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725"/>
  <workbookPr/>
  <xr:revisionPtr revIDLastSave="0" documentId="8_{FDB4C477-4EBC-4FA4-B590-48D3780688BA}" xr6:coauthVersionLast="46" xr6:coauthVersionMax="46" xr10:uidLastSave="{00000000-0000-0000-0000-000000000000}"/>
  <bookViews>
    <workbookView xWindow="0" yWindow="0" windowWidth="0" windowHeight="0" activeTab="3" xr2:uid="{00000000-000D-0000-FFFF-FFFF00000000}"/>
  </bookViews>
  <sheets>
    <sheet name="RQ1" sheetId="1" r:id="rId1"/>
    <sheet name="RQ2,3&amp;5" sheetId="2" r:id="rId2"/>
    <sheet name="RQ4" sheetId="3" r:id="rId3"/>
    <sheet name="RQ6" sheetId="4" r:id="rId4"/>
    <sheet name="RQ7" sheetId="5" r:id="rId5"/>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7" i="4" l="1"/>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130" i="4"/>
  <c r="Y131" i="4"/>
  <c r="Y132" i="4"/>
  <c r="Y133" i="4"/>
  <c r="Y134" i="4"/>
  <c r="Y135" i="4"/>
  <c r="Y136" i="4"/>
  <c r="Y137" i="4"/>
  <c r="Y138" i="4"/>
  <c r="Y139" i="4"/>
  <c r="Y140" i="4"/>
  <c r="Y141" i="4"/>
  <c r="Y142" i="4"/>
  <c r="Y143" i="4"/>
  <c r="Y144" i="4"/>
  <c r="Y145" i="4"/>
  <c r="Y146" i="4"/>
  <c r="Y147" i="4"/>
  <c r="Y148" i="4"/>
  <c r="Y149" i="4"/>
  <c r="Y150" i="4"/>
  <c r="Y151" i="4"/>
  <c r="Y152" i="4"/>
  <c r="Y153" i="4"/>
  <c r="Y154" i="4"/>
  <c r="Y155" i="4"/>
  <c r="Y156" i="4"/>
  <c r="Y157" i="4"/>
  <c r="Y158" i="4"/>
  <c r="Y159" i="4"/>
  <c r="Y160" i="4"/>
  <c r="Y161" i="4"/>
  <c r="Y162" i="4"/>
  <c r="Y163" i="4"/>
  <c r="Y164" i="4"/>
  <c r="Y165" i="4"/>
  <c r="Y166" i="4"/>
  <c r="Y167" i="4"/>
  <c r="Y168" i="4"/>
  <c r="Y169" i="4"/>
  <c r="Y170" i="4"/>
  <c r="Y171" i="4"/>
  <c r="Y172" i="4"/>
  <c r="Y173" i="4"/>
  <c r="Y174" i="4"/>
  <c r="Y175" i="4"/>
  <c r="Y176" i="4"/>
  <c r="Y177" i="4"/>
  <c r="Y178" i="4"/>
  <c r="Y179" i="4"/>
  <c r="Y180" i="4"/>
  <c r="Y181" i="4"/>
  <c r="Y182" i="4"/>
  <c r="Y183" i="4"/>
  <c r="Y184" i="4"/>
  <c r="Y185" i="4"/>
  <c r="Y186" i="4"/>
  <c r="Y187" i="4"/>
  <c r="Y188" i="4"/>
  <c r="Y189" i="4"/>
  <c r="Y190" i="4"/>
  <c r="Y191" i="4"/>
  <c r="Y192" i="4"/>
  <c r="Y193" i="4"/>
  <c r="Y194" i="4"/>
  <c r="Y195" i="4"/>
  <c r="Y196" i="4"/>
  <c r="Y197" i="4"/>
  <c r="Y198" i="4"/>
  <c r="Y199" i="4"/>
  <c r="Y200" i="4"/>
  <c r="Y201" i="4"/>
  <c r="Y202" i="4"/>
  <c r="Y203" i="4"/>
  <c r="Y204"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6" i="4"/>
  <c r="V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V45" i="4"/>
  <c r="V46" i="4"/>
  <c r="V47" i="4"/>
  <c r="V48" i="4"/>
  <c r="V49" i="4"/>
  <c r="V50" i="4"/>
  <c r="V51" i="4"/>
  <c r="V52" i="4"/>
  <c r="V53" i="4"/>
  <c r="V54" i="4"/>
  <c r="V55" i="4"/>
  <c r="V56" i="4"/>
  <c r="V57" i="4"/>
  <c r="V58" i="4"/>
  <c r="V59" i="4"/>
  <c r="V60" i="4"/>
  <c r="V61" i="4"/>
  <c r="V62" i="4"/>
  <c r="V63" i="4"/>
  <c r="V64" i="4"/>
  <c r="V65" i="4"/>
  <c r="V66" i="4"/>
  <c r="V67" i="4"/>
  <c r="V68" i="4"/>
  <c r="V69" i="4"/>
  <c r="V70" i="4"/>
  <c r="V71" i="4"/>
  <c r="V72" i="4"/>
  <c r="V73" i="4"/>
  <c r="V74" i="4"/>
  <c r="V75" i="4"/>
  <c r="V76" i="4"/>
  <c r="V77" i="4"/>
  <c r="V78" i="4"/>
  <c r="V79" i="4"/>
  <c r="V80" i="4"/>
  <c r="V81" i="4"/>
  <c r="V82" i="4"/>
  <c r="V83" i="4"/>
  <c r="V84" i="4"/>
  <c r="V85" i="4"/>
  <c r="V86" i="4"/>
  <c r="V87" i="4"/>
  <c r="V88" i="4"/>
  <c r="V89" i="4"/>
  <c r="V90" i="4"/>
  <c r="V91" i="4"/>
  <c r="V92" i="4"/>
  <c r="V93" i="4"/>
  <c r="V94" i="4"/>
  <c r="V95" i="4"/>
  <c r="V96" i="4"/>
  <c r="V97" i="4"/>
  <c r="V98" i="4"/>
  <c r="V99" i="4"/>
  <c r="V100" i="4"/>
  <c r="V101" i="4"/>
  <c r="V102" i="4"/>
  <c r="V103" i="4"/>
  <c r="V104" i="4"/>
  <c r="V105" i="4"/>
  <c r="V106" i="4"/>
  <c r="V107" i="4"/>
  <c r="V108" i="4"/>
  <c r="V109" i="4"/>
  <c r="V110" i="4"/>
  <c r="V111" i="4"/>
  <c r="V112" i="4"/>
  <c r="V6" i="4"/>
  <c r="S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6" i="4"/>
  <c r="K8" i="3"/>
  <c r="K7" i="3"/>
  <c r="K6" i="3"/>
  <c r="G8" i="3"/>
  <c r="G7" i="3"/>
  <c r="G6" i="3"/>
  <c r="C8" i="3"/>
  <c r="C7" i="3"/>
  <c r="C6" i="3"/>
  <c r="K15" i="2"/>
  <c r="J15" i="2"/>
  <c r="I15" i="2"/>
  <c r="H15" i="2"/>
  <c r="G15" i="2"/>
  <c r="H21" i="2"/>
  <c r="G21" i="2"/>
  <c r="F21" i="2"/>
  <c r="E21" i="2"/>
  <c r="D21" i="2"/>
  <c r="E15" i="2"/>
  <c r="D15" i="2"/>
  <c r="C15" i="2"/>
  <c r="B15" i="2"/>
  <c r="A15" i="2"/>
  <c r="H6" i="2"/>
  <c r="H5" i="2"/>
  <c r="B7" i="2"/>
  <c r="H7" i="2"/>
  <c r="E7" i="2"/>
  <c r="K7" i="1"/>
  <c r="J7" i="1"/>
  <c r="F14" i="1"/>
  <c r="F13" i="1"/>
  <c r="G7" i="1"/>
  <c r="F7" i="1"/>
  <c r="B14" i="1"/>
  <c r="B13" i="1"/>
  <c r="C7" i="1"/>
  <c r="B7" i="1"/>
  <c r="B16" i="5"/>
  <c r="B15" i="5"/>
  <c r="X5" i="4"/>
  <c r="U5" i="4"/>
  <c r="R5" i="4"/>
  <c r="O5" i="4"/>
  <c r="K5" i="4"/>
  <c r="H5" i="4"/>
  <c r="E5" i="4"/>
  <c r="B5" i="4"/>
  <c r="J9" i="3"/>
  <c r="J8" i="3"/>
  <c r="J7" i="3"/>
  <c r="J6" i="3"/>
  <c r="J5" i="3"/>
  <c r="G20" i="2"/>
  <c r="F20" i="2"/>
  <c r="E20" i="2"/>
  <c r="D20" i="2"/>
  <c r="H20" i="2" s="1"/>
  <c r="K14" i="2"/>
  <c r="E14" i="2"/>
  <c r="K6" i="1"/>
  <c r="J6" i="1"/>
  <c r="I6" i="1"/>
</calcChain>
</file>

<file path=xl/sharedStrings.xml><?xml version="1.0" encoding="utf-8"?>
<sst xmlns="http://schemas.openxmlformats.org/spreadsheetml/2006/main" count="1335" uniqueCount="1107">
  <si>
    <t>Research Question #1: Prevelance of cookie banners</t>
  </si>
  <si>
    <t>Greece</t>
  </si>
  <si>
    <t>UK</t>
  </si>
  <si>
    <t>Greece + UK</t>
  </si>
  <si>
    <t>total</t>
  </si>
  <si>
    <t>with</t>
  </si>
  <si>
    <t>without</t>
  </si>
  <si>
    <t>stores TPs</t>
  </si>
  <si>
    <t>w/o banner</t>
  </si>
  <si>
    <t>Research Question #2, #3, #5: Average number of privacy options per category, direct opt-outs, options btn</t>
  </si>
  <si>
    <t>total options</t>
  </si>
  <si>
    <t>total banners</t>
  </si>
  <si>
    <t>average</t>
  </si>
  <si>
    <t>affirmative</t>
  </si>
  <si>
    <t>non-affirmative</t>
  </si>
  <si>
    <t>managerial</t>
  </si>
  <si>
    <t>informational</t>
  </si>
  <si>
    <t>Research question #4: How many cookie banners do not offer any options at all or offer a single option</t>
  </si>
  <si>
    <t>no option</t>
  </si>
  <si>
    <t>only privacy policy</t>
  </si>
  <si>
    <t>only accept</t>
  </si>
  <si>
    <t>only decline</t>
  </si>
  <si>
    <t>Research question #6: The most common call to actions per option category</t>
  </si>
  <si>
    <t>αποδοχή</t>
  </si>
  <si>
    <t>δε συμφωνω</t>
  </si>
  <si>
    <t>εμφάνιση παρόχων</t>
  </si>
  <si>
    <t>περισσότερες πληροφορίες</t>
  </si>
  <si>
    <t>accept</t>
  </si>
  <si>
    <t>decline</t>
  </si>
  <si>
    <t>cookie settings</t>
  </si>
  <si>
    <t>learn more</t>
  </si>
  <si>
    <t>συμφωνω</t>
  </si>
  <si>
    <t>δεν αποδεχομαι</t>
  </si>
  <si>
    <t>περισσότερα</t>
  </si>
  <si>
    <t>διαβάστε περισσότερα</t>
  </si>
  <si>
    <t>ok</t>
  </si>
  <si>
    <t>reject</t>
  </si>
  <si>
    <t>more options</t>
  </si>
  <si>
    <t>cookie policy</t>
  </si>
  <si>
    <t>απόρριψη</t>
  </si>
  <si>
    <t>μάθετε περισσότερα</t>
  </si>
  <si>
    <t>got it!</t>
  </si>
  <si>
    <t>disagree</t>
  </si>
  <si>
    <t>manage</t>
  </si>
  <si>
    <t>privacy policy</t>
  </si>
  <si>
    <t>αποδέχομαι</t>
  </si>
  <si>
    <t>όχι</t>
  </si>
  <si>
    <t>ρυθμίσεις</t>
  </si>
  <si>
    <t>πολιτική απορρήτου</t>
  </si>
  <si>
    <t>i accept</t>
  </si>
  <si>
    <t>no thanks</t>
  </si>
  <si>
    <t>settings</t>
  </si>
  <si>
    <t>read more</t>
  </si>
  <si>
    <t>εντάξει</t>
  </si>
  <si>
    <t>προβολή πλήρους καταλόγου προμηθευτών</t>
  </si>
  <si>
    <t>εδώ</t>
  </si>
  <si>
    <t>accept cookies</t>
  </si>
  <si>
    <t>reject all</t>
  </si>
  <si>
    <t>change your cookie settings</t>
  </si>
  <si>
    <t>more info</t>
  </si>
  <si>
    <t>συμφωνώ</t>
  </si>
  <si>
    <t>διαφωνώ</t>
  </si>
  <si>
    <t>ρυθμίσεις cookies</t>
  </si>
  <si>
    <t>μάθε περισσότερα</t>
  </si>
  <si>
    <t>close</t>
  </si>
  <si>
    <t>no</t>
  </si>
  <si>
    <t>cookie preferences</t>
  </si>
  <si>
    <t>find out more</t>
  </si>
  <si>
    <t>απορριψη ολων</t>
  </si>
  <si>
    <t>πολιτική cookies</t>
  </si>
  <si>
    <t>accept all cookies</t>
  </si>
  <si>
    <t>i disagree</t>
  </si>
  <si>
    <t>cookies settings</t>
  </si>
  <si>
    <t>see vendors</t>
  </si>
  <si>
    <t>το κατάλαβα</t>
  </si>
  <si>
    <t>περισσοτερες επιλογες</t>
  </si>
  <si>
    <t>όροι χρήσης</t>
  </si>
  <si>
    <t>continue</t>
  </si>
  <si>
    <t>decline all</t>
  </si>
  <si>
    <t>manage cookies</t>
  </si>
  <si>
    <t>here</t>
  </si>
  <si>
    <t>αποδοχή όλων</t>
  </si>
  <si>
    <t>άρνηση</t>
  </si>
  <si>
    <t>προτιμήσεις</t>
  </si>
  <si>
    <t>σχετικά με τα cookies</t>
  </si>
  <si>
    <t>ok i agree</t>
  </si>
  <si>
    <t>revoke cookies</t>
  </si>
  <si>
    <t>change preferences</t>
  </si>
  <si>
    <t>about cookies</t>
  </si>
  <si>
    <t>αποδοχή cookies</t>
  </si>
  <si>
    <t>απόρριψη cookies</t>
  </si>
  <si>
    <t>επιτρέπεται η επιλογή</t>
  </si>
  <si>
    <t>allow all cookies</t>
  </si>
  <si>
    <t>opt out</t>
  </si>
  <si>
    <t>change settings</t>
  </si>
  <si>
    <t>cookies</t>
  </si>
  <si>
    <t>δέχομαι</t>
  </si>
  <si>
    <t>όχι θέλω να μάθω περισσότερα</t>
  </si>
  <si>
    <t>see full vendor list</t>
  </si>
  <si>
    <t>i agree</t>
  </si>
  <si>
    <t>reject all cookies</t>
  </si>
  <si>
    <t>terms &amp; conditions</t>
  </si>
  <si>
    <t>cookies policy</t>
  </si>
  <si>
    <t>ρυθμισεις και πολιτικη cookies</t>
  </si>
  <si>
    <t>accept recommended settings</t>
  </si>
  <si>
    <t>no i refuse</t>
  </si>
  <si>
    <t>privacy &amp; cookie policy</t>
  </si>
  <si>
    <t>more information</t>
  </si>
  <si>
    <t>κλείσιμο</t>
  </si>
  <si>
    <t>συνέχεια χωρίς cookies</t>
  </si>
  <si>
    <t>προβολή προμηθευτών</t>
  </si>
  <si>
    <t>πληροφορίες</t>
  </si>
  <si>
    <t>i understand</t>
  </si>
  <si>
    <t>✖ decline</t>
  </si>
  <si>
    <t>view third party cookies</t>
  </si>
  <si>
    <t>find out more about cookies</t>
  </si>
  <si>
    <t>επιτρέπονται όλα τα cookies</t>
  </si>
  <si>
    <t>μη αποδοχη ολων</t>
  </si>
  <si>
    <t>επιλογές</t>
  </si>
  <si>
    <t>x</t>
  </si>
  <si>
    <t>not now</t>
  </si>
  <si>
    <t>view our cookie policy</t>
  </si>
  <si>
    <t>click here</t>
  </si>
  <si>
    <t>μη αποδοχή</t>
  </si>
  <si>
    <t>δείτε τα cookies</t>
  </si>
  <si>
    <t>περισσότερα εδώ</t>
  </si>
  <si>
    <t>okay thanks</t>
  </si>
  <si>
    <t>no i don't agree</t>
  </si>
  <si>
    <t>privacy policy page</t>
  </si>
  <si>
    <t>read our cookie policy</t>
  </si>
  <si>
    <t>εντάξει!</t>
  </si>
  <si>
    <t>εξαιρεθείτε</t>
  </si>
  <si>
    <t>αλλαγή ρυθμίσεων</t>
  </si>
  <si>
    <t>περισσοτερα</t>
  </si>
  <si>
    <t>got it</t>
  </si>
  <si>
    <t>(no thanks)</t>
  </si>
  <si>
    <t>manage preferences</t>
  </si>
  <si>
    <t>use of cookies</t>
  </si>
  <si>
    <t>διαφωνω</t>
  </si>
  <si>
    <t>αλλαγή προτιμήσεων</t>
  </si>
  <si>
    <t>πολιτική προστασίας προσωπικών δεδομένων</t>
  </si>
  <si>
    <t>agree</t>
  </si>
  <si>
    <t>remind me later</t>
  </si>
  <si>
    <t>no i want to find out more</t>
  </si>
  <si>
    <t>privacy and cookies policy</t>
  </si>
  <si>
    <t>το κατάλαβα!</t>
  </si>
  <si>
    <t>δεν το κατάλαβα</t>
  </si>
  <si>
    <t>αλλάξτε τις ρυθμίσεις</t>
  </si>
  <si>
    <t>allow cookies</t>
  </si>
  <si>
    <t>reject optional cookies</t>
  </si>
  <si>
    <t>i'd like to manage the cookies</t>
  </si>
  <si>
    <t>privacy notice</t>
  </si>
  <si>
    <t>ενταξει</t>
  </si>
  <si>
    <t>αφαίρεση cookies</t>
  </si>
  <si>
    <t>show purposes</t>
  </si>
  <si>
    <t>accept and close</t>
  </si>
  <si>
    <t>reject non-essential cookies</t>
  </si>
  <si>
    <t>manage your settings</t>
  </si>
  <si>
    <t>οκ!</t>
  </si>
  <si>
    <t>accept &amp; close</t>
  </si>
  <si>
    <t>refuse</t>
  </si>
  <si>
    <t>browser settings</t>
  </si>
  <si>
    <t>privacy and cookie policy</t>
  </si>
  <si>
    <t>κατάλαβα</t>
  </si>
  <si>
    <t>ρυθμίσεις cookie</t>
  </si>
  <si>
    <t>dismiss</t>
  </si>
  <si>
    <t>no to all cookies</t>
  </si>
  <si>
    <t>change your settings</t>
  </si>
  <si>
    <t>our cookie policy</t>
  </si>
  <si>
    <t>αποδοχη ολων</t>
  </si>
  <si>
    <t>change my preferences</t>
  </si>
  <si>
    <t>accept all</t>
  </si>
  <si>
    <t>no not accept cookies - close</t>
  </si>
  <si>
    <t>show details</t>
  </si>
  <si>
    <t>cookies details‎</t>
  </si>
  <si>
    <t>αποδοχή!</t>
  </si>
  <si>
    <t>προσαρμογή</t>
  </si>
  <si>
    <t>όρους χρήσης</t>
  </si>
  <si>
    <t>×</t>
  </si>
  <si>
    <t>no cookies please</t>
  </si>
  <si>
    <t>reject/manage scripts</t>
  </si>
  <si>
    <t>find out more here</t>
  </si>
  <si>
    <t>όχι ευχαριστώ / no thanks</t>
  </si>
  <si>
    <t>περισσότερες ρυθμίσεις</t>
  </si>
  <si>
    <t>πολιτική χρήσης cookies</t>
  </si>
  <si>
    <t>okay thank you</t>
  </si>
  <si>
    <t>i refuse</t>
  </si>
  <si>
    <t>read more about our cookies</t>
  </si>
  <si>
    <t>privacy statement</t>
  </si>
  <si>
    <t>ναι</t>
  </si>
  <si>
    <t>όχι ευχαριστώ</t>
  </si>
  <si>
    <t>περισσότερες επιλογές</t>
  </si>
  <si>
    <t>δείτε περισσότερα</t>
  </si>
  <si>
    <t>okay</t>
  </si>
  <si>
    <t>i don't accept the cookies from this site</t>
  </si>
  <si>
    <t>our use of cookies</t>
  </si>
  <si>
    <t>αποδέχομαι!</t>
  </si>
  <si>
    <t>όχι δώστε μου περισσότερες πληροφορίες</t>
  </si>
  <si>
    <t>ρυθμίσεις για τα cookies</t>
  </si>
  <si>
    <t>view privacy notice</t>
  </si>
  <si>
    <t>hide this message</t>
  </si>
  <si>
    <t>i decline</t>
  </si>
  <si>
    <t>give me more info</t>
  </si>
  <si>
    <t>ok!</t>
  </si>
  <si>
    <t>όχι δεν επιτρέπω</t>
  </si>
  <si>
    <t>προτιμήσεις cookies</t>
  </si>
  <si>
    <t>μάθετε περισσότερα εδώ</t>
  </si>
  <si>
    <t>yes i agree</t>
  </si>
  <si>
    <t>do not accept cookies - close</t>
  </si>
  <si>
    <t>change cookie settings</t>
  </si>
  <si>
    <t>cookies page</t>
  </si>
  <si>
    <t>χμ δε θέλω cookies</t>
  </si>
  <si>
    <t>προτίμησης</t>
  </si>
  <si>
    <t>λεπτομέρειες</t>
  </si>
  <si>
    <t>allow</t>
  </si>
  <si>
    <t>disallow cookies</t>
  </si>
  <si>
    <t>view our privacy policy</t>
  </si>
  <si>
    <t>see more</t>
  </si>
  <si>
    <t>ναι συμφωνώ</t>
  </si>
  <si>
    <t>μη αποδοχη</t>
  </si>
  <si>
    <t>πληροφορίες &amp; ρυθμίσεις</t>
  </si>
  <si>
    <t>θα βρείτε εδώ</t>
  </si>
  <si>
    <t>close and accept</t>
  </si>
  <si>
    <t>disabled</t>
  </si>
  <si>
    <t>see details</t>
  </si>
  <si>
    <t>κλεισιμο</t>
  </si>
  <si>
    <t>δεν συμφωνώ</t>
  </si>
  <si>
    <t>λίστα υπηρεσιών</t>
  </si>
  <si>
    <t>θέλω να μάθω περισσότερα</t>
  </si>
  <si>
    <t>accept &amp; continue</t>
  </si>
  <si>
    <t>disable them here</t>
  </si>
  <si>
    <t>how to manage cookies</t>
  </si>
  <si>
    <t>privacy &amp; cookies policy</t>
  </si>
  <si>
    <t>κατάλαβα!</t>
  </si>
  <si>
    <t>δεν θέλω cookies</t>
  </si>
  <si>
    <t>επιλογές cookies</t>
  </si>
  <si>
    <t>continue to site</t>
  </si>
  <si>
    <t>disable google analytics</t>
  </si>
  <si>
    <t>adjust your browser settings</t>
  </si>
  <si>
    <t>more about cookies</t>
  </si>
  <si>
    <t>αποδοχή όλων των cookies</t>
  </si>
  <si>
    <t>δεν δέχομαι</t>
  </si>
  <si>
    <t>διαχείριση cookies</t>
  </si>
  <si>
    <t>προστασία προσωπικών δεδομένων</t>
  </si>
  <si>
    <t>accept and continue</t>
  </si>
  <si>
    <t>disable cookies</t>
  </si>
  <si>
    <t>your options</t>
  </si>
  <si>
    <t>cookie notice</t>
  </si>
  <si>
    <t>δε συμφωνώ</t>
  </si>
  <si>
    <t>συνεργατες</t>
  </si>
  <si>
    <t>πολιτική προστασίας δεδομένων προσωπικού χαρακτήρα</t>
  </si>
  <si>
    <t>allow all</t>
  </si>
  <si>
    <t>deny</t>
  </si>
  <si>
    <t>set cookies</t>
  </si>
  <si>
    <t>about this tool</t>
  </si>
  <si>
    <t>συνέχεια</t>
  </si>
  <si>
    <t>αρνούμαι</t>
  </si>
  <si>
    <t>συνεργάτες</t>
  </si>
  <si>
    <t>πολιτική προστασίας</t>
  </si>
  <si>
    <t>i do not accept</t>
  </si>
  <si>
    <t>continue without tracking</t>
  </si>
  <si>
    <t>set cookie preferences</t>
  </si>
  <si>
    <t>terms and conditions</t>
  </si>
  <si>
    <t>συμφωνώ!</t>
  </si>
  <si>
    <t>αρνηση</t>
  </si>
  <si>
    <t>ρυθμισεις των cookies</t>
  </si>
  <si>
    <t>πολιτική μας για τα cookies</t>
  </si>
  <si>
    <t>okay got it</t>
  </si>
  <si>
    <t>manage settings</t>
  </si>
  <si>
    <t>tell me more</t>
  </si>
  <si>
    <t>απόσυρση συγκατάθεσης</t>
  </si>
  <si>
    <t>ρυθμίστε τα cookies</t>
  </si>
  <si>
    <t>πολιτική cookie</t>
  </si>
  <si>
    <t>i'm fine with cookies</t>
  </si>
  <si>
    <t>adjust your cookie settings</t>
  </si>
  <si>
    <t>read our cookies policy</t>
  </si>
  <si>
    <t>aποδοχή</t>
  </si>
  <si>
    <t>απόρριψη όλων των cookies</t>
  </si>
  <si>
    <t>ρυθμίσεις των cookies</t>
  </si>
  <si>
    <t>διαβαστε περισσοτερα</t>
  </si>
  <si>
    <t>ok got it</t>
  </si>
  <si>
    <t>terms of service</t>
  </si>
  <si>
    <t>cookie information</t>
  </si>
  <si>
    <t>αποθηκευση</t>
  </si>
  <si>
    <t>απόρριψη όλων των cookie</t>
  </si>
  <si>
    <t>ρυθμίσεις μου</t>
  </si>
  <si>
    <t>close message</t>
  </si>
  <si>
    <t>read our cookie policy here</t>
  </si>
  <si>
    <t>clicking here</t>
  </si>
  <si>
    <t>αποδοχή των cookies</t>
  </si>
  <si>
    <t>απόρριψη μη αναγκαίων cookies</t>
  </si>
  <si>
    <t>ρυθμίσεις ιδιωτικότητας / privacy settings</t>
  </si>
  <si>
    <t>that's fine</t>
  </si>
  <si>
    <t>no give me more info</t>
  </si>
  <si>
    <t>policy</t>
  </si>
  <si>
    <t>έγινε</t>
  </si>
  <si>
    <t>απόρριψη μη αναγκαίων</t>
  </si>
  <si>
    <t>μαθε περισσοτερα</t>
  </si>
  <si>
    <t>i'm fine with this</t>
  </si>
  <si>
    <t>manage my settings</t>
  </si>
  <si>
    <t>our privacy policy</t>
  </si>
  <si>
    <t>αποκλεισμός cookies τρίτων</t>
  </si>
  <si>
    <t>προτιμήσεις ↓</t>
  </si>
  <si>
    <t>κάντε κλικ εδώ</t>
  </si>
  <si>
    <t>agree and close</t>
  </si>
  <si>
    <t>manage cookie settings</t>
  </si>
  <si>
    <t>our cookies policy</t>
  </si>
  <si>
    <t>απενεργοποίηση χρήσης cookies τρίτων</t>
  </si>
  <si>
    <t>προτιμήσεις ιδιωτικότητας</t>
  </si>
  <si>
    <t>εδω</t>
  </si>
  <si>
    <t>yes</t>
  </si>
  <si>
    <t>information and settings</t>
  </si>
  <si>
    <t>learn more about cookies</t>
  </si>
  <si>
    <t>rejection</t>
  </si>
  <si>
    <t>προτιμήσεις cookie</t>
  </si>
  <si>
    <t>terms of use</t>
  </si>
  <si>
    <t>save and close</t>
  </si>
  <si>
    <t>control your settings</t>
  </si>
  <si>
    <t>ok got it!</t>
  </si>
  <si>
    <t>nah i'm full</t>
  </si>
  <si>
    <t>προσαρμογη ρυθμισεων</t>
  </si>
  <si>
    <t>save preferences</t>
  </si>
  <si>
    <t>view cookie settings</t>
  </si>
  <si>
    <t>see our cookie policy</t>
  </si>
  <si>
    <t>προβολη παροχων</t>
  </si>
  <si>
    <t>i accept cookies</t>
  </si>
  <si>
    <t>view all options</t>
  </si>
  <si>
    <t>read about them here</t>
  </si>
  <si>
    <t>πληροφορίες και ρυθμίσεις</t>
  </si>
  <si>
    <t>more details…</t>
  </si>
  <si>
    <t>ok i understand</t>
  </si>
  <si>
    <t>read more about what cookies we use here</t>
  </si>
  <si>
    <t>more</t>
  </si>
  <si>
    <t>οκ ευχαριστώ</t>
  </si>
  <si>
    <t>Δεν αποδεχομαι</t>
  </si>
  <si>
    <t>περισσοτερες ρυθμισεις</t>
  </si>
  <si>
    <t>πολιτικη απορρητου</t>
  </si>
  <si>
    <t>agree &amp; close</t>
  </si>
  <si>
    <t>process personal data</t>
  </si>
  <si>
    <t>cookie policy</t>
  </si>
  <si>
    <t>ναι συμφωνώ!</t>
  </si>
  <si>
    <t>Δεν αποδέχομαι</t>
  </si>
  <si>
    <t>επιλογες</t>
  </si>
  <si>
    <t>πολιτική των cookies</t>
  </si>
  <si>
    <t>privacy page</t>
  </si>
  <si>
    <t>cookies notice</t>
  </si>
  <si>
    <t>εντάξει το κατάλαβα!</t>
  </si>
  <si>
    <t>ΔΕΝ ΣΥΜΦΩΝΩ</t>
  </si>
  <si>
    <t>εμφάνιση σκοπών</t>
  </si>
  <si>
    <t>περισσότερες λεπτομέρειες</t>
  </si>
  <si>
    <t>no problem</t>
  </si>
  <si>
    <t>preferences</t>
  </si>
  <si>
    <t>cookie statement</t>
  </si>
  <si>
    <t>δεχομαι</t>
  </si>
  <si>
    <t>Απόρριψη όλων των cookie</t>
  </si>
  <si>
    <t>διαχειριστείτε τα cookies σας</t>
  </si>
  <si>
    <t>περισσοτερες πληροφοριες</t>
  </si>
  <si>
    <t>i consent to cookies</t>
  </si>
  <si>
    <t>please see our cookies page</t>
  </si>
  <si>
    <t>cookie policy page</t>
  </si>
  <si>
    <t>αποδοχη και κλεισιμο</t>
  </si>
  <si>
    <t>Απόρριψη Cookies</t>
  </si>
  <si>
    <t>διαχείριση των επιλογών μου</t>
  </si>
  <si>
    <t>μαθετε περισσοτερα</t>
  </si>
  <si>
    <t>don't show this message again</t>
  </si>
  <si>
    <t>personalise my choices</t>
  </si>
  <si>
    <t>cookie policy here</t>
  </si>
  <si>
    <t>αποδοχη cookies</t>
  </si>
  <si>
    <t>Απορριψη ολων</t>
  </si>
  <si>
    <t>διαμόρφωση cookies</t>
  </si>
  <si>
    <t>λεπτομέρειες εδώ</t>
  </si>
  <si>
    <t>ok thanks</t>
  </si>
  <si>
    <t>our partners</t>
  </si>
  <si>
    <t>cookie</t>
  </si>
  <si>
    <t>αποδοχη &amp; συνεχεια</t>
  </si>
  <si>
    <t>Άρνηση</t>
  </si>
  <si>
    <t>διαμορφώστε</t>
  </si>
  <si>
    <t>δήλωση απορρήτου</t>
  </si>
  <si>
    <t>ok thank you</t>
  </si>
  <si>
    <t>no take me to settings</t>
  </si>
  <si>
    <t>about our cookie policy</t>
  </si>
  <si>
    <t>αποδοχή &amp; κλείσιμο</t>
  </si>
  <si>
    <t>δειτε τα cookies</t>
  </si>
  <si>
    <t>i am happy with this</t>
  </si>
  <si>
    <t>manage your cookie preferences</t>
  </si>
  <si>
    <t>αποδέχομαι τα cookies</t>
  </si>
  <si>
    <t>δείτε όλη την λίστα παρόχων</t>
  </si>
  <si>
    <t>understood</t>
  </si>
  <si>
    <t>manage cookie preferences</t>
  </si>
  <si>
    <t>read more here</t>
  </si>
  <si>
    <t>απαραίτητα</t>
  </si>
  <si>
    <t>Reject</t>
  </si>
  <si>
    <t>αλλες επιλογες</t>
  </si>
  <si>
    <t>i do not accept cookies</t>
  </si>
  <si>
    <t>info</t>
  </si>
  <si>
    <t>privacy settings</t>
  </si>
  <si>
    <t>έγινε!</t>
  </si>
  <si>
    <t>Nah... I'm full</t>
  </si>
  <si>
    <t>αλλαγή των προτιμήσεών μου</t>
  </si>
  <si>
    <t>(more)</t>
  </si>
  <si>
    <t>yes i accept</t>
  </si>
  <si>
    <t>i wish to set my preference</t>
  </si>
  <si>
    <t>our policy</t>
  </si>
  <si>
    <t>ok συμφωνώ</t>
  </si>
  <si>
    <t>αλλαγή προτιμήσεων χρήσης cookies</t>
  </si>
  <si>
    <t>όρους πολιτικής</t>
  </si>
  <si>
    <t>okay i understand</t>
  </si>
  <si>
    <t>cookies options</t>
  </si>
  <si>
    <t>cookie and privacy policy</t>
  </si>
  <si>
    <t>αλλάξτε τις ρυθμίσεις cookies</t>
  </si>
  <si>
    <t>όροι χρήσης και gdpr</t>
  </si>
  <si>
    <t>cookie details</t>
  </si>
  <si>
    <t>click here for more information</t>
  </si>
  <si>
    <t>αλλάξτε την συγκατάθεση για cookies</t>
  </si>
  <si>
    <t>όροι χρήσης για cookies</t>
  </si>
  <si>
    <t>ok i accept</t>
  </si>
  <si>
    <t>click here to change your settings</t>
  </si>
  <si>
    <t>άλλες επιλογές</t>
  </si>
  <si>
    <t>όροι ασφάλειας</t>
  </si>
  <si>
    <t>ok hide this message</t>
  </si>
  <si>
    <t>change my cookie settings</t>
  </si>
  <si>
    <t>use cookies</t>
  </si>
  <si>
    <t>✓ ενημερώθηκα</t>
  </si>
  <si>
    <t>χρήση των cookies</t>
  </si>
  <si>
    <t>i'm ok with this</t>
  </si>
  <si>
    <t>you can read about them here</t>
  </si>
  <si>
    <t>tomtomcom/cookies</t>
  </si>
  <si>
    <t>✓ ok αποδοχή όλων</t>
  </si>
  <si>
    <t>χρήση cookies</t>
  </si>
  <si>
    <t>i consent</t>
  </si>
  <si>
    <t>view preferences</t>
  </si>
  <si>
    <t>terms</t>
  </si>
  <si>
    <t>закрыть</t>
  </si>
  <si>
    <t>τι είναι τα cookies ?</t>
  </si>
  <si>
    <t>hide this message about cookies</t>
  </si>
  <si>
    <t>view options</t>
  </si>
  <si>
    <t>όλα τα cookies</t>
  </si>
  <si>
    <t>συχνές ερωτήσεις</t>
  </si>
  <si>
    <t>do not show this message again</t>
  </si>
  <si>
    <t>view and edit cookie settings</t>
  </si>
  <si>
    <t>see our cookie policy for more information</t>
  </si>
  <si>
    <t>το πιασα!</t>
  </si>
  <si>
    <t>προσωπικά δεδομένα &amp; cookies</t>
  </si>
  <si>
    <t>close this message</t>
  </si>
  <si>
    <t>updated privacy policy</t>
  </si>
  <si>
    <t>read here</t>
  </si>
  <si>
    <t>συνεχεια χωρις cookies</t>
  </si>
  <si>
    <t>προσωπικά δεδομένα</t>
  </si>
  <si>
    <t>okay i accept</t>
  </si>
  <si>
    <t>third-party companies</t>
  </si>
  <si>
    <t>συνεχίστε την περιήγηση</t>
  </si>
  <si>
    <t>ελεγχος επιλογών</t>
  </si>
  <si>
    <t>προστασία προσωπικών δεδομένων εδώ</t>
  </si>
  <si>
    <t>i'm ok with that</t>
  </si>
  <si>
    <t>show more cookie options</t>
  </si>
  <si>
    <t>συμφωνώ!!!</t>
  </si>
  <si>
    <t>προβολή λεπτομερειών</t>
  </si>
  <si>
    <t>i accept the cookies from this site</t>
  </si>
  <si>
    <t>show cookie preferences</t>
  </si>
  <si>
    <t>how we use cookies</t>
  </si>
  <si>
    <t>συμφωνώ με όλα</t>
  </si>
  <si>
    <t>Αλλαγή Ρυθμίσεων</t>
  </si>
  <si>
    <t>πολιτική των cookie μας</t>
  </si>
  <si>
    <t>hide message</t>
  </si>
  <si>
    <t>set up your cookies</t>
  </si>
  <si>
    <t>find out more about the cookies we use</t>
  </si>
  <si>
    <t>συμφωνώ !</t>
  </si>
  <si>
    <t>ΑΛΛΕΣ ΕΠΙΛΟΓΕΣ</t>
  </si>
  <si>
    <t>πολιτική προστασίας προσωπικών δεδομένων μας</t>
  </si>
  <si>
    <t>continue with recommended cookies</t>
  </si>
  <si>
    <t>set preferences</t>
  </si>
  <si>
    <t>find out more about our cookie policy</t>
  </si>
  <si>
    <t>οκ το κατάλαβα</t>
  </si>
  <si>
    <t>Άλλες επιλογές</t>
  </si>
  <si>
    <t>πολιτική προστασίας προσωπικών δεδομένων και απορρήτου</t>
  </si>
  <si>
    <t>consent</t>
  </si>
  <si>
    <t>set cookies manually</t>
  </si>
  <si>
    <t>cookies and similar technologies</t>
  </si>
  <si>
    <t>οκ συμφωνώ!</t>
  </si>
  <si>
    <t>πολιτική προστασίας προσωπικών δεδομένων ιστοσελίδας</t>
  </si>
  <si>
    <t>click here to agree</t>
  </si>
  <si>
    <t>set cookie settings</t>
  </si>
  <si>
    <t>cookie privacy page</t>
  </si>
  <si>
    <t>οκ συμφωνώ / ok i agree</t>
  </si>
  <si>
    <t>πολιτική προστασίας δεδομένων</t>
  </si>
  <si>
    <t>chiudi</t>
  </si>
  <si>
    <t>select cookies</t>
  </si>
  <si>
    <t>you can find out more or opt-out from some cookies</t>
  </si>
  <si>
    <t>οκ συμφωνώ</t>
  </si>
  <si>
    <t>πολιτική προστασία προσωπικών δεδομένων</t>
  </si>
  <si>
    <t>accept all and close</t>
  </si>
  <si>
    <t>see more cookie options</t>
  </si>
  <si>
    <t>view policy</t>
  </si>
  <si>
    <t>οκ και κλείσιμο</t>
  </si>
  <si>
    <t>πολιτική μας για τα cookie</t>
  </si>
  <si>
    <t>✖</t>
  </si>
  <si>
    <t>review your privacy settings</t>
  </si>
  <si>
    <t>view our policy</t>
  </si>
  <si>
    <t>οκ !</t>
  </si>
  <si>
    <t>πολιτική ιδιωτικότητας &amp; cookies</t>
  </si>
  <si>
    <t>✓ accept</t>
  </si>
  <si>
    <t>review cookie settings</t>
  </si>
  <si>
    <t>ναι επιτρέπω</t>
  </si>
  <si>
    <t>Settings</t>
  </si>
  <si>
    <t>πολιτική εμπιστευτικότητας</t>
  </si>
  <si>
    <t>yes that's fine</t>
  </si>
  <si>
    <t>parameters</t>
  </si>
  <si>
    <t>view cookie policy</t>
  </si>
  <si>
    <t>κλείστε</t>
  </si>
  <si>
    <t>Cookie settings</t>
  </si>
  <si>
    <t>πολιτική διαχείρισης cookies</t>
  </si>
  <si>
    <t>yes i consent</t>
  </si>
  <si>
    <t>no take me to cookie options</t>
  </si>
  <si>
    <t>this link</t>
  </si>
  <si>
    <t>εντάξει συμφωνώ!</t>
  </si>
  <si>
    <t>Cookie Settings</t>
  </si>
  <si>
    <t>πολιτική για την χρήση cookies</t>
  </si>
  <si>
    <t>turn cookies on</t>
  </si>
  <si>
    <t>my settings</t>
  </si>
  <si>
    <t>read more about the cookies used here</t>
  </si>
  <si>
    <t>ενημερώθηκα για τα cookies</t>
  </si>
  <si>
    <t>Change settings</t>
  </si>
  <si>
    <t>πολιτική για τα cookies</t>
  </si>
  <si>
    <t>thanks for letting me know</t>
  </si>
  <si>
    <t>manage your cookies here</t>
  </si>
  <si>
    <t>read about our cookies</t>
  </si>
  <si>
    <t>ενημέρωση για cookies και παρόμοιες τεχνολογίες</t>
  </si>
  <si>
    <t>πολιτική ασφαλείας και πολιτική cookies</t>
  </si>
  <si>
    <t>select all and confirm</t>
  </si>
  <si>
    <t>manage tracking</t>
  </si>
  <si>
    <t>privacy preferences</t>
  </si>
  <si>
    <t>τα cookies και άλλοι παρόμοιοι μηχανισμοί ιχνηλάτισης (εφεξής cookies) είναι σημαντικοί για την εύρυθμη λειτουργία του wwwcosmotetvgogr χρησιμοποιούμε cookies για την πραγματοποίηση της σύνδεσης στην ιστοσελίδα ή για την παροχή μιας υπηρεσίας διαδικτύου την οποία έχετε ζητήσει (cookies αναγκαία και λειτουργικότητας)</t>
  </si>
  <si>
    <t>Προβολή λεπτομερειών</t>
  </si>
  <si>
    <t>πολιτική ασφάλειας</t>
  </si>
  <si>
    <t>proceed</t>
  </si>
  <si>
    <t>manage setting</t>
  </si>
  <si>
    <t>privacy and cookies</t>
  </si>
  <si>
    <t>χωρίς αυτά τα cookies δεν είναι τεχνικά εφικτή η σύνδεσή σας στην ιστοσελίδα μας ή δεν είναι εφικτό να σας παρέχουμε μια υπηρεσία που εσείς μας ζητήσατε για τον λόγο αυτό αυτά τα cookies είναι πάντα ενεργοποιημένα</t>
  </si>
  <si>
    <t>πολιτική απορρήτου μας</t>
  </si>
  <si>
    <t>okay close</t>
  </si>
  <si>
    <t>manage my preferences</t>
  </si>
  <si>
    <t>privacy &amp; cookies</t>
  </si>
  <si>
    <t>πατήστε «ενημερώθηκα για τα cookies» ή επιλέξτε «περισσότερες πληροφορίες» για να μάθετε περισσότερες πληροφορίες για αυτά</t>
  </si>
  <si>
    <t>πολιτική απορρήτου kozangr</t>
  </si>
  <si>
    <t>ok accept all</t>
  </si>
  <si>
    <t>manage cookies settings</t>
  </si>
  <si>
    <t>privacy</t>
  </si>
  <si>
    <t>πολιτική απορρήτου &amp; όροι χρήσης</t>
  </si>
  <si>
    <t>i’m fine with cookies</t>
  </si>
  <si>
    <t>manage cookies in your browser</t>
  </si>
  <si>
    <t>policy details</t>
  </si>
  <si>
    <t>ενημερώθηκα</t>
  </si>
  <si>
    <t>πολιτική απορρήτου &amp; cookies"</t>
  </si>
  <si>
    <t>i'm happy with this</t>
  </si>
  <si>
    <t>manage cookies here</t>
  </si>
  <si>
    <t>our cookies page</t>
  </si>
  <si>
    <t>ενεργοποίηση όλων των cookies</t>
  </si>
  <si>
    <t>πολιτική cookies στην εε</t>
  </si>
  <si>
    <t>i am happy to accept the cookies</t>
  </si>
  <si>
    <t>manage cookie rpeferences</t>
  </si>
  <si>
    <t>more options and information</t>
  </si>
  <si>
    <t>ενεργοποίηση</t>
  </si>
  <si>
    <t>πληροφορίες σχετικά με τα cookie</t>
  </si>
  <si>
    <t>i am fine with this</t>
  </si>
  <si>
    <t>make your cookie choices here</t>
  </si>
  <si>
    <t>more information on cookies</t>
  </si>
  <si>
    <t>ελαβα γνωση</t>
  </si>
  <si>
    <t>πληροφορίες για την πολιτική cookies</t>
  </si>
  <si>
    <t>i accept all cookies</t>
  </si>
  <si>
    <t>i want to change my cookie settings</t>
  </si>
  <si>
    <t>more details</t>
  </si>
  <si>
    <t>δέχομαι-accept</t>
  </si>
  <si>
    <t>περισσότερες πληροφορίες σχετικά με τα cookies</t>
  </si>
  <si>
    <t>got it thanks</t>
  </si>
  <si>
    <t>edit cookie preferences</t>
  </si>
  <si>
    <t>learn more here</t>
  </si>
  <si>
    <t>δέχομαι!</t>
  </si>
  <si>
    <t>περισσότερες πληροφορίες εδώ</t>
  </si>
  <si>
    <t>don't show again</t>
  </si>
  <si>
    <t>details</t>
  </si>
  <si>
    <t>further information</t>
  </si>
  <si>
    <t>απόκρυψη!</t>
  </si>
  <si>
    <t>περισσότερα εδώ!</t>
  </si>
  <si>
    <t>continue browsing</t>
  </si>
  <si>
    <t>customize cookies</t>
  </si>
  <si>
    <t>found here</t>
  </si>
  <si>
    <t>αποκρυψη</t>
  </si>
  <si>
    <t>περισσότερα »</t>
  </si>
  <si>
    <t>continue &amp; close</t>
  </si>
  <si>
    <t>customise settings</t>
  </si>
  <si>
    <t>for further information please refer to the cookie policy</t>
  </si>
  <si>
    <t>αποθήκευση επιλογών</t>
  </si>
  <si>
    <t>περισσότερα &gt;</t>
  </si>
  <si>
    <t>close this window</t>
  </si>
  <si>
    <t>customise cookies</t>
  </si>
  <si>
    <t>find out more about our use of cookies</t>
  </si>
  <si>
    <t>αποδόχη</t>
  </si>
  <si>
    <t>close notification</t>
  </si>
  <si>
    <t>customise cookie settings</t>
  </si>
  <si>
    <t>find out more about how we use cookies</t>
  </si>
  <si>
    <t>αποδοχη &amp; κλεισιμο ειδοποιησης</t>
  </si>
  <si>
    <t>πατώντας εδώ</t>
  </si>
  <si>
    <t>close cookie notice</t>
  </si>
  <si>
    <t>cookie preference centre</t>
  </si>
  <si>
    <t>find out more about cookies and how we use them</t>
  </si>
  <si>
    <t>αποδοχή όρων cookies</t>
  </si>
  <si>
    <t>οροι χρησης</t>
  </si>
  <si>
    <t>close and agree to cookies</t>
  </si>
  <si>
    <t>configure</t>
  </si>
  <si>
    <t>find out how to manage cookies</t>
  </si>
  <si>
    <t>αποδοχή όλων των cookie</t>
  </si>
  <si>
    <t>οροι χρήσης</t>
  </si>
  <si>
    <t>close &amp; continue</t>
  </si>
  <si>
    <t>choose optional cookies</t>
  </si>
  <si>
    <t>cookies we use</t>
  </si>
  <si>
    <t>αποδοχή όλων και συνέχεια</t>
  </si>
  <si>
    <t>νομική περιγραφή</t>
  </si>
  <si>
    <t>click here to remove this notice</t>
  </si>
  <si>
    <t>change your settings here</t>
  </si>
  <si>
    <t>cookies statement</t>
  </si>
  <si>
    <t>αποδοχή χρήσης</t>
  </si>
  <si>
    <t>μπορειτε να ενημερωθειτε για την προστασια των δεδομενων σας εδω</t>
  </si>
  <si>
    <t>approve</t>
  </si>
  <si>
    <t>change your cookies settings</t>
  </si>
  <si>
    <t>cookies and privacy policy</t>
  </si>
  <si>
    <t>αποδοχή προτεινόμενων ρυθμίσεων</t>
  </si>
  <si>
    <t>μαθε περiσσoτερα</t>
  </si>
  <si>
    <t>all cookies</t>
  </si>
  <si>
    <t>change your cookie settings at any time</t>
  </si>
  <si>
    <t>αποδοχή μόνο των απαραίτητων cookies</t>
  </si>
  <si>
    <t>μάθετε περισσότερα σχετικά με την πολιτική cookies</t>
  </si>
  <si>
    <t>agree and access site</t>
  </si>
  <si>
    <t>change the use of cookies here</t>
  </si>
  <si>
    <t>cookie page</t>
  </si>
  <si>
    <t>αποδοχή και πρόσβαση στον ιστότοπο</t>
  </si>
  <si>
    <t>μάθετε περισσότερα σχετικά με την πολιτική cookie</t>
  </si>
  <si>
    <t>accept these cookies</t>
  </si>
  <si>
    <t>advanced cookie settings</t>
  </si>
  <si>
    <t>cookie information page</t>
  </si>
  <si>
    <t>αποδοχή και κλείσιμο</t>
  </si>
  <si>
    <t>μάθετε περισσότερα για τα cookies!</t>
  </si>
  <si>
    <t>accept the use of all recommended cookies</t>
  </si>
  <si>
    <t>adjust cookie preferences</t>
  </si>
  <si>
    <t>cookie details page</t>
  </si>
  <si>
    <t>αποδοχή επιλεγμένων</t>
  </si>
  <si>
    <t>μάθε περισσότερα</t>
  </si>
  <si>
    <t>accept + close</t>
  </si>
  <si>
    <t>- see how to change settings »</t>
  </si>
  <si>
    <t>click here to view</t>
  </si>
  <si>
    <t>αποδοχή απαραίτητων cookies</t>
  </si>
  <si>
    <t>μάθε περισσότερα συμπεριλαμβανομένου του τρόπου απόρριψης των cookies</t>
  </si>
  <si>
    <t>✖ hide</t>
  </si>
  <si>
    <t>click here to read our privacy policy</t>
  </si>
  <si>
    <t>αποδοχή αλλαγής</t>
  </si>
  <si>
    <t>λεπτομέριες</t>
  </si>
  <si>
    <t>✔ that's fine</t>
  </si>
  <si>
    <t>click here to learn about cookie settings</t>
  </si>
  <si>
    <t>αποδοχή &amp; συνέχεια</t>
  </si>
  <si>
    <t>κάντε κλικ εδώ για περισσότερες πληροφορίες</t>
  </si>
  <si>
    <t>✔ continue</t>
  </si>
  <si>
    <t>click here to find out more</t>
  </si>
  <si>
    <t>αποδεχτείτε όλα</t>
  </si>
  <si>
    <t>κάντε κλικ για να μάθετε περισσότερα</t>
  </si>
  <si>
    <t>× hide message</t>
  </si>
  <si>
    <t>your privacy</t>
  </si>
  <si>
    <t>αποδoχh</t>
  </si>
  <si>
    <t>επικοινωνήστε μαζί μας</t>
  </si>
  <si>
    <t>you agree to our use of cookies</t>
  </si>
  <si>
    <t>you can read our cookie policy</t>
  </si>
  <si>
    <t>αποδeχomai</t>
  </si>
  <si>
    <t>επεξεργασία πολιτικής cookies</t>
  </si>
  <si>
    <t>yes, i'm happy</t>
  </si>
  <si>
    <t>you can also read our cookies policy</t>
  </si>
  <si>
    <t>αντιληπτό</t>
  </si>
  <si>
    <t>δωδώνη cookie policy</t>
  </si>
  <si>
    <t>yes that’s ok</t>
  </si>
  <si>
    <t>wordpress cookie policy</t>
  </si>
  <si>
    <t>αναγκαία</t>
  </si>
  <si>
    <t>διαβάστε τους όρους χρήσης</t>
  </si>
  <si>
    <t>yes of course</t>
  </si>
  <si>
    <t>what are cookies?</t>
  </si>
  <si>
    <t>έλαβα γνώση</t>
  </si>
  <si>
    <t>διαβάστε την πολιτική ιδιωτικότητας για περισσότερες λεπτομέρειες</t>
  </si>
  <si>
    <t>yes i'm happy with this</t>
  </si>
  <si>
    <t>web privacy policy</t>
  </si>
  <si>
    <t>yes please!</t>
  </si>
  <si>
    <t>διαβάστε την πολιτική απορρήτου της ιστοσελίδας μας</t>
  </si>
  <si>
    <t>yes i understand!</t>
  </si>
  <si>
    <t>we use cookies to improve your shopping experience for more information please read our privacy policy</t>
  </si>
  <si>
    <t>to κατάλαβα</t>
  </si>
  <si>
    <t>διαβάστε την δήλωση απορρήτου εδω</t>
  </si>
  <si>
    <t>yes i understand</t>
  </si>
  <si>
    <t>we use cookies</t>
  </si>
  <si>
    <t>oκ</t>
  </si>
  <si>
    <t>διαβάστε τη πολιτική μας για τα cookies</t>
  </si>
  <si>
    <t>yes i agree to use cookies</t>
  </si>
  <si>
    <t>view privacy policy</t>
  </si>
  <si>
    <t>διαβάστε περισσότερες πληροφορίες</t>
  </si>
  <si>
    <t>yes i accept all cookies</t>
  </si>
  <si>
    <t>view privacy and cookie policy</t>
  </si>
  <si>
    <t>ok το κατάλαβα!</t>
  </si>
  <si>
    <t>διαβάστε περισσότερα!</t>
  </si>
  <si>
    <t>yes - got it hide the message</t>
  </si>
  <si>
    <t>view our privacy policy to find out more</t>
  </si>
  <si>
    <t>ok κατάλαβα</t>
  </si>
  <si>
    <t>διαβάστε εδώ περισσότερα</t>
  </si>
  <si>
    <t>whatever!</t>
  </si>
  <si>
    <t>view our privacy and cookie policy</t>
  </si>
  <si>
    <t>ok !</t>
  </si>
  <si>
    <t>διαβάστε αναλυτικά την πολιτική των cookies</t>
  </si>
  <si>
    <t>διαβάστε αναλυτικά εδώ</t>
  </si>
  <si>
    <t>use recommended settings</t>
  </si>
  <si>
    <t>view our full cookie policy</t>
  </si>
  <si>
    <t>i allow cookies</t>
  </si>
  <si>
    <t>δεδομένα προσωπικού χαρακτήρα που συλλέγουμε</t>
  </si>
  <si>
    <t>use only necessary cookies</t>
  </si>
  <si>
    <t>view our cookies policy</t>
  </si>
  <si>
    <t>δείτε την πολιτική μας κάνοντας κλικ εδώ</t>
  </si>
  <si>
    <t>this is ok don't tell me again</t>
  </si>
  <si>
    <t>view our cookie / privacy policy</t>
  </si>
  <si>
    <t>aποδοχη</t>
  </si>
  <si>
    <t>δείτε την πολιτική απορρήτου &amp; cookies</t>
  </si>
  <si>
    <t>thats fine</t>
  </si>
  <si>
    <t>view more details</t>
  </si>
  <si>
    <t>δείτε την πολιτική cookie</t>
  </si>
  <si>
    <t>that's ok</t>
  </si>
  <si>
    <t>view cookies policy</t>
  </si>
  <si>
    <t>δείτε λεπτομέρειες</t>
  </si>
  <si>
    <t>that's fine hide this message</t>
  </si>
  <si>
    <t>view cookies</t>
  </si>
  <si>
    <t>δήλωση περί aπορρήτου και cookies</t>
  </si>
  <si>
    <t>select all</t>
  </si>
  <si>
    <t>we use cookies to personalise content and ads to provide social media features and to analyse our traffic we also share information about your use of our site with our social media advertising and analytics partners who may combine it with other information that you’ve provided to them or that they’ve collected from your use of their services you consent to our cookies if you continue to use our website</t>
  </si>
  <si>
    <t>accepted</t>
  </si>
  <si>
    <t>για περισσότερες πληροφορίες διαβάστε τις υποδείξεις σχετικά με τη χρήση</t>
  </si>
  <si>
    <t>save my privacy settings</t>
  </si>
  <si>
    <t>we use cookies to collect information about how you use our website we use this information to make the website work as well as possible and improve our services</t>
  </si>
  <si>
    <t>acceptance</t>
  </si>
  <si>
    <t>save</t>
  </si>
  <si>
    <t>this site uses cookies by continuing to use this site you agree you have read our cookie policy</t>
  </si>
  <si>
    <t>rwy'n deall / i understand</t>
  </si>
  <si>
    <t>the cookies that we use and their purposes</t>
  </si>
  <si>
    <t>please dont show this message again</t>
  </si>
  <si>
    <t>take me to the policy</t>
  </si>
  <si>
    <t>opt in</t>
  </si>
  <si>
    <t>show porpuses</t>
  </si>
  <si>
    <t>see cookies</t>
  </si>
  <si>
    <t>okie dokie</t>
  </si>
  <si>
    <t>see more about cookies</t>
  </si>
  <si>
    <t>okay, i agree</t>
  </si>
  <si>
    <t>see here</t>
  </si>
  <si>
    <t>Yes please!</t>
  </si>
  <si>
    <t>privacy policy (terms)</t>
  </si>
  <si>
    <t>okay, agree</t>
  </si>
  <si>
    <t>see cookie policy</t>
  </si>
  <si>
    <t>okay i've understood</t>
  </si>
  <si>
    <t>security and privacy policy</t>
  </si>
  <si>
    <t>* τι είναι τα cookies;</t>
  </si>
  <si>
    <t>okay i accept!</t>
  </si>
  <si>
    <t>review our privacy policy</t>
  </si>
  <si>
    <t>OKAY, THANKS</t>
  </si>
  <si>
    <t>(όροι χρήσης)</t>
  </si>
  <si>
    <t>okay got it!</t>
  </si>
  <si>
    <t>refer to our cookie policy</t>
  </si>
  <si>
    <t>ok. το κατάλαβα!</t>
  </si>
  <si>
    <t>okay by me!</t>
  </si>
  <si>
    <t>read what they do here</t>
  </si>
  <si>
    <t>Ok, got it!</t>
  </si>
  <si>
    <t>επιθυμείτε να μάθετε περισσότερα;</t>
  </si>
  <si>
    <t>ok, thanks</t>
  </si>
  <si>
    <t>read these updates</t>
  </si>
  <si>
    <t>ΟΡΟΙ ΧΡΗΣΗΣ</t>
  </si>
  <si>
    <t>ok that's what i want</t>
  </si>
  <si>
    <t>read privacy and cookie policy</t>
  </si>
  <si>
    <t>Μάθετε περισσότερα για τα cookies!</t>
  </si>
  <si>
    <t>ok no problem</t>
  </si>
  <si>
    <t>read our updated privacy policy on how we treat your data with tlc</t>
  </si>
  <si>
    <t>I UNDERSTAND</t>
  </si>
  <si>
    <t>Μάθετε περισσότερα</t>
  </si>
  <si>
    <t>ok i've understood</t>
  </si>
  <si>
    <t>read our terms &amp; conditions</t>
  </si>
  <si>
    <t>Μάθε περισσότερα συμπεριλαμβανομένου του τρόπου απόρριψης των cookies.</t>
  </si>
  <si>
    <t>ok i understand and agree</t>
  </si>
  <si>
    <t>read our privacy and cookie policy here</t>
  </si>
  <si>
    <t>Μάθε περισσότερα</t>
  </si>
  <si>
    <t>ok got that</t>
  </si>
  <si>
    <t>read our privacy and cookie policy</t>
  </si>
  <si>
    <t>I AGREE</t>
  </si>
  <si>
    <t>Κάντε κλικ εδώ για περισσότερες πληροφορίες.</t>
  </si>
  <si>
    <t>ok don't show me again</t>
  </si>
  <si>
    <t>read our policy here</t>
  </si>
  <si>
    <t>I accept</t>
  </si>
  <si>
    <t>Κάντε κλικ για να μάθετε περισσότερα.</t>
  </si>
  <si>
    <t>ok cool</t>
  </si>
  <si>
    <t>read our cookie policy to learn more</t>
  </si>
  <si>
    <t>Got it!</t>
  </si>
  <si>
    <t>Δωδώνη cookie policy</t>
  </si>
  <si>
    <t>ok close this bar</t>
  </si>
  <si>
    <t>Διαβάστε την Πολιτική Απορρήτου της ιστοσελίδας μας</t>
  </si>
  <si>
    <t>ok close</t>
  </si>
  <si>
    <t>read more about our cookie policy</t>
  </si>
  <si>
    <t>Δείτε περισσότερα</t>
  </si>
  <si>
    <t>ok agree</t>
  </si>
  <si>
    <t>read more about cookies here</t>
  </si>
  <si>
    <t>Close and accept</t>
  </si>
  <si>
    <t>Όροι χρήσης</t>
  </si>
  <si>
    <t>ok (close message)</t>
  </si>
  <si>
    <t>read more &gt;</t>
  </si>
  <si>
    <t>no worries</t>
  </si>
  <si>
    <t>Close</t>
  </si>
  <si>
    <t>im ok with this</t>
  </si>
  <si>
    <t>read about our cookie policy</t>
  </si>
  <si>
    <t>aποδοχή cookies</t>
  </si>
  <si>
    <t>im fine with this</t>
  </si>
  <si>
    <t>read about managing our cookies</t>
  </si>
  <si>
    <t>ignore</t>
  </si>
  <si>
    <t>read about cookies</t>
  </si>
  <si>
    <t>i've read and understood this message</t>
  </si>
  <si>
    <t>privacy statement</t>
  </si>
  <si>
    <t>i'm okay with this</t>
  </si>
  <si>
    <t>privacy policy</t>
  </si>
  <si>
    <t>privacy policy.</t>
  </si>
  <si>
    <t>i'm ok</t>
  </si>
  <si>
    <t>privacy notice</t>
  </si>
  <si>
    <t>Accepted</t>
  </si>
  <si>
    <t>i'm happy with cookies</t>
  </si>
  <si>
    <t>privacy terms</t>
  </si>
  <si>
    <t>i'm happy to proceed</t>
  </si>
  <si>
    <t>privacy policy »</t>
  </si>
  <si>
    <t>Accept Cookies</t>
  </si>
  <si>
    <t>cookies.</t>
  </si>
  <si>
    <t>i'm happy to continue</t>
  </si>
  <si>
    <t>privacy policy here</t>
  </si>
  <si>
    <t>i'm happy to accept the cookies</t>
  </si>
  <si>
    <t>privacy policy and data protection notice</t>
  </si>
  <si>
    <t>Accept All</t>
  </si>
  <si>
    <t>Terms of Use.</t>
  </si>
  <si>
    <t>i'm fine with this [x]</t>
  </si>
  <si>
    <t>privacy notices and cookies</t>
  </si>
  <si>
    <t>Find out more.</t>
  </si>
  <si>
    <t>i'm cool!</t>
  </si>
  <si>
    <t>privacy and cookie policy here</t>
  </si>
  <si>
    <t>Accept &amp; Close</t>
  </si>
  <si>
    <t>i have read and understood</t>
  </si>
  <si>
    <t>privacy &amp; cookies statement</t>
  </si>
  <si>
    <t>Accept</t>
  </si>
  <si>
    <t>i consent to use of cookies</t>
  </si>
  <si>
    <t>Μάθε Περισσότερα...</t>
  </si>
  <si>
    <t>i consent to the use of cookies on this website</t>
  </si>
  <si>
    <t>policies here</t>
  </si>
  <si>
    <t>✓ OK, αποδοχή όλων</t>
  </si>
  <si>
    <t>Επιθυμείτε να μάθετε περισσότερα;</t>
  </si>
  <si>
    <t>i am fine with it</t>
  </si>
  <si>
    <t>policies</t>
  </si>
  <si>
    <t>i agreee</t>
  </si>
  <si>
    <t>partners</t>
  </si>
  <si>
    <t>i agree!</t>
  </si>
  <si>
    <t>our cookie policy</t>
  </si>
  <si>
    <t>i agree with it!</t>
  </si>
  <si>
    <t>our cookie policy</t>
  </si>
  <si>
    <t>i agree don't show me this again</t>
  </si>
  <si>
    <t>our usage policy</t>
  </si>
  <si>
    <t>i agree dismiss this banner</t>
  </si>
  <si>
    <t>our policies</t>
  </si>
  <si>
    <t>i accept!</t>
  </si>
  <si>
    <t>our cookie notice</t>
  </si>
  <si>
    <t>i accept the use of cookies</t>
  </si>
  <si>
    <t>more infromation</t>
  </si>
  <si>
    <t>i accept cookies from this site</t>
  </si>
  <si>
    <t>more information on our use of cookies</t>
  </si>
  <si>
    <t>hide this notice</t>
  </si>
  <si>
    <t>more information about cookies here</t>
  </si>
  <si>
    <t>hide notice</t>
  </si>
  <si>
    <t>more information about cookies</t>
  </si>
  <si>
    <t>hide</t>
  </si>
  <si>
    <t>more info ▼</t>
  </si>
  <si>
    <t>great</t>
  </si>
  <si>
    <t>more info here</t>
  </si>
  <si>
    <t>got it! thanks</t>
  </si>
  <si>
    <t>got it! agree and proceed</t>
  </si>
  <si>
    <t>more about our cookies</t>
  </si>
  <si>
    <t>got it save settings</t>
  </si>
  <si>
    <t>more about our cookie policy</t>
  </si>
  <si>
    <t>got it dont show again</t>
  </si>
  <si>
    <t>manage my cookies</t>
  </si>
  <si>
    <t>enable all cookies and save</t>
  </si>
  <si>
    <t>list of partners</t>
  </si>
  <si>
    <t>enable all cookies</t>
  </si>
  <si>
    <t>legal notice</t>
  </si>
  <si>
    <t>dont show this message again</t>
  </si>
  <si>
    <t>learn more »</t>
  </si>
  <si>
    <t>dont show me this message anymore</t>
  </si>
  <si>
    <t>learn more about cookies »</t>
  </si>
  <si>
    <t>don't show this to me again</t>
  </si>
  <si>
    <t>learn cookies</t>
  </si>
  <si>
    <t>do not show me this message again</t>
  </si>
  <si>
    <t>information on our use of cookies</t>
  </si>
  <si>
    <t>do not display this message again</t>
  </si>
  <si>
    <t>i'd like to find out more</t>
  </si>
  <si>
    <t>count me in! i consent</t>
  </si>
  <si>
    <t>i want to sno more</t>
  </si>
  <si>
    <t>continue with cookies</t>
  </si>
  <si>
    <t>how to manage your settings</t>
  </si>
  <si>
    <t>continue to the website</t>
  </si>
  <si>
    <t>how to manage your cookies</t>
  </si>
  <si>
    <t>continue and close cookie notice</t>
  </si>
  <si>
    <t>how data is used</t>
  </si>
  <si>
    <t>continue and close</t>
  </si>
  <si>
    <t>how cookies are used</t>
  </si>
  <si>
    <t>consent to all cookies</t>
  </si>
  <si>
    <t>global privacy policy</t>
  </si>
  <si>
    <t>consent and continue</t>
  </si>
  <si>
    <t>for full information view our cookie policy</t>
  </si>
  <si>
    <t>confrim</t>
  </si>
  <si>
    <t>find out why we use cookies and how to manage your settings</t>
  </si>
  <si>
    <t>confirm selection</t>
  </si>
  <si>
    <t>find out why</t>
  </si>
  <si>
    <t>confirm</t>
  </si>
  <si>
    <t>find out more or change your cookie settings</t>
  </si>
  <si>
    <t>compris !</t>
  </si>
  <si>
    <t>find out more or change settings</t>
  </si>
  <si>
    <t>closr and accept</t>
  </si>
  <si>
    <t>find out more infromation</t>
  </si>
  <si>
    <t>close!</t>
  </si>
  <si>
    <t>find out more by clicking here</t>
  </si>
  <si>
    <t>close window</t>
  </si>
  <si>
    <t>find out more and configure cookies</t>
  </si>
  <si>
    <t>close this message and continue</t>
  </si>
  <si>
    <t>find out more about our cookies</t>
  </si>
  <si>
    <t>close cookie acceptance message</t>
  </si>
  <si>
    <t>find out how we use cookies on our site</t>
  </si>
  <si>
    <t>close and don't show again</t>
  </si>
  <si>
    <t>find out how to manage your cookies</t>
  </si>
  <si>
    <t>close and continue</t>
  </si>
  <si>
    <t>find out about our cookies</t>
  </si>
  <si>
    <t>close [×]close</t>
  </si>
  <si>
    <t>find out</t>
  </si>
  <si>
    <t>close [x]</t>
  </si>
  <si>
    <t>enabling cookies</t>
  </si>
  <si>
    <t>close &amp; don't show again</t>
  </si>
  <si>
    <t>en savoir plus sur les cookies</t>
  </si>
  <si>
    <t>click to dismiss</t>
  </si>
  <si>
    <t>dysgu mwy / learn more</t>
  </si>
  <si>
    <t>click to agree</t>
  </si>
  <si>
    <t>data protection policy</t>
  </si>
  <si>
    <t>click to accept cookies</t>
  </si>
  <si>
    <t>data protection declaration</t>
  </si>
  <si>
    <t>click to accept</t>
  </si>
  <si>
    <t>data privacy</t>
  </si>
  <si>
    <t>click here to dismiss this notice</t>
  </si>
  <si>
    <t>data policies</t>
  </si>
  <si>
    <t>click here to continue</t>
  </si>
  <si>
    <t>cookies to collect information</t>
  </si>
  <si>
    <t>click here to accept cookies</t>
  </si>
  <si>
    <t>cookies policy for more information</t>
  </si>
  <si>
    <t>click here to accept</t>
  </si>
  <si>
    <t>cookies here</t>
  </si>
  <si>
    <t>cleick here to agree to our policy</t>
  </si>
  <si>
    <t>cookies and privacy</t>
  </si>
  <si>
    <t>cerrar</t>
  </si>
  <si>
    <t>cookies and our privacy policy</t>
  </si>
  <si>
    <t>carry on</t>
  </si>
  <si>
    <t>cookies &amp; privacy policy</t>
  </si>
  <si>
    <t>allow cookies and stop asking</t>
  </si>
  <si>
    <t>cookie statement (pdf)</t>
  </si>
  <si>
    <t>allow and continue</t>
  </si>
  <si>
    <t>cookie privacy</t>
  </si>
  <si>
    <t>aknowledge &amp; close</t>
  </si>
  <si>
    <t>cookie policy link</t>
  </si>
  <si>
    <t>aknowledge</t>
  </si>
  <si>
    <t>cookie policy (opens in new window)</t>
  </si>
  <si>
    <t>agree and proceed</t>
  </si>
  <si>
    <t>cookie policy &amp; opt-out here</t>
  </si>
  <si>
    <t>agree and continue</t>
  </si>
  <si>
    <t>agree &amp; dismiss</t>
  </si>
  <si>
    <t>cookie policies</t>
  </si>
  <si>
    <t>accept use of cookies</t>
  </si>
  <si>
    <t>cookie pages</t>
  </si>
  <si>
    <t>accept tracking</t>
  </si>
  <si>
    <t>cookie notice here</t>
  </si>
  <si>
    <t>accept standard settings</t>
  </si>
  <si>
    <t>cookie consent policy</t>
  </si>
  <si>
    <t>accept recommended cookies</t>
  </si>
  <si>
    <t>cookie banner</t>
  </si>
  <si>
    <t>accept our cookies</t>
  </si>
  <si>
    <t>cookie &amp; privacy policy page</t>
  </si>
  <si>
    <t>accept my preferences</t>
  </si>
  <si>
    <t>cookie &amp; privacy policy</t>
  </si>
  <si>
    <t>accept marketing-cookies</t>
  </si>
  <si>
    <t>collect information</t>
  </si>
  <si>
    <t>accept cookies and our terms of use</t>
  </si>
  <si>
    <t>click to learn more</t>
  </si>
  <si>
    <t>accept cookies and continue</t>
  </si>
  <si>
    <t>click this message to find out more</t>
  </si>
  <si>
    <t>accept cookies and close this notice</t>
  </si>
  <si>
    <t>click here to read more on our privacy policy</t>
  </si>
  <si>
    <t>accept cookies and close this message</t>
  </si>
  <si>
    <t>click here to find out more or to learn how to disable cookies</t>
  </si>
  <si>
    <t>accept cookie</t>
  </si>
  <si>
    <t>click here to find out more on the sfo's privacy policy and use of cookies</t>
  </si>
  <si>
    <t>accept and dismiss</t>
  </si>
  <si>
    <t>click here for our privacy and cookies policy</t>
  </si>
  <si>
    <t>accept and close the cookie policy</t>
  </si>
  <si>
    <t>click here for information</t>
  </si>
  <si>
    <t>accept and close about cookies</t>
  </si>
  <si>
    <t>campden bri cookie policy</t>
  </si>
  <si>
    <t>accept all &amp; continue</t>
  </si>
  <si>
    <t>agreeing to our use of cookies</t>
  </si>
  <si>
    <t>about this tool (opens in a new window)external link icon</t>
  </si>
  <si>
    <t>[x]</t>
  </si>
  <si>
    <t>about our cookies</t>
  </si>
  <si>
    <t>about our cookie and privacy policy</t>
  </si>
  <si>
    <t>about cookie control</t>
  </si>
  <si>
    <t>[more info]</t>
  </si>
  <si>
    <t>? learn more</t>
  </si>
  <si>
    <t>(more info)</t>
  </si>
  <si>
    <t>cookie policy'</t>
  </si>
  <si>
    <t>for more information click here</t>
  </si>
  <si>
    <t>Research Question #7: Average length of privacy text and most common terms</t>
  </si>
  <si>
    <t>cookie banners</t>
  </si>
  <si>
    <t>term</t>
  </si>
  <si>
    <t>avg tf-idf</t>
  </si>
  <si>
    <t>avg len of privacy text</t>
  </si>
  <si>
    <t>χρησιμοποιεί</t>
  </si>
  <si>
    <t>uses</t>
  </si>
  <si>
    <t>εμπειρία</t>
  </si>
  <si>
    <t>best</t>
  </si>
  <si>
    <t>καλύτερη</t>
  </si>
  <si>
    <t>ensure</t>
  </si>
  <si>
    <t>αποδέχεστε</t>
  </si>
  <si>
    <t>site</t>
  </si>
  <si>
    <t>ιστοσελίδα</t>
  </si>
  <si>
    <t>experience</t>
  </si>
  <si>
    <t>χρησιμοποιούμε</t>
  </si>
  <si>
    <t>website</t>
  </si>
  <si>
    <t>continuing</t>
  </si>
  <si>
    <t>συμφωνείτε</t>
  </si>
  <si>
    <t>get</t>
  </si>
  <si>
    <t>χρήση</t>
  </si>
  <si>
    <t>ιστότοπος</t>
  </si>
  <si>
    <t>improve</t>
  </si>
  <si>
    <t>συνεχίζοντας</t>
  </si>
  <si>
    <t>using</t>
  </si>
  <si>
    <t>cookies:</t>
  </si>
  <si>
    <t>αυτό</t>
  </si>
  <si>
    <t>give</t>
  </si>
  <si>
    <t>προσφέρουμε</t>
  </si>
  <si>
    <t>use</t>
  </si>
  <si>
    <t>δυνατή</t>
  </si>
  <si>
    <t>assume</t>
  </si>
  <si>
    <t>χρησιμοποιώντας</t>
  </si>
  <si>
    <t>agreeing</t>
  </si>
  <si>
    <t>αυτός</t>
  </si>
  <si>
    <t>browse</t>
  </si>
  <si>
    <t>χρησιμοποιείτε</t>
  </si>
  <si>
    <t>find</t>
  </si>
  <si>
    <t>ιστότοπο</t>
  </si>
  <si>
    <t>information</t>
  </si>
  <si>
    <t>σελίδα</t>
  </si>
  <si>
    <t>us</t>
  </si>
  <si>
    <t>λειτουργία</t>
  </si>
  <si>
    <t>συνεχίσετε</t>
  </si>
  <si>
    <t>please</t>
  </si>
  <si>
    <t>πλοήγησης</t>
  </si>
  <si>
    <t>enhance</t>
  </si>
  <si>
    <t>χρήσης</t>
  </si>
  <si>
    <t>πολιτική</t>
  </si>
  <si>
    <t>provide</t>
  </si>
  <si>
    <t>αυτόν</t>
  </si>
  <si>
    <t>user</t>
  </si>
  <si>
    <t>βελτιώσει</t>
  </si>
  <si>
    <t>happy</t>
  </si>
  <si>
    <t>τους</t>
  </si>
  <si>
    <t>help</t>
  </si>
  <si>
    <t>περιήγησή</t>
  </si>
  <si>
    <t>read</t>
  </si>
  <si>
    <t>we'll</t>
  </si>
  <si>
    <t>εάν</t>
  </si>
  <si>
    <t>browsing</t>
  </si>
  <si>
    <t>υποθέσουμε</t>
  </si>
  <si>
    <t>make</t>
  </si>
  <si>
    <t>εμπειρίας</t>
  </si>
  <si>
    <t>clicking</t>
  </si>
  <si>
    <t>υπηρεσίες</t>
  </si>
  <si>
    <t>see</t>
  </si>
  <si>
    <t>βελτιώσουμε</t>
  </si>
  <si>
    <t>μπορείτε</t>
  </si>
  <si>
    <t>better</t>
  </si>
  <si>
    <t>αυτή</t>
  </si>
  <si>
    <t>set</t>
  </si>
  <si>
    <t>ικανοποιημένοι</t>
  </si>
  <si>
    <t>possible</t>
  </si>
  <si>
    <t>έχετε</t>
  </si>
  <si>
    <t>κάνουμε</t>
  </si>
  <si>
    <t>services</t>
  </si>
  <si>
    <t>αυτού</t>
  </si>
  <si>
    <t>content</t>
  </si>
  <si>
    <t>βελτίωση</t>
  </si>
  <si>
    <t>wish</t>
  </si>
  <si>
    <t>μια</t>
  </si>
  <si>
    <t>opt-out</t>
  </si>
  <si>
    <t>ιστότοπου</t>
  </si>
  <si>
    <t>time</t>
  </si>
  <si>
    <t>υπηρεσιών</t>
  </si>
  <si>
    <t>change</t>
  </si>
  <si>
    <t>παρέχουμε</t>
  </si>
  <si>
    <t>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</si>
</sst>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2"/>
      <color theme="1"/>
      <name val="Roboto Mono"/>
    </font>
    <font>
      <sz val="10"/>
      <color theme="1"/>
      <name val="Roboto Mono"/>
    </font>
    <font>
      <b/>
      <sz val="10"/>
      <color theme="1"/>
      <name val="Roboto Mono"/>
    </font>
    <font>
      <b/>
      <sz val="10"/>
      <color theme="1"/>
      <name val="Arial"/>
    </font>
    <font>
      <b/>
      <sz val="12"/>
      <color theme="1"/>
      <name val="Calibri"/>
    </font>
    <font>
      <sz val="10"/>
      <color rgb="FF000000"/>
      <name val="Calibri"/>
    </font>
    <font>
      <sz val="10"/>
      <color theme="1"/>
      <name val="Calibri"/>
    </font>
    <font>
      <b/>
      <sz val="10"/>
      <color theme="1"/>
      <name val="Calibri"/>
    </font>
    <font>
      <sz val="10"/>
      <name val="Calibri"/>
    </font>
  </fonts>
  <fills count="12">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EA9999"/>
        <bgColor rgb="FFEA9999"/>
      </patternFill>
    </fill>
    <fill>
      <patternFill patternType="solid">
        <fgColor rgb="FFB4A7D6"/>
        <bgColor rgb="FFB4A7D6"/>
      </patternFill>
    </fill>
    <fill>
      <patternFill patternType="solid">
        <fgColor rgb="FFCFE2F3"/>
        <bgColor rgb="FFCFE2F3"/>
      </patternFill>
    </fill>
    <fill>
      <patternFill patternType="solid">
        <fgColor rgb="FFF4CCCC"/>
        <bgColor rgb="FFF4CCCC"/>
      </patternFill>
    </fill>
    <fill>
      <patternFill patternType="solid">
        <fgColor rgb="FFD9D2E9"/>
        <bgColor rgb="FFD9D2E9"/>
      </patternFill>
    </fill>
    <fill>
      <patternFill patternType="solid">
        <fgColor rgb="FFD9EAD3"/>
        <bgColor rgb="FFD9EAD3"/>
      </patternFill>
    </fill>
    <fill>
      <patternFill patternType="solid">
        <fgColor rgb="FFFCE5CD"/>
        <bgColor rgb="FFFCE5CD"/>
      </patternFill>
    </fill>
    <fill>
      <patternFill patternType="solid">
        <fgColor rgb="FFF4CCCC"/>
        <bgColor indexed="64"/>
      </patternFill>
    </fill>
  </fills>
  <borders count="1">
    <border>
      <left/>
      <right/>
      <top/>
      <bottom/>
      <diagonal/>
    </border>
  </borders>
  <cellStyleXfs count="1">
    <xf numFmtId="0" fontId="0" fillId="0" borderId="0"/>
  </cellStyleXfs>
  <cellXfs count="96">
    <xf numFmtId="0" fontId="0" fillId="0" borderId="0" xfId="0" applyFont="1" applyAlignment="1"/>
    <xf numFmtId="0" fontId="2" fillId="0" borderId="0" xfId="0" applyFont="1"/>
    <xf numFmtId="0" fontId="2" fillId="7" borderId="0" xfId="0" applyFont="1" applyFill="1" applyAlignment="1"/>
    <xf numFmtId="0" fontId="2" fillId="8" borderId="0" xfId="0" applyFont="1" applyFill="1" applyAlignment="1"/>
    <xf numFmtId="0" fontId="2" fillId="3" borderId="0" xfId="0" applyFont="1" applyFill="1" applyAlignment="1"/>
    <xf numFmtId="0" fontId="2" fillId="6" borderId="0" xfId="0" applyFont="1" applyFill="1" applyAlignment="1"/>
    <xf numFmtId="0" fontId="4" fillId="3" borderId="0" xfId="0" applyFont="1" applyFill="1" applyAlignment="1"/>
    <xf numFmtId="0" fontId="4" fillId="3" borderId="0" xfId="0" applyFont="1" applyFill="1" applyAlignment="1">
      <alignment horizontal="right"/>
    </xf>
    <xf numFmtId="0" fontId="3" fillId="4" borderId="0" xfId="0" applyFont="1" applyFill="1" applyAlignment="1"/>
    <xf numFmtId="2" fontId="2" fillId="6" borderId="0" xfId="0" applyNumberFormat="1" applyFont="1" applyFill="1" applyAlignment="1"/>
    <xf numFmtId="10" fontId="2" fillId="6" borderId="0" xfId="0" applyNumberFormat="1" applyFont="1" applyFill="1" applyAlignment="1"/>
    <xf numFmtId="0" fontId="2" fillId="4" borderId="0" xfId="0" applyFont="1" applyFill="1" applyAlignment="1"/>
    <xf numFmtId="10" fontId="2" fillId="7" borderId="0" xfId="0" applyNumberFormat="1" applyFont="1" applyFill="1" applyAlignment="1"/>
    <xf numFmtId="2" fontId="2" fillId="7" borderId="0" xfId="0" applyNumberFormat="1" applyFont="1" applyFill="1" applyAlignment="1"/>
    <xf numFmtId="0" fontId="2" fillId="5" borderId="0" xfId="0" applyFont="1" applyFill="1" applyAlignment="1"/>
    <xf numFmtId="2" fontId="2" fillId="8" borderId="0" xfId="0" applyNumberFormat="1" applyFont="1" applyFill="1" applyAlignment="1"/>
    <xf numFmtId="0" fontId="0" fillId="0" borderId="0" xfId="0" applyFont="1" applyAlignment="1"/>
    <xf numFmtId="0" fontId="3" fillId="3"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1" fillId="0" borderId="0" xfId="0" applyFont="1" applyAlignment="1"/>
    <xf numFmtId="0" fontId="4" fillId="3" borderId="0" xfId="0" applyFont="1" applyFill="1" applyAlignment="1">
      <alignment horizontal="center"/>
    </xf>
    <xf numFmtId="0" fontId="5" fillId="2" borderId="0" xfId="0" applyFont="1" applyFill="1" applyAlignment="1"/>
    <xf numFmtId="0" fontId="6" fillId="0" borderId="0" xfId="0" applyFont="1" applyAlignment="1"/>
    <xf numFmtId="0" fontId="6" fillId="0" borderId="0" xfId="0" applyFont="1" applyAlignment="1"/>
    <xf numFmtId="0" fontId="7" fillId="0" borderId="0" xfId="0" applyFont="1"/>
    <xf numFmtId="0" fontId="8" fillId="3" borderId="0" xfId="0" applyFont="1" applyFill="1" applyAlignment="1">
      <alignment horizontal="center"/>
    </xf>
    <xf numFmtId="0" fontId="8" fillId="4" borderId="0" xfId="0" applyFont="1" applyFill="1" applyAlignment="1">
      <alignment horizontal="center"/>
    </xf>
    <xf numFmtId="0" fontId="8" fillId="5" borderId="0" xfId="0" applyFont="1" applyFill="1" applyAlignment="1">
      <alignment horizontal="center"/>
    </xf>
    <xf numFmtId="0" fontId="7" fillId="3" borderId="0" xfId="0" applyFont="1" applyFill="1" applyAlignment="1">
      <alignment horizontal="center"/>
    </xf>
    <xf numFmtId="0" fontId="9" fillId="4" borderId="0" xfId="0" applyFont="1" applyFill="1" applyAlignment="1">
      <alignment horizontal="center"/>
    </xf>
    <xf numFmtId="0" fontId="7" fillId="5" borderId="0" xfId="0" applyFont="1" applyFill="1" applyAlignment="1">
      <alignment horizontal="center"/>
    </xf>
    <xf numFmtId="0" fontId="7" fillId="6" borderId="0" xfId="0" applyFont="1" applyFill="1" applyAlignment="1">
      <alignment horizontal="center"/>
    </xf>
    <xf numFmtId="0" fontId="7" fillId="7" borderId="0" xfId="0" applyFont="1" applyFill="1" applyAlignment="1">
      <alignment horizontal="center"/>
    </xf>
    <xf numFmtId="0" fontId="7" fillId="8" borderId="0" xfId="0" applyFont="1" applyFill="1" applyAlignment="1">
      <alignment horizontal="center"/>
    </xf>
    <xf numFmtId="10" fontId="8" fillId="6" borderId="0" xfId="0" applyNumberFormat="1" applyFont="1" applyFill="1" applyAlignment="1">
      <alignment horizontal="center"/>
    </xf>
    <xf numFmtId="10" fontId="8" fillId="7" borderId="0" xfId="0" applyNumberFormat="1" applyFont="1" applyFill="1" applyAlignment="1">
      <alignment horizontal="center"/>
    </xf>
    <xf numFmtId="10" fontId="8" fillId="8" borderId="0" xfId="0" applyNumberFormat="1" applyFont="1" applyFill="1" applyAlignment="1">
      <alignment horizontal="center"/>
    </xf>
    <xf numFmtId="0" fontId="9" fillId="0" borderId="0" xfId="0" applyFont="1" applyAlignment="1"/>
    <xf numFmtId="0" fontId="9" fillId="0" borderId="0" xfId="0" applyFont="1"/>
    <xf numFmtId="0" fontId="7" fillId="3" borderId="0" xfId="0" applyFont="1" applyFill="1" applyAlignment="1">
      <alignment horizontal="center"/>
    </xf>
    <xf numFmtId="0" fontId="7" fillId="4" borderId="0" xfId="0" applyFont="1" applyFill="1" applyAlignment="1">
      <alignment horizontal="center"/>
    </xf>
    <xf numFmtId="0" fontId="9" fillId="3" borderId="0" xfId="0" applyFont="1" applyFill="1" applyAlignment="1">
      <alignment horizontal="center"/>
    </xf>
    <xf numFmtId="0" fontId="9" fillId="6" borderId="0" xfId="0" applyFont="1" applyFill="1" applyAlignment="1">
      <alignment horizontal="center"/>
    </xf>
    <xf numFmtId="0" fontId="9" fillId="7" borderId="0" xfId="0" applyFont="1" applyFill="1" applyAlignment="1"/>
    <xf numFmtId="0" fontId="9" fillId="7" borderId="0" xfId="0" applyFont="1" applyFill="1" applyAlignment="1">
      <alignment horizontal="center"/>
    </xf>
    <xf numFmtId="0" fontId="7" fillId="0" borderId="0" xfId="0" applyFont="1" applyAlignment="1">
      <alignment horizontal="center"/>
    </xf>
    <xf numFmtId="0" fontId="7" fillId="4" borderId="0" xfId="0" applyFont="1" applyFill="1" applyAlignment="1">
      <alignment horizontal="center"/>
    </xf>
    <xf numFmtId="0" fontId="8" fillId="3" borderId="0" xfId="0" applyFont="1" applyFill="1" applyAlignment="1">
      <alignment horizontal="center"/>
    </xf>
    <xf numFmtId="0" fontId="8" fillId="6" borderId="0" xfId="0" applyFont="1" applyFill="1" applyAlignment="1">
      <alignment horizontal="center"/>
    </xf>
    <xf numFmtId="0" fontId="8" fillId="7" borderId="0" xfId="0" applyFont="1" applyFill="1" applyAlignment="1">
      <alignment horizontal="center"/>
    </xf>
    <xf numFmtId="0" fontId="8" fillId="8" borderId="0" xfId="0" applyFont="1" applyFill="1" applyAlignment="1">
      <alignment horizontal="center"/>
    </xf>
    <xf numFmtId="0" fontId="7" fillId="0" borderId="0" xfId="0" applyFont="1" applyAlignment="1">
      <alignment horizontal="left"/>
    </xf>
    <xf numFmtId="0" fontId="7" fillId="0" borderId="0" xfId="0" applyFont="1" applyAlignment="1"/>
    <xf numFmtId="10" fontId="7" fillId="6" borderId="0" xfId="0" applyNumberFormat="1" applyFont="1" applyFill="1" applyAlignment="1">
      <alignment horizontal="center"/>
    </xf>
    <xf numFmtId="10" fontId="7" fillId="7" borderId="0" xfId="0" applyNumberFormat="1" applyFont="1" applyFill="1" applyAlignment="1">
      <alignment horizontal="center"/>
    </xf>
    <xf numFmtId="10" fontId="7" fillId="8" borderId="0" xfId="0" applyNumberFormat="1" applyFont="1" applyFill="1" applyAlignment="1">
      <alignment horizontal="center"/>
    </xf>
    <xf numFmtId="0" fontId="5" fillId="0" borderId="0" xfId="0" applyFont="1" applyAlignment="1"/>
    <xf numFmtId="0" fontId="7" fillId="3" borderId="0" xfId="0" applyFont="1" applyFill="1" applyAlignment="1"/>
    <xf numFmtId="0" fontId="7" fillId="6" borderId="0" xfId="0" applyFont="1" applyFill="1" applyAlignment="1">
      <alignment horizontal="right"/>
    </xf>
    <xf numFmtId="0" fontId="7" fillId="6" borderId="0" xfId="0" applyFont="1" applyFill="1"/>
    <xf numFmtId="0" fontId="7" fillId="4" borderId="0" xfId="0" applyFont="1" applyFill="1" applyAlignment="1"/>
    <xf numFmtId="0" fontId="7" fillId="7" borderId="0" xfId="0" applyFont="1" applyFill="1" applyAlignment="1">
      <alignment horizontal="right"/>
    </xf>
    <xf numFmtId="0" fontId="7" fillId="7" borderId="0" xfId="0" applyFont="1" applyFill="1"/>
    <xf numFmtId="0" fontId="7" fillId="5" borderId="0" xfId="0" applyFont="1" applyFill="1" applyAlignment="1"/>
    <xf numFmtId="0" fontId="7" fillId="8" borderId="0" xfId="0" applyFont="1" applyFill="1" applyAlignment="1">
      <alignment horizontal="right"/>
    </xf>
    <xf numFmtId="0" fontId="7" fillId="8" borderId="0" xfId="0" applyFont="1" applyFill="1"/>
    <xf numFmtId="10" fontId="8" fillId="6" borderId="0" xfId="0" applyNumberFormat="1" applyFont="1" applyFill="1"/>
    <xf numFmtId="10" fontId="8" fillId="7" borderId="0" xfId="0" applyNumberFormat="1" applyFont="1" applyFill="1"/>
    <xf numFmtId="10" fontId="8" fillId="8" borderId="0" xfId="0" applyNumberFormat="1" applyFont="1" applyFill="1"/>
    <xf numFmtId="0" fontId="7" fillId="6" borderId="0" xfId="0" applyFont="1" applyFill="1" applyAlignment="1"/>
    <xf numFmtId="10" fontId="8" fillId="6" borderId="0" xfId="0" applyNumberFormat="1" applyFont="1" applyFill="1" applyAlignment="1"/>
    <xf numFmtId="0" fontId="7" fillId="7" borderId="0" xfId="0" applyFont="1" applyFill="1" applyAlignment="1"/>
    <xf numFmtId="10" fontId="8" fillId="7" borderId="0" xfId="0" applyNumberFormat="1" applyFont="1" applyFill="1" applyAlignment="1"/>
    <xf numFmtId="0" fontId="7" fillId="8" borderId="0" xfId="0" applyFont="1" applyFill="1" applyAlignment="1"/>
    <xf numFmtId="10" fontId="8" fillId="8" borderId="0" xfId="0" applyNumberFormat="1" applyFont="1" applyFill="1" applyAlignment="1"/>
    <xf numFmtId="0" fontId="8" fillId="0" borderId="0" xfId="0" applyFont="1" applyAlignment="1">
      <alignment horizontal="center"/>
    </xf>
    <xf numFmtId="0" fontId="8" fillId="9" borderId="0" xfId="0" applyFont="1" applyFill="1" applyAlignment="1">
      <alignment horizontal="center"/>
    </xf>
    <xf numFmtId="0" fontId="8" fillId="7" borderId="0" xfId="0" applyFont="1" applyFill="1" applyAlignment="1">
      <alignment horizontal="center"/>
    </xf>
    <xf numFmtId="0" fontId="8" fillId="10" borderId="0" xfId="0" applyFont="1" applyFill="1" applyAlignment="1">
      <alignment horizontal="center"/>
    </xf>
    <xf numFmtId="0" fontId="8" fillId="8" borderId="0" xfId="0" applyFont="1" applyFill="1" applyAlignment="1">
      <alignment horizontal="center"/>
    </xf>
    <xf numFmtId="0" fontId="7" fillId="2" borderId="0" xfId="0" applyFont="1" applyFill="1" applyAlignment="1">
      <alignment horizontal="left"/>
    </xf>
    <xf numFmtId="0" fontId="8" fillId="2" borderId="0" xfId="0" applyFont="1" applyFill="1" applyAlignment="1">
      <alignment horizontal="center"/>
    </xf>
    <xf numFmtId="0" fontId="8" fillId="2" borderId="0" xfId="0" applyFont="1" applyFill="1" applyAlignment="1">
      <alignment horizontal="right"/>
    </xf>
    <xf numFmtId="0" fontId="8" fillId="2" borderId="0" xfId="0" applyFont="1" applyFill="1" applyAlignment="1">
      <alignment horizontal="left"/>
    </xf>
    <xf numFmtId="0" fontId="7" fillId="9" borderId="0" xfId="0" applyFont="1" applyFill="1" applyAlignment="1"/>
    <xf numFmtId="10" fontId="8" fillId="9" borderId="0" xfId="0" applyNumberFormat="1" applyFont="1" applyFill="1"/>
    <xf numFmtId="0" fontId="7" fillId="10" borderId="0" xfId="0" applyFont="1" applyFill="1" applyAlignment="1"/>
    <xf numFmtId="10" fontId="8" fillId="10" borderId="0" xfId="0" applyNumberFormat="1" applyFont="1" applyFill="1"/>
    <xf numFmtId="10" fontId="7" fillId="8" borderId="0" xfId="0" applyNumberFormat="1" applyFont="1" applyFill="1" applyAlignment="1"/>
    <xf numFmtId="0" fontId="7" fillId="7" borderId="0" xfId="0" quotePrefix="1" applyFont="1" applyFill="1" applyAlignment="1"/>
    <xf numFmtId="0" fontId="7" fillId="10" borderId="0" xfId="0" quotePrefix="1" applyFont="1" applyFill="1" applyAlignment="1"/>
    <xf numFmtId="0" fontId="7" fillId="10" borderId="0" xfId="0" applyFont="1" applyFill="1"/>
    <xf numFmtId="0" fontId="7" fillId="8" borderId="0" xfId="0" quotePrefix="1" applyFont="1" applyFill="1" applyAlignment="1"/>
    <xf numFmtId="0" fontId="7" fillId="11" borderId="0" xfId="0" applyFont="1" applyFill="1"/>
    <xf numFmtId="0" fontId="6" fillId="11"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7"/>
  <sheetViews>
    <sheetView workbookViewId="0">
      <selection activeCell="I16" sqref="I16"/>
    </sheetView>
  </sheetViews>
  <sheetFormatPr defaultColWidth="14.42578125" defaultRowHeight="15.75" customHeight="1"/>
  <cols>
    <col min="1" max="1" width="14.42578125" style="24"/>
    <col min="2" max="2" width="17" style="24" customWidth="1"/>
    <col min="3" max="16384" width="14.42578125" style="24"/>
  </cols>
  <sheetData>
    <row r="1" spans="1:28">
      <c r="A1" s="22" t="s">
        <v>0</v>
      </c>
      <c r="B1" s="23"/>
      <c r="C1" s="23"/>
      <c r="D1" s="23"/>
      <c r="E1" s="23"/>
      <c r="F1" s="23"/>
      <c r="G1" s="23"/>
      <c r="H1" s="23"/>
      <c r="I1" s="23"/>
      <c r="J1" s="23"/>
      <c r="K1" s="23"/>
      <c r="L1" s="23"/>
      <c r="M1" s="23"/>
      <c r="N1" s="23"/>
      <c r="O1" s="23"/>
      <c r="P1" s="23"/>
      <c r="Q1" s="23"/>
      <c r="R1" s="23"/>
      <c r="S1" s="23"/>
      <c r="T1" s="23"/>
      <c r="U1" s="23"/>
      <c r="V1" s="23"/>
      <c r="W1" s="23"/>
      <c r="X1" s="23"/>
      <c r="Y1" s="23"/>
      <c r="Z1" s="23"/>
      <c r="AA1" s="23"/>
      <c r="AB1" s="23"/>
    </row>
    <row r="2" spans="1:28">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row>
    <row r="3" spans="1:28" ht="12.7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row>
    <row r="4" spans="1:28" ht="12.75">
      <c r="A4" s="26" t="s">
        <v>1</v>
      </c>
      <c r="B4" s="23"/>
      <c r="C4" s="23"/>
      <c r="D4" s="25"/>
      <c r="E4" s="27" t="s">
        <v>2</v>
      </c>
      <c r="F4" s="23"/>
      <c r="G4" s="23"/>
      <c r="H4" s="25"/>
      <c r="I4" s="28" t="s">
        <v>3</v>
      </c>
      <c r="J4" s="23"/>
      <c r="K4" s="23"/>
      <c r="L4" s="25"/>
      <c r="M4" s="25"/>
      <c r="N4" s="25"/>
      <c r="O4" s="25"/>
      <c r="P4" s="25"/>
      <c r="Q4" s="25"/>
      <c r="R4" s="25"/>
      <c r="S4" s="25"/>
      <c r="T4" s="25"/>
      <c r="U4" s="25"/>
      <c r="V4" s="25"/>
      <c r="W4" s="25"/>
      <c r="X4" s="25"/>
      <c r="Y4" s="25"/>
      <c r="Z4" s="25"/>
      <c r="AA4" s="25"/>
      <c r="AB4" s="25"/>
    </row>
    <row r="5" spans="1:28" ht="12.75">
      <c r="A5" s="29" t="s">
        <v>4</v>
      </c>
      <c r="B5" s="29" t="s">
        <v>5</v>
      </c>
      <c r="C5" s="29" t="s">
        <v>6</v>
      </c>
      <c r="D5" s="25"/>
      <c r="E5" s="30" t="s">
        <v>4</v>
      </c>
      <c r="F5" s="30" t="s">
        <v>5</v>
      </c>
      <c r="G5" s="30" t="s">
        <v>6</v>
      </c>
      <c r="H5" s="25"/>
      <c r="I5" s="31" t="s">
        <v>4</v>
      </c>
      <c r="J5" s="31" t="s">
        <v>5</v>
      </c>
      <c r="K5" s="31" t="s">
        <v>6</v>
      </c>
      <c r="L5" s="25"/>
      <c r="M5" s="25"/>
      <c r="N5" s="25"/>
      <c r="O5" s="25"/>
      <c r="P5" s="25"/>
      <c r="Q5" s="25"/>
      <c r="R5" s="25"/>
      <c r="S5" s="25"/>
      <c r="T5" s="25"/>
      <c r="U5" s="25"/>
      <c r="V5" s="25"/>
      <c r="W5" s="25"/>
      <c r="X5" s="25"/>
      <c r="Y5" s="25"/>
      <c r="Z5" s="25"/>
      <c r="AA5" s="25"/>
      <c r="AB5" s="25"/>
    </row>
    <row r="6" spans="1:28" ht="12.75">
      <c r="A6" s="32">
        <v>3031</v>
      </c>
      <c r="B6" s="32">
        <v>1497</v>
      </c>
      <c r="C6" s="32">
        <v>1534</v>
      </c>
      <c r="D6" s="25"/>
      <c r="E6" s="33">
        <v>11930</v>
      </c>
      <c r="F6" s="33">
        <v>6413</v>
      </c>
      <c r="G6" s="33">
        <v>5517</v>
      </c>
      <c r="H6" s="25"/>
      <c r="I6" s="34">
        <f>SUM(E6,A6)</f>
        <v>14961</v>
      </c>
      <c r="J6" s="34">
        <f t="shared" ref="J6:K6" si="0">SUM(B6,F6)</f>
        <v>7910</v>
      </c>
      <c r="K6" s="34">
        <f t="shared" si="0"/>
        <v>7051</v>
      </c>
      <c r="L6" s="25"/>
      <c r="M6" s="25"/>
      <c r="N6" s="25"/>
      <c r="O6" s="25"/>
      <c r="P6" s="25"/>
      <c r="Q6" s="25"/>
      <c r="R6" s="25"/>
      <c r="S6" s="25"/>
      <c r="T6" s="25"/>
      <c r="U6" s="25"/>
      <c r="V6" s="25"/>
      <c r="W6" s="25"/>
      <c r="X6" s="25"/>
      <c r="Y6" s="25"/>
      <c r="Z6" s="25"/>
      <c r="AA6" s="25"/>
      <c r="AB6" s="25"/>
    </row>
    <row r="7" spans="1:28" ht="12.75">
      <c r="A7" s="32"/>
      <c r="B7" s="35">
        <f>B6/A6</f>
        <v>0.49389640382711975</v>
      </c>
      <c r="C7" s="35">
        <f>C6/A6</f>
        <v>0.50610359617288025</v>
      </c>
      <c r="D7" s="25"/>
      <c r="E7" s="33"/>
      <c r="F7" s="36">
        <f>F6/E6</f>
        <v>0.53755238893545687</v>
      </c>
      <c r="G7" s="36">
        <f>G6/E6</f>
        <v>0.46244761106454318</v>
      </c>
      <c r="H7" s="25"/>
      <c r="I7" s="34"/>
      <c r="J7" s="37">
        <f>J6/I6</f>
        <v>0.52870797406590464</v>
      </c>
      <c r="K7" s="37">
        <f>K6/I6</f>
        <v>0.4712920259340953</v>
      </c>
      <c r="L7" s="25"/>
      <c r="M7" s="25"/>
      <c r="N7" s="25"/>
      <c r="O7" s="25"/>
      <c r="P7" s="25"/>
      <c r="Q7" s="25"/>
      <c r="R7" s="25"/>
      <c r="S7" s="25"/>
      <c r="T7" s="25"/>
      <c r="U7" s="25"/>
      <c r="V7" s="25"/>
      <c r="W7" s="25"/>
      <c r="X7" s="25"/>
      <c r="Y7" s="25"/>
      <c r="Z7" s="25"/>
      <c r="AA7" s="25"/>
      <c r="AB7" s="25"/>
    </row>
    <row r="8" spans="1:28" ht="12.75">
      <c r="A8" s="25"/>
      <c r="B8" s="25"/>
      <c r="C8" s="25"/>
      <c r="D8" s="25"/>
      <c r="E8" s="25"/>
      <c r="F8" s="25"/>
      <c r="G8" s="25"/>
      <c r="H8" s="25"/>
      <c r="I8" s="25"/>
      <c r="J8" s="25"/>
      <c r="K8" s="25"/>
      <c r="L8" s="25"/>
      <c r="M8" s="25"/>
      <c r="N8" s="25"/>
      <c r="O8" s="25"/>
      <c r="P8" s="25"/>
      <c r="Q8" s="25"/>
      <c r="R8" s="25"/>
      <c r="S8" s="25"/>
      <c r="T8" s="25"/>
      <c r="U8" s="25"/>
      <c r="V8" s="25"/>
      <c r="W8" s="25"/>
      <c r="X8" s="25"/>
      <c r="Y8" s="25"/>
      <c r="Z8" s="25"/>
      <c r="AA8" s="25"/>
      <c r="AB8" s="25"/>
    </row>
    <row r="9" spans="1:28" ht="12.75">
      <c r="A9" s="25"/>
      <c r="B9" s="38"/>
      <c r="C9" s="25"/>
      <c r="D9" s="25"/>
      <c r="E9" s="25"/>
      <c r="F9" s="38"/>
      <c r="G9" s="25"/>
      <c r="H9" s="25"/>
      <c r="I9" s="25"/>
      <c r="J9" s="25"/>
      <c r="K9" s="25"/>
      <c r="L9" s="25"/>
      <c r="M9" s="25"/>
      <c r="N9" s="25"/>
      <c r="O9" s="25"/>
      <c r="P9" s="25"/>
      <c r="Q9" s="25"/>
      <c r="R9" s="25"/>
      <c r="S9" s="25"/>
      <c r="T9" s="25"/>
      <c r="U9" s="25"/>
      <c r="V9" s="25"/>
      <c r="W9" s="25"/>
      <c r="X9" s="25"/>
      <c r="Y9" s="25"/>
      <c r="Z9" s="25"/>
      <c r="AA9" s="25"/>
      <c r="AB9" s="25"/>
    </row>
    <row r="10" spans="1:28" ht="12.75">
      <c r="A10" s="39"/>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row>
    <row r="11" spans="1:28" ht="12.75">
      <c r="A11" s="40" t="s">
        <v>1</v>
      </c>
      <c r="B11" s="23"/>
      <c r="C11" s="39"/>
      <c r="D11" s="25"/>
      <c r="E11" s="41" t="s">
        <v>2</v>
      </c>
      <c r="F11" s="23"/>
      <c r="G11" s="25"/>
      <c r="H11" s="25"/>
      <c r="I11" s="25"/>
      <c r="J11" s="25"/>
      <c r="K11" s="25"/>
      <c r="L11" s="25"/>
      <c r="M11" s="25"/>
      <c r="N11" s="25"/>
      <c r="O11" s="25"/>
      <c r="P11" s="25"/>
      <c r="Q11" s="25"/>
      <c r="R11" s="25"/>
      <c r="S11" s="25"/>
      <c r="T11" s="25"/>
      <c r="U11" s="25"/>
      <c r="V11" s="25"/>
      <c r="W11" s="25"/>
      <c r="X11" s="25"/>
      <c r="Y11" s="25"/>
      <c r="Z11" s="25"/>
      <c r="AA11" s="25"/>
      <c r="AB11" s="25"/>
    </row>
    <row r="12" spans="1:28" ht="12.75">
      <c r="A12" s="42" t="s">
        <v>7</v>
      </c>
      <c r="B12" s="42" t="s">
        <v>8</v>
      </c>
      <c r="C12" s="39"/>
      <c r="D12" s="25"/>
      <c r="E12" s="30" t="s">
        <v>7</v>
      </c>
      <c r="F12" s="30" t="s">
        <v>8</v>
      </c>
      <c r="G12" s="25"/>
      <c r="H12" s="25"/>
      <c r="I12" s="25"/>
      <c r="J12" s="25"/>
      <c r="K12" s="25"/>
      <c r="L12" s="25"/>
      <c r="M12" s="25"/>
      <c r="N12" s="25"/>
      <c r="O12" s="25"/>
      <c r="P12" s="25"/>
      <c r="Q12" s="25"/>
      <c r="R12" s="25"/>
      <c r="S12" s="25"/>
      <c r="T12" s="25"/>
      <c r="U12" s="25"/>
      <c r="V12" s="25"/>
      <c r="W12" s="25"/>
      <c r="X12" s="25"/>
      <c r="Y12" s="25"/>
      <c r="Z12" s="25"/>
      <c r="AA12" s="25"/>
      <c r="AB12" s="25"/>
    </row>
    <row r="13" spans="1:28" ht="12.75">
      <c r="A13" s="43">
        <v>1871</v>
      </c>
      <c r="B13" s="32">
        <f>A13-B6</f>
        <v>374</v>
      </c>
      <c r="C13" s="39"/>
      <c r="D13" s="25"/>
      <c r="E13" s="44">
        <v>8256</v>
      </c>
      <c r="F13" s="33">
        <f>E13-F6</f>
        <v>1843</v>
      </c>
      <c r="G13" s="25"/>
      <c r="H13" s="25"/>
      <c r="I13" s="25"/>
      <c r="J13" s="25"/>
      <c r="K13" s="25"/>
      <c r="L13" s="25"/>
      <c r="M13" s="25"/>
      <c r="N13" s="25"/>
      <c r="O13" s="25"/>
      <c r="P13" s="25"/>
      <c r="Q13" s="25"/>
      <c r="R13" s="25"/>
      <c r="S13" s="25"/>
      <c r="T13" s="25"/>
      <c r="U13" s="25"/>
      <c r="V13" s="25"/>
      <c r="W13" s="25"/>
      <c r="X13" s="25"/>
      <c r="Y13" s="25"/>
      <c r="Z13" s="25"/>
      <c r="AA13" s="25"/>
      <c r="AB13" s="25"/>
    </row>
    <row r="14" spans="1:28" ht="12.75">
      <c r="A14" s="43"/>
      <c r="B14" s="35">
        <f>B13/A6</f>
        <v>0.12339161992741669</v>
      </c>
      <c r="C14" s="25"/>
      <c r="D14" s="25"/>
      <c r="E14" s="45"/>
      <c r="F14" s="36">
        <f>F13/E6</f>
        <v>0.15448449287510477</v>
      </c>
      <c r="G14" s="25"/>
      <c r="H14" s="25"/>
      <c r="I14" s="25"/>
      <c r="J14" s="25"/>
      <c r="K14" s="25"/>
      <c r="L14" s="25"/>
      <c r="M14" s="25"/>
      <c r="N14" s="25"/>
      <c r="O14" s="25"/>
      <c r="P14" s="25"/>
      <c r="Q14" s="25"/>
      <c r="R14" s="25"/>
      <c r="S14" s="25"/>
      <c r="T14" s="25"/>
      <c r="U14" s="25"/>
      <c r="V14" s="25"/>
      <c r="W14" s="25"/>
      <c r="X14" s="25"/>
      <c r="Y14" s="25"/>
      <c r="Z14" s="25"/>
      <c r="AA14" s="25"/>
      <c r="AB14" s="25"/>
    </row>
    <row r="15" spans="1:28" ht="12.75">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row>
    <row r="16" spans="1:28" ht="12.7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row>
    <row r="17" spans="1:28" ht="12.7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row>
    <row r="18" spans="1:28" ht="12.75">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row>
    <row r="19" spans="1:28" ht="12.75">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row>
    <row r="20" spans="1:28" ht="12.75">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row>
    <row r="21" spans="1:28" ht="12.75">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row>
    <row r="22" spans="1:28" ht="12.7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row>
    <row r="23" spans="1:28" ht="12.7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row>
    <row r="24" spans="1:28" ht="12.7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row>
    <row r="25" spans="1:28" ht="12.7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row>
    <row r="26" spans="1:28" ht="12.7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row>
    <row r="27" spans="1:28" ht="12.7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row>
    <row r="28" spans="1:28" ht="12.7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row>
    <row r="29" spans="1:28" ht="12.7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row>
    <row r="30" spans="1:28" ht="12.7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row>
    <row r="31" spans="1:28" ht="12.7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row>
    <row r="32" spans="1:28" ht="12.7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row>
    <row r="33" spans="1:28" ht="12.7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row>
    <row r="34" spans="1:28" ht="12.7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row>
    <row r="35" spans="1:28" ht="12.7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row>
    <row r="36" spans="1:28" ht="12.7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row>
    <row r="37" spans="1:28" ht="12.7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row>
    <row r="38" spans="1:28" ht="12.7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row>
    <row r="39" spans="1:28" ht="12.7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row>
    <row r="40" spans="1:28" ht="12.7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row>
    <row r="41" spans="1:28" ht="12.7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row>
    <row r="42" spans="1:28" ht="12.7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5"/>
    </row>
    <row r="43" spans="1:28" ht="12.7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row>
    <row r="44" spans="1:28" ht="12.7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row>
    <row r="45" spans="1:28" ht="12.7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row>
    <row r="46" spans="1:28" ht="12.7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row>
    <row r="47" spans="1:28" ht="12.7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row>
    <row r="48" spans="1:28" ht="12.7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row>
    <row r="49" spans="1:28" ht="12.7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row>
    <row r="50" spans="1:28" ht="12.7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row>
    <row r="51" spans="1:28" ht="12.7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row>
    <row r="52" spans="1:28" ht="12.7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row>
    <row r="53" spans="1:28" ht="12.7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row>
    <row r="54" spans="1:28" ht="12.7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row>
    <row r="55" spans="1:28" ht="12.7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row>
    <row r="56" spans="1:28" ht="12.7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row>
    <row r="57" spans="1:28" ht="12.7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row>
    <row r="58" spans="1:28" ht="12.7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row>
    <row r="59" spans="1:28" ht="12.7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row>
    <row r="60" spans="1:28" ht="12.7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row>
    <row r="61" spans="1:28" ht="12.7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row>
    <row r="62" spans="1:28" ht="12.7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row>
    <row r="63" spans="1:28" ht="12.7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row>
    <row r="64" spans="1:28" ht="12.7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row>
    <row r="65" spans="1:28" ht="12.7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row>
    <row r="66" spans="1:28" ht="12.7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row>
    <row r="67" spans="1:28" ht="12.7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row>
    <row r="68" spans="1:28" ht="12.7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row>
    <row r="69" spans="1:28" ht="12.7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row>
    <row r="70" spans="1:28" ht="12.7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row>
    <row r="71" spans="1:28" ht="12.7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row>
    <row r="72" spans="1:28" ht="12.7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row>
    <row r="73" spans="1:28" ht="12.7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row>
    <row r="74" spans="1:28" ht="12.7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row>
    <row r="75" spans="1:28" ht="12.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row>
    <row r="76" spans="1:28" ht="12.7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row>
    <row r="77" spans="1:28" ht="12.7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row>
    <row r="78" spans="1:28" ht="12.7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row>
    <row r="79" spans="1:28" ht="12.7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row>
    <row r="80" spans="1:28" ht="12.7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row>
    <row r="81" spans="1:28" ht="12.7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row>
    <row r="82" spans="1:28" ht="12.7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row>
    <row r="83" spans="1:28" ht="12.7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row>
    <row r="84" spans="1:28" ht="12.7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row>
    <row r="85" spans="1:28" ht="12.7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row>
    <row r="86" spans="1:28" ht="12.7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row>
    <row r="87" spans="1:28" ht="12.7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row>
    <row r="88" spans="1:28" ht="12.7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row>
    <row r="89" spans="1:28" ht="12.7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row>
    <row r="90" spans="1:28" ht="12.7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row>
    <row r="91" spans="1:28" ht="12.7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row>
    <row r="92" spans="1:28" ht="12.7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row>
    <row r="93" spans="1:28" ht="12.7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row>
    <row r="94" spans="1:28" ht="12.7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row>
    <row r="95" spans="1:28" ht="12.7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row>
    <row r="96" spans="1:28" ht="12.7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row>
    <row r="97" spans="1:28" ht="12.7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row>
    <row r="98" spans="1:28" ht="12.7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row>
    <row r="99" spans="1:28" ht="12.7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row>
    <row r="100" spans="1:28" ht="12.7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row>
    <row r="101" spans="1:28" ht="12.7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row>
    <row r="102" spans="1:28" ht="12.7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row>
    <row r="103" spans="1:28" ht="12.7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row>
    <row r="104" spans="1:28" ht="12.7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row>
    <row r="105" spans="1:28" ht="12.7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row>
    <row r="106" spans="1:28" ht="12.7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row>
    <row r="107" spans="1:28" ht="12.7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row>
    <row r="108" spans="1:28" ht="12.7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row>
    <row r="109" spans="1:28" ht="12.7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row>
    <row r="110" spans="1:28" ht="12.7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row>
    <row r="111" spans="1:28" ht="12.7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row>
    <row r="112" spans="1:28" ht="12.7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row>
    <row r="113" spans="1:28" ht="12.7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row>
    <row r="114" spans="1:28" ht="12.7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row>
    <row r="115" spans="1:28" ht="12.7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row>
    <row r="116" spans="1:28" ht="12.7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row>
    <row r="117" spans="1:28" ht="12.7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row>
    <row r="118" spans="1:28" ht="12.7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row>
    <row r="119" spans="1:28" ht="12.7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row>
    <row r="120" spans="1:28" ht="12.7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row>
    <row r="121" spans="1:28" ht="12.7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row>
    <row r="122" spans="1:28" ht="12.7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row>
    <row r="123" spans="1:28" ht="12.7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row>
    <row r="124" spans="1:28" ht="12.7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row>
    <row r="125" spans="1:28" ht="12.7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row>
    <row r="126" spans="1:28" ht="12.7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row>
    <row r="127" spans="1:28" ht="12.7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row>
    <row r="128" spans="1:28" ht="12.7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row>
    <row r="129" spans="1:28" ht="12.7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row>
    <row r="130" spans="1:28" ht="12.7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row>
    <row r="131" spans="1:28" ht="12.7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row>
    <row r="132" spans="1:28" ht="12.7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row>
    <row r="133" spans="1:28" ht="12.7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row>
    <row r="134" spans="1:28" ht="12.7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row>
    <row r="135" spans="1:28" ht="12.7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row>
    <row r="136" spans="1:28" ht="12.7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row>
    <row r="137" spans="1:28" ht="12.7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row>
    <row r="138" spans="1:28" ht="12.7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row>
    <row r="139" spans="1:28" ht="12.7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row>
    <row r="140" spans="1:28" ht="12.7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row>
    <row r="141" spans="1:28" ht="12.7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row>
    <row r="142" spans="1:28" ht="12.7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row>
    <row r="143" spans="1:28" ht="12.7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row>
    <row r="144" spans="1:28" ht="12.7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row>
    <row r="145" spans="1:28" ht="12.7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row>
    <row r="146" spans="1:28" ht="12.7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row>
    <row r="147" spans="1:28" ht="12.7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row>
    <row r="148" spans="1:28" ht="12.7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row>
    <row r="149" spans="1:28" ht="12.7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row>
    <row r="150" spans="1:28" ht="12.7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row>
    <row r="151" spans="1:28" ht="12.7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row>
    <row r="152" spans="1:28" ht="12.7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row>
    <row r="153" spans="1:28" ht="12.7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row>
    <row r="154" spans="1:28" ht="12.7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row>
    <row r="155" spans="1:28" ht="12.7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row>
    <row r="156" spans="1:28" ht="12.7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row>
    <row r="157" spans="1:28" ht="12.7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row>
    <row r="158" spans="1:28" ht="12.7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row>
    <row r="159" spans="1:28" ht="12.7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row>
    <row r="160" spans="1:28" ht="12.7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row>
    <row r="161" spans="1:28" ht="12.7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row>
    <row r="162" spans="1:28" ht="12.7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row>
    <row r="163" spans="1:28" ht="12.7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row>
    <row r="164" spans="1:28" ht="12.7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row>
    <row r="165" spans="1:28" ht="12.7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row>
    <row r="166" spans="1:28" ht="12.7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row>
    <row r="167" spans="1:28" ht="12.7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row>
    <row r="168" spans="1:28" ht="12.7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row>
    <row r="169" spans="1:28" ht="12.7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row>
    <row r="170" spans="1:28" ht="12.7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row>
    <row r="171" spans="1:28" ht="12.7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row>
    <row r="172" spans="1:28" ht="12.7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row>
    <row r="173" spans="1:28" ht="12.7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row>
    <row r="174" spans="1:28" ht="12.7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row>
    <row r="175" spans="1:28" ht="12.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row>
    <row r="176" spans="1:28" ht="12.7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row>
    <row r="177" spans="1:28" ht="12.7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row>
    <row r="178" spans="1:28" ht="12.7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row>
    <row r="179" spans="1:28" ht="12.7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row>
    <row r="180" spans="1:28" ht="12.7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row>
    <row r="181" spans="1:28" ht="12.7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row>
    <row r="182" spans="1:28" ht="12.7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row>
    <row r="183" spans="1:28" ht="12.7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row>
    <row r="184" spans="1:28" ht="12.7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row>
    <row r="185" spans="1:28" ht="12.7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row>
    <row r="186" spans="1:28" ht="12.7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row>
    <row r="187" spans="1:28" ht="12.7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row>
    <row r="188" spans="1:28" ht="12.7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row>
    <row r="189" spans="1:28" ht="12.7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row>
    <row r="190" spans="1:28" ht="12.7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row>
    <row r="191" spans="1:28" ht="12.7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row>
    <row r="192" spans="1:28" ht="12.7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row>
    <row r="193" spans="1:28" ht="12.7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row>
    <row r="194" spans="1:28" ht="12.7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row>
    <row r="195" spans="1:28" ht="12.7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row>
    <row r="196" spans="1:28" ht="12.7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row>
    <row r="197" spans="1:28" ht="12.7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row>
    <row r="198" spans="1:28" ht="12.7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row>
    <row r="199" spans="1:28" ht="12.7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row>
    <row r="200" spans="1:28" ht="12.7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row>
    <row r="201" spans="1:28" ht="12.7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row>
    <row r="202" spans="1:28" ht="12.7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row>
    <row r="203" spans="1:28" ht="12.7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row>
    <row r="204" spans="1:28" ht="12.7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row>
    <row r="205" spans="1:28" ht="12.7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row>
    <row r="206" spans="1:28" ht="12.7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row>
    <row r="207" spans="1:28" ht="12.7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row>
    <row r="208" spans="1:28" ht="12.7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row>
    <row r="209" spans="1:28" ht="12.7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row>
    <row r="210" spans="1:28" ht="12.7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row>
    <row r="211" spans="1:28" ht="12.7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row>
    <row r="212" spans="1:28" ht="12.7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row>
    <row r="213" spans="1:28" ht="12.7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row>
    <row r="214" spans="1:28" ht="12.7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row>
    <row r="215" spans="1:28" ht="12.7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row>
    <row r="216" spans="1:28" ht="12.7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row>
    <row r="217" spans="1:28" ht="12.7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row>
    <row r="218" spans="1:28" ht="12.7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row>
    <row r="219" spans="1:28" ht="12.7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row>
    <row r="220" spans="1:28" ht="12.7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row>
    <row r="221" spans="1:28" ht="12.7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row>
    <row r="222" spans="1:28" ht="12.7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row>
    <row r="223" spans="1:28" ht="12.7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row>
    <row r="224" spans="1:28" ht="12.7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row>
    <row r="225" spans="1:28" ht="12.7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row>
    <row r="226" spans="1:28" ht="12.7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row>
    <row r="227" spans="1:28" ht="12.7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row>
    <row r="228" spans="1:28" ht="12.7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row>
    <row r="229" spans="1:28" ht="12.7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row>
    <row r="230" spans="1:28" ht="12.7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row>
    <row r="231" spans="1:28" ht="12.7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row>
    <row r="232" spans="1:28" ht="12.7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row>
    <row r="233" spans="1:28" ht="12.7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row>
    <row r="234" spans="1:28" ht="12.7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row>
    <row r="235" spans="1:28" ht="12.7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row>
    <row r="236" spans="1:28" ht="12.7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row>
    <row r="237" spans="1:28" ht="12.7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row>
    <row r="238" spans="1:28" ht="12.7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row>
    <row r="239" spans="1:28" ht="12.7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row>
    <row r="240" spans="1:28" ht="12.7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row>
    <row r="241" spans="1:28" ht="12.7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row>
    <row r="242" spans="1:28" ht="12.7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row>
    <row r="243" spans="1:28" ht="12.7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row>
    <row r="244" spans="1:28" ht="12.7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row>
    <row r="245" spans="1:28" ht="12.7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row>
    <row r="246" spans="1:28" ht="12.7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row>
    <row r="247" spans="1:28" ht="12.7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row>
    <row r="248" spans="1:28" ht="12.7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row>
    <row r="249" spans="1:28" ht="12.7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row>
    <row r="250" spans="1:28" ht="12.7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row>
    <row r="251" spans="1:28" ht="12.7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row>
    <row r="252" spans="1:28" ht="12.7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row>
    <row r="253" spans="1:28" ht="12.7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row>
    <row r="254" spans="1:28" ht="12.7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row>
    <row r="255" spans="1:28" ht="12.7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row>
    <row r="256" spans="1:28" ht="12.7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row>
    <row r="257" spans="1:28" ht="12.7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row>
    <row r="258" spans="1:28" ht="12.7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row>
    <row r="259" spans="1:28" ht="12.7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row>
    <row r="260" spans="1:28" ht="12.7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row>
    <row r="261" spans="1:28" ht="12.7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row>
    <row r="262" spans="1:28" ht="12.7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row>
    <row r="263" spans="1:28" ht="12.7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row>
    <row r="264" spans="1:28" ht="12.7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row>
    <row r="265" spans="1:28" ht="12.7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row>
    <row r="266" spans="1:28" ht="12.7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row>
    <row r="267" spans="1:28" ht="12.7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row>
    <row r="268" spans="1:28" ht="12.7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row>
    <row r="269" spans="1:28" ht="12.7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row>
    <row r="270" spans="1:28" ht="12.7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row>
    <row r="271" spans="1:28" ht="12.7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row>
    <row r="272" spans="1:28" ht="12.7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row>
    <row r="273" spans="1:28" ht="12.7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row>
    <row r="274" spans="1:28" ht="12.7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row>
    <row r="275" spans="1:28" ht="1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row>
    <row r="276" spans="1:28" ht="12.7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row>
    <row r="277" spans="1:28" ht="12.7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row>
    <row r="278" spans="1:28" ht="12.7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row>
    <row r="279" spans="1:28" ht="12.7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row>
    <row r="280" spans="1:28" ht="12.7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row>
    <row r="281" spans="1:28" ht="12.7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row>
    <row r="282" spans="1:28" ht="12.7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row>
    <row r="283" spans="1:28" ht="12.7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row>
    <row r="284" spans="1:28" ht="12.7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row>
    <row r="285" spans="1:28" ht="12.7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row>
    <row r="286" spans="1:28" ht="12.7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row>
    <row r="287" spans="1:28" ht="12.7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row>
    <row r="288" spans="1:28" ht="12.7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row>
    <row r="289" spans="1:28" ht="12.7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row>
    <row r="290" spans="1:28" ht="12.7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row>
    <row r="291" spans="1:28" ht="12.7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row>
    <row r="292" spans="1:28" ht="12.7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row>
    <row r="293" spans="1:28" ht="12.7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row>
    <row r="294" spans="1:28" ht="12.7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row>
    <row r="295" spans="1:28" ht="12.7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row>
    <row r="296" spans="1:28" ht="12.7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row>
    <row r="297" spans="1:28" ht="12.7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row>
    <row r="298" spans="1:28" ht="12.7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row>
    <row r="299" spans="1:28" ht="12.7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row>
    <row r="300" spans="1:28" ht="12.7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row>
    <row r="301" spans="1:28" ht="12.7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row>
    <row r="302" spans="1:28" ht="12.7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row>
    <row r="303" spans="1:28" ht="12.7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row>
    <row r="304" spans="1:28" ht="12.7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row>
    <row r="305" spans="1:28" ht="12.7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row>
    <row r="306" spans="1:28" ht="12.7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row>
    <row r="307" spans="1:28" ht="12.7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row>
    <row r="308" spans="1:28" ht="12.7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row>
    <row r="309" spans="1:28" ht="12.7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row>
    <row r="310" spans="1:28" ht="12.7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row>
    <row r="311" spans="1:28" ht="12.7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row>
    <row r="312" spans="1:28" ht="12.7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row>
    <row r="313" spans="1:28" ht="12.7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row>
    <row r="314" spans="1:28" ht="12.7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row>
    <row r="315" spans="1:28" ht="12.7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row>
    <row r="316" spans="1:28" ht="12.7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row>
    <row r="317" spans="1:28" ht="12.7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row>
    <row r="318" spans="1:28" ht="12.7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row>
    <row r="319" spans="1:28" ht="12.7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row>
    <row r="320" spans="1:28" ht="12.7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row>
    <row r="321" spans="1:28" ht="12.7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row>
    <row r="322" spans="1:28" ht="12.7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row>
    <row r="323" spans="1:28" ht="12.7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row>
    <row r="324" spans="1:28" ht="12.7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row>
    <row r="325" spans="1:28" ht="12.7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row>
    <row r="326" spans="1:28" ht="12.7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row>
    <row r="327" spans="1:28" ht="12.7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row>
    <row r="328" spans="1:28" ht="12.7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row>
    <row r="329" spans="1:28" ht="12.7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row>
    <row r="330" spans="1:28" ht="12.7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row>
    <row r="331" spans="1:28" ht="12.7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row>
    <row r="332" spans="1:28" ht="12.7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row>
    <row r="333" spans="1:28" ht="12.7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row>
    <row r="334" spans="1:28" ht="12.7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row>
    <row r="335" spans="1:28" ht="12.7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row>
    <row r="336" spans="1:28" ht="12.7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row>
    <row r="337" spans="1:28" ht="12.7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row>
    <row r="338" spans="1:28" ht="12.7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row>
    <row r="339" spans="1:28" ht="12.7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row>
    <row r="340" spans="1:28" ht="12.7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row>
    <row r="341" spans="1:28" ht="12.7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row>
    <row r="342" spans="1:28" ht="12.7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row>
    <row r="343" spans="1:28" ht="12.7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row>
    <row r="344" spans="1:28" ht="12.7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row>
    <row r="345" spans="1:28" ht="12.7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row>
    <row r="346" spans="1:28" ht="12.7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row>
    <row r="347" spans="1:28" ht="12.7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row>
    <row r="348" spans="1:28" ht="12.7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row>
    <row r="349" spans="1:28" ht="12.7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row>
    <row r="350" spans="1:28" ht="12.7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row>
    <row r="351" spans="1:28" ht="12.7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row>
    <row r="352" spans="1:28" ht="12.7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row>
    <row r="353" spans="1:28" ht="12.7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row>
    <row r="354" spans="1:28" ht="12.7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row>
    <row r="355" spans="1:28" ht="12.7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row>
    <row r="356" spans="1:28" ht="12.7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row>
    <row r="357" spans="1:28" ht="12.7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row>
    <row r="358" spans="1:28" ht="12.7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row>
    <row r="359" spans="1:28" ht="12.7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row>
    <row r="360" spans="1:28" ht="12.7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row>
    <row r="361" spans="1:28" ht="12.7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row>
    <row r="362" spans="1:28" ht="12.7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row>
    <row r="363" spans="1:28" ht="12.7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row>
    <row r="364" spans="1:28" ht="12.7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row>
    <row r="365" spans="1:28" ht="12.7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row>
    <row r="366" spans="1:28" ht="12.7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row>
    <row r="367" spans="1:28" ht="12.7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row>
    <row r="368" spans="1:28" ht="12.7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row>
    <row r="369" spans="1:28" ht="12.7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row>
    <row r="370" spans="1:28" ht="12.7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row>
    <row r="371" spans="1:28" ht="12.7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row>
    <row r="372" spans="1:28" ht="12.7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row>
    <row r="373" spans="1:28" ht="12.7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row>
    <row r="374" spans="1:28" ht="12.7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row>
    <row r="375" spans="1:28" ht="12.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row>
    <row r="376" spans="1:28" ht="12.7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row>
    <row r="377" spans="1:28" ht="12.7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row>
    <row r="378" spans="1:28" ht="12.7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row>
    <row r="379" spans="1:28" ht="12.7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row>
    <row r="380" spans="1:28" ht="12.7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row>
    <row r="381" spans="1:28" ht="12.7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row>
    <row r="382" spans="1:28" ht="12.7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row>
    <row r="383" spans="1:28" ht="12.7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row>
    <row r="384" spans="1:28" ht="12.7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row>
    <row r="385" spans="1:28" ht="12.7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row>
    <row r="386" spans="1:28" ht="12.7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row>
    <row r="387" spans="1:28" ht="12.7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row>
    <row r="388" spans="1:28" ht="12.7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row>
    <row r="389" spans="1:28" ht="12.7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row>
    <row r="390" spans="1:28" ht="12.7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row>
    <row r="391" spans="1:28" ht="12.7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row>
    <row r="392" spans="1:28" ht="12.7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row>
    <row r="393" spans="1:28" ht="12.7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row>
    <row r="394" spans="1:28" ht="12.7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row>
    <row r="395" spans="1:28" ht="12.7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row>
    <row r="396" spans="1:28" ht="12.7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row>
    <row r="397" spans="1:28" ht="12.7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row>
    <row r="398" spans="1:28" ht="12.7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row>
    <row r="399" spans="1:28" ht="12.7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row>
    <row r="400" spans="1:28" ht="12.7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row>
    <row r="401" spans="1:28" ht="12.7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row>
    <row r="402" spans="1:28" ht="12.7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row>
    <row r="403" spans="1:28" ht="12.7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row>
    <row r="404" spans="1:28" ht="12.7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row>
    <row r="405" spans="1:28" ht="12.7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row>
    <row r="406" spans="1:28" ht="12.7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row>
    <row r="407" spans="1:28" ht="12.7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row>
    <row r="408" spans="1:28" ht="12.7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row>
    <row r="409" spans="1:28" ht="12.7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row>
    <row r="410" spans="1:28" ht="12.7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row>
    <row r="411" spans="1:28" ht="12.7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row>
    <row r="412" spans="1:28" ht="12.7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row>
    <row r="413" spans="1:28" ht="12.7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row>
    <row r="414" spans="1:28" ht="12.7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row>
    <row r="415" spans="1:28" ht="12.7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row>
    <row r="416" spans="1:28" ht="12.7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row>
    <row r="417" spans="1:28" ht="12.7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row>
    <row r="418" spans="1:28" ht="12.7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row>
    <row r="419" spans="1:28" ht="12.7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row>
    <row r="420" spans="1:28" ht="12.7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row>
    <row r="421" spans="1:28" ht="12.7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row>
    <row r="422" spans="1:28" ht="12.7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row>
    <row r="423" spans="1:28" ht="12.7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row>
    <row r="424" spans="1:28" ht="12.7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row>
    <row r="425" spans="1:28" ht="12.7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row>
    <row r="426" spans="1:28" ht="12.7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row>
    <row r="427" spans="1:28" ht="12.7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row>
    <row r="428" spans="1:28" ht="12.7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row>
    <row r="429" spans="1:28" ht="12.7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row>
    <row r="430" spans="1:28" ht="12.7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row>
    <row r="431" spans="1:28" ht="12.7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row>
    <row r="432" spans="1:28" ht="12.7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row>
    <row r="433" spans="1:28" ht="12.7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row>
    <row r="434" spans="1:28" ht="12.7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row>
    <row r="435" spans="1:28" ht="12.7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row>
    <row r="436" spans="1:28" ht="12.7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row>
    <row r="437" spans="1:28" ht="12.7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row>
    <row r="438" spans="1:28" ht="12.7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row>
    <row r="439" spans="1:28" ht="12.7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row>
    <row r="440" spans="1:28" ht="12.7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row>
    <row r="441" spans="1:28" ht="12.7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row>
    <row r="442" spans="1:28" ht="12.7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row>
    <row r="443" spans="1:28" ht="12.7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row>
    <row r="444" spans="1:28" ht="12.7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row>
    <row r="445" spans="1:28" ht="12.7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row>
    <row r="446" spans="1:28" ht="12.7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row>
    <row r="447" spans="1:28" ht="12.7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row>
    <row r="448" spans="1:28" ht="12.7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row>
    <row r="449" spans="1:28" ht="12.7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row>
    <row r="450" spans="1:28" ht="12.7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row>
    <row r="451" spans="1:28" ht="12.7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row>
    <row r="452" spans="1:28" ht="12.7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row>
    <row r="453" spans="1:28" ht="12.7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row>
    <row r="454" spans="1:28" ht="12.7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row>
    <row r="455" spans="1:28" ht="12.7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row>
    <row r="456" spans="1:28" ht="12.7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row>
    <row r="457" spans="1:28" ht="12.7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row>
    <row r="458" spans="1:28" ht="12.7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row>
    <row r="459" spans="1:28" ht="12.7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row>
    <row r="460" spans="1:28" ht="12.7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row>
    <row r="461" spans="1:28" ht="12.7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row>
    <row r="462" spans="1:28" ht="12.7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row>
    <row r="463" spans="1:28" ht="12.7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row>
    <row r="464" spans="1:28" ht="12.7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row>
    <row r="465" spans="1:28" ht="12.7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row>
    <row r="466" spans="1:28" ht="12.7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row>
    <row r="467" spans="1:28" ht="12.7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row>
    <row r="468" spans="1:28" ht="12.7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row>
    <row r="469" spans="1:28" ht="12.7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row>
    <row r="470" spans="1:28" ht="12.7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row>
    <row r="471" spans="1:28" ht="12.7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row>
    <row r="472" spans="1:28" ht="12.7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row>
    <row r="473" spans="1:28" ht="12.7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row>
    <row r="474" spans="1:28" ht="12.7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row>
    <row r="475" spans="1:28" ht="12.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row>
    <row r="476" spans="1:28" ht="12.7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row>
    <row r="477" spans="1:28" ht="12.7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row>
    <row r="478" spans="1:28" ht="12.7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row>
    <row r="479" spans="1:28" ht="12.7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row>
    <row r="480" spans="1:28" ht="12.7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row>
    <row r="481" spans="1:28" ht="12.7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row>
    <row r="482" spans="1:28" ht="12.7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row>
    <row r="483" spans="1:28" ht="12.7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row>
    <row r="484" spans="1:28" ht="12.7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row>
    <row r="485" spans="1:28" ht="12.7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row>
    <row r="486" spans="1:28" ht="12.7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row>
    <row r="487" spans="1:28" ht="12.7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row>
    <row r="488" spans="1:28" ht="12.7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row>
    <row r="489" spans="1:28" ht="12.7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row>
    <row r="490" spans="1:28" ht="12.7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row>
    <row r="491" spans="1:28" ht="12.7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row>
    <row r="492" spans="1:28" ht="12.7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row>
    <row r="493" spans="1:28" ht="12.7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row>
    <row r="494" spans="1:28" ht="12.7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row>
    <row r="495" spans="1:28" ht="12.7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row>
    <row r="496" spans="1:28" ht="12.7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row>
    <row r="497" spans="1:28" ht="12.7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row>
    <row r="498" spans="1:28" ht="12.7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row>
    <row r="499" spans="1:28" ht="12.7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row>
    <row r="500" spans="1:28" ht="12.7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row>
    <row r="501" spans="1:28" ht="12.7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row>
    <row r="502" spans="1:28" ht="12.7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row>
    <row r="503" spans="1:28" ht="12.7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row>
    <row r="504" spans="1:28" ht="12.7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row>
    <row r="505" spans="1:28" ht="12.7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row>
    <row r="506" spans="1:28" ht="12.7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row>
    <row r="507" spans="1:28" ht="12.7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row>
    <row r="508" spans="1:28" ht="12.7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row>
    <row r="509" spans="1:28" ht="12.7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row>
    <row r="510" spans="1:28" ht="12.7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row>
    <row r="511" spans="1:28" ht="12.7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row>
    <row r="512" spans="1:28" ht="12.7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row>
    <row r="513" spans="1:28" ht="12.7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row>
    <row r="514" spans="1:28" ht="12.7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row>
    <row r="515" spans="1:28" ht="12.7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row>
    <row r="516" spans="1:28" ht="12.7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row>
    <row r="517" spans="1:28" ht="12.7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row>
    <row r="518" spans="1:28" ht="12.7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row>
    <row r="519" spans="1:28" ht="12.7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row>
    <row r="520" spans="1:28" ht="12.7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row>
    <row r="521" spans="1:28" ht="12.7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row>
    <row r="522" spans="1:28" ht="12.7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row>
    <row r="523" spans="1:28" ht="12.7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row>
    <row r="524" spans="1:28" ht="12.7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row>
    <row r="525" spans="1:28" ht="12.7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row>
    <row r="526" spans="1:28" ht="12.7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row>
    <row r="527" spans="1:28" ht="12.7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row>
    <row r="528" spans="1:28" ht="12.7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row>
    <row r="529" spans="1:28" ht="12.7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row>
    <row r="530" spans="1:28" ht="12.7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row>
    <row r="531" spans="1:28" ht="12.7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row>
    <row r="532" spans="1:28" ht="12.7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row>
    <row r="533" spans="1:28" ht="12.7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row>
    <row r="534" spans="1:28" ht="12.7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row>
    <row r="535" spans="1:28" ht="12.7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row>
    <row r="536" spans="1:28" ht="12.7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row>
    <row r="537" spans="1:28" ht="12.7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row>
    <row r="538" spans="1:28" ht="12.7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row>
    <row r="539" spans="1:28" ht="12.7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row>
    <row r="540" spans="1:28" ht="12.7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row>
    <row r="541" spans="1:28" ht="12.7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row>
    <row r="542" spans="1:28" ht="12.7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row>
    <row r="543" spans="1:28" ht="12.7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row>
    <row r="544" spans="1:28" ht="12.7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row>
    <row r="545" spans="1:28" ht="12.7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row>
    <row r="546" spans="1:28" ht="12.7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row>
    <row r="547" spans="1:28" ht="12.7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row>
    <row r="548" spans="1:28" ht="12.7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row>
    <row r="549" spans="1:28" ht="12.7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row>
    <row r="550" spans="1:28" ht="12.7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row>
    <row r="551" spans="1:28" ht="12.7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row>
    <row r="552" spans="1:28" ht="12.7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row>
    <row r="553" spans="1:28" ht="12.7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row>
    <row r="554" spans="1:28" ht="12.7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row>
    <row r="555" spans="1:28" ht="12.7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row>
    <row r="556" spans="1:28" ht="12.7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row>
    <row r="557" spans="1:28" ht="12.7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row>
    <row r="558" spans="1:28" ht="12.7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row>
    <row r="559" spans="1:28" ht="12.7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row>
    <row r="560" spans="1:28" ht="12.7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row>
    <row r="561" spans="1:28" ht="12.7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row>
    <row r="562" spans="1:28" ht="12.7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row>
    <row r="563" spans="1:28" ht="12.7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row>
    <row r="564" spans="1:28" ht="12.7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row>
    <row r="565" spans="1:28" ht="12.7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row>
    <row r="566" spans="1:28" ht="12.7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row>
    <row r="567" spans="1:28" ht="12.7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row>
    <row r="568" spans="1:28" ht="12.7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row>
    <row r="569" spans="1:28" ht="12.7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row>
    <row r="570" spans="1:28" ht="12.7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row>
    <row r="571" spans="1:28" ht="12.7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row>
    <row r="572" spans="1:28" ht="12.7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row>
    <row r="573" spans="1:28" ht="12.7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row>
    <row r="574" spans="1:28" ht="12.7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row>
    <row r="575" spans="1:28" ht="12.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row>
    <row r="576" spans="1:28" ht="12.7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row>
    <row r="577" spans="1:28" ht="12.7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row>
    <row r="578" spans="1:28" ht="12.7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row>
    <row r="579" spans="1:28" ht="12.7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row>
    <row r="580" spans="1:28" ht="12.7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row>
    <row r="581" spans="1:28" ht="12.7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row>
    <row r="582" spans="1:28" ht="12.7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row>
    <row r="583" spans="1:28" ht="12.7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row>
    <row r="584" spans="1:28" ht="12.7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row>
    <row r="585" spans="1:28" ht="12.7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row>
    <row r="586" spans="1:28" ht="12.7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row>
    <row r="587" spans="1:28" ht="12.7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row>
    <row r="588" spans="1:28" ht="12.7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row>
    <row r="589" spans="1:28" ht="12.7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row>
    <row r="590" spans="1:28" ht="12.7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row>
    <row r="591" spans="1:28" ht="12.7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row>
    <row r="592" spans="1:28" ht="12.7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row>
    <row r="593" spans="1:28" ht="12.7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row>
    <row r="594" spans="1:28" ht="12.7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row>
    <row r="595" spans="1:28" ht="12.7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row>
    <row r="596" spans="1:28" ht="12.7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row>
    <row r="597" spans="1:28" ht="12.7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row>
    <row r="598" spans="1:28" ht="12.7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row>
    <row r="599" spans="1:28" ht="12.7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row>
    <row r="600" spans="1:28" ht="12.7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row>
    <row r="601" spans="1:28" ht="12.7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row>
    <row r="602" spans="1:28" ht="12.7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row>
    <row r="603" spans="1:28" ht="12.7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row>
    <row r="604" spans="1:28" ht="12.7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row>
    <row r="605" spans="1:28" ht="12.7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row>
    <row r="606" spans="1:28" ht="12.7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row>
    <row r="607" spans="1:28" ht="12.7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row>
    <row r="608" spans="1:28" ht="12.7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row>
    <row r="609" spans="1:28" ht="12.7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row>
    <row r="610" spans="1:28" ht="12.7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row>
    <row r="611" spans="1:28" ht="12.7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row>
    <row r="612" spans="1:28" ht="12.7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row>
    <row r="613" spans="1:28" ht="12.7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row>
    <row r="614" spans="1:28" ht="12.7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row>
    <row r="615" spans="1:28" ht="12.7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row>
    <row r="616" spans="1:28" ht="12.7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row>
    <row r="617" spans="1:28" ht="12.7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row>
    <row r="618" spans="1:28" ht="12.7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row>
    <row r="619" spans="1:28" ht="12.7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row>
    <row r="620" spans="1:28" ht="12.7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row>
    <row r="621" spans="1:28" ht="12.7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row>
    <row r="622" spans="1:28" ht="12.7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row>
    <row r="623" spans="1:28" ht="12.7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row>
    <row r="624" spans="1:28" ht="12.7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row>
    <row r="625" spans="1:28" ht="12.7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row>
    <row r="626" spans="1:28" ht="12.7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row>
    <row r="627" spans="1:28" ht="12.7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row>
    <row r="628" spans="1:28" ht="12.7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row>
    <row r="629" spans="1:28" ht="12.7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row>
    <row r="630" spans="1:28" ht="12.7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row>
    <row r="631" spans="1:28" ht="12.7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row>
    <row r="632" spans="1:28" ht="12.7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row>
    <row r="633" spans="1:28" ht="12.7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row>
    <row r="634" spans="1:28" ht="12.7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row>
    <row r="635" spans="1:28" ht="12.7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row>
    <row r="636" spans="1:28" ht="12.7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row>
    <row r="637" spans="1:28" ht="12.7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row>
    <row r="638" spans="1:28" ht="12.7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row>
    <row r="639" spans="1:28" ht="12.7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row>
    <row r="640" spans="1:28" ht="12.7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row>
    <row r="641" spans="1:28" ht="12.7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row>
    <row r="642" spans="1:28" ht="12.7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row>
    <row r="643" spans="1:28" ht="12.7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row>
    <row r="644" spans="1:28" ht="12.7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row>
    <row r="645" spans="1:28" ht="12.7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row>
    <row r="646" spans="1:28" ht="12.7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row>
    <row r="647" spans="1:28" ht="12.7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row>
    <row r="648" spans="1:28" ht="12.7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row>
    <row r="649" spans="1:28" ht="12.7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row>
    <row r="650" spans="1:28" ht="12.7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row>
    <row r="651" spans="1:28" ht="12.7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row>
    <row r="652" spans="1:28" ht="12.7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row>
    <row r="653" spans="1:28" ht="12.7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row>
    <row r="654" spans="1:28" ht="12.7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row>
    <row r="655" spans="1:28" ht="12.7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row>
    <row r="656" spans="1:28" ht="12.7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row>
    <row r="657" spans="1:28" ht="12.7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row>
    <row r="658" spans="1:28" ht="12.7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row>
    <row r="659" spans="1:28" ht="12.7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row>
    <row r="660" spans="1:28" ht="12.7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row>
    <row r="661" spans="1:28" ht="12.7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row>
    <row r="662" spans="1:28" ht="12.7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row>
    <row r="663" spans="1:28" ht="12.7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row>
    <row r="664" spans="1:28" ht="12.7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row>
    <row r="665" spans="1:28" ht="12.7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row>
    <row r="666" spans="1:28" ht="12.7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row>
    <row r="667" spans="1:28" ht="12.7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row>
    <row r="668" spans="1:28" ht="12.7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row>
    <row r="669" spans="1:28" ht="12.7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row>
    <row r="670" spans="1:28" ht="12.7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row>
    <row r="671" spans="1:28" ht="12.7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row>
    <row r="672" spans="1:28" ht="12.7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row>
    <row r="673" spans="1:28" ht="12.7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row>
    <row r="674" spans="1:28" ht="12.7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row>
    <row r="675" spans="1:28" ht="12.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row>
    <row r="676" spans="1:28" ht="12.7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row>
    <row r="677" spans="1:28" ht="12.7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row>
    <row r="678" spans="1:28" ht="12.7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row>
    <row r="679" spans="1:28" ht="12.7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row>
    <row r="680" spans="1:28" ht="12.7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row>
    <row r="681" spans="1:28" ht="12.7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row>
    <row r="682" spans="1:28" ht="12.7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row>
    <row r="683" spans="1:28" ht="12.7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row>
    <row r="684" spans="1:28" ht="12.7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row>
    <row r="685" spans="1:28" ht="12.7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row>
    <row r="686" spans="1:28" ht="12.7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row>
    <row r="687" spans="1:28" ht="12.7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row>
    <row r="688" spans="1:28" ht="12.7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row>
    <row r="689" spans="1:28" ht="12.7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row>
    <row r="690" spans="1:28" ht="12.7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row>
    <row r="691" spans="1:28" ht="12.7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row>
    <row r="692" spans="1:28" ht="12.7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row>
    <row r="693" spans="1:28" ht="12.7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row>
    <row r="694" spans="1:28" ht="12.7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row>
    <row r="695" spans="1:28" ht="12.7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row>
    <row r="696" spans="1:28" ht="12.7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row>
    <row r="697" spans="1:28" ht="12.7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row>
    <row r="698" spans="1:28" ht="12.7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row>
    <row r="699" spans="1:28" ht="12.7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row>
    <row r="700" spans="1:28" ht="12.7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row>
    <row r="701" spans="1:28" ht="12.7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row>
    <row r="702" spans="1:28" ht="12.7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row>
    <row r="703" spans="1:28" ht="12.7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row>
    <row r="704" spans="1:28" ht="12.7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row>
    <row r="705" spans="1:28" ht="12.7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row>
    <row r="706" spans="1:28" ht="12.7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row>
    <row r="707" spans="1:28" ht="12.7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row>
    <row r="708" spans="1:28" ht="12.7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row>
    <row r="709" spans="1:28" ht="12.7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row>
    <row r="710" spans="1:28" ht="12.7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row>
    <row r="711" spans="1:28" ht="12.7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row>
    <row r="712" spans="1:28" ht="12.7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row>
    <row r="713" spans="1:28" ht="12.7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row>
    <row r="714" spans="1:28" ht="12.7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row>
    <row r="715" spans="1:28" ht="12.7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row>
    <row r="716" spans="1:28" ht="12.7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row>
    <row r="717" spans="1:28" ht="12.7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row>
    <row r="718" spans="1:28" ht="12.7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row>
    <row r="719" spans="1:28" ht="12.7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row>
    <row r="720" spans="1:28" ht="12.7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row>
    <row r="721" spans="1:28" ht="12.7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row>
    <row r="722" spans="1:28" ht="12.7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row>
    <row r="723" spans="1:28" ht="12.7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row>
    <row r="724" spans="1:28" ht="12.7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row>
    <row r="725" spans="1:28" ht="12.7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row>
    <row r="726" spans="1:28" ht="12.7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row>
    <row r="727" spans="1:28" ht="12.7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row>
    <row r="728" spans="1:28" ht="12.7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row>
    <row r="729" spans="1:28" ht="12.7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row>
    <row r="730" spans="1:28" ht="12.7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row>
    <row r="731" spans="1:28" ht="12.7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row>
    <row r="732" spans="1:28" ht="12.7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row>
    <row r="733" spans="1:28" ht="12.7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row>
    <row r="734" spans="1:28" ht="12.7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row>
    <row r="735" spans="1:28" ht="12.7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row>
    <row r="736" spans="1:28" ht="12.7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row>
    <row r="737" spans="1:28" ht="12.7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row>
    <row r="738" spans="1:28" ht="12.7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row>
    <row r="739" spans="1:28" ht="12.7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row>
    <row r="740" spans="1:28" ht="12.7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row>
    <row r="741" spans="1:28" ht="12.7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row>
    <row r="742" spans="1:28" ht="12.7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row>
    <row r="743" spans="1:28" ht="12.7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row>
    <row r="744" spans="1:28" ht="12.7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row>
    <row r="745" spans="1:28" ht="12.7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row>
    <row r="746" spans="1:28" ht="12.7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row>
    <row r="747" spans="1:28" ht="12.7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row>
    <row r="748" spans="1:28" ht="12.7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row>
    <row r="749" spans="1:28" ht="12.7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row>
    <row r="750" spans="1:28" ht="12.7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row>
    <row r="751" spans="1:28" ht="12.7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row>
    <row r="752" spans="1:28" ht="12.7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row>
    <row r="753" spans="1:28" ht="12.7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row>
    <row r="754" spans="1:28" ht="12.7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row>
    <row r="755" spans="1:28" ht="12.7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row>
    <row r="756" spans="1:28" ht="12.7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row>
    <row r="757" spans="1:28" ht="12.7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row>
    <row r="758" spans="1:28" ht="12.7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row>
    <row r="759" spans="1:28" ht="12.7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row>
    <row r="760" spans="1:28" ht="12.7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row>
    <row r="761" spans="1:28" ht="12.7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row>
    <row r="762" spans="1:28" ht="12.7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row>
    <row r="763" spans="1:28" ht="12.7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row>
    <row r="764" spans="1:28" ht="12.7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row>
    <row r="765" spans="1:28" ht="12.7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row>
    <row r="766" spans="1:28" ht="12.7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row>
    <row r="767" spans="1:28" ht="12.7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row>
    <row r="768" spans="1:28" ht="12.7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row>
    <row r="769" spans="1:28" ht="12.7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row>
    <row r="770" spans="1:28" ht="12.7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row>
    <row r="771" spans="1:28" ht="12.7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row>
    <row r="772" spans="1:28" ht="12.7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row>
    <row r="773" spans="1:28" ht="12.7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row>
    <row r="774" spans="1:28" ht="12.7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row>
    <row r="775" spans="1:28" ht="12.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row>
    <row r="776" spans="1:28" ht="12.7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row>
    <row r="777" spans="1:28" ht="12.7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row>
    <row r="778" spans="1:28" ht="12.7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row>
    <row r="779" spans="1:28" ht="12.7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row>
    <row r="780" spans="1:28" ht="12.7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row>
    <row r="781" spans="1:28" ht="12.7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row>
    <row r="782" spans="1:28" ht="12.7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row>
    <row r="783" spans="1:28" ht="12.7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row>
    <row r="784" spans="1:28" ht="12.7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row>
    <row r="785" spans="1:28" ht="12.7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row>
    <row r="786" spans="1:28" ht="12.7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row>
    <row r="787" spans="1:28" ht="12.7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row>
    <row r="788" spans="1:28" ht="12.7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row>
    <row r="789" spans="1:28" ht="12.7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row>
    <row r="790" spans="1:28" ht="12.7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row>
    <row r="791" spans="1:28" ht="12.7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row>
    <row r="792" spans="1:28" ht="12.7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row>
    <row r="793" spans="1:28" ht="12.7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row>
    <row r="794" spans="1:28" ht="12.7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row>
    <row r="795" spans="1:28" ht="12.7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row>
    <row r="796" spans="1:28" ht="12.7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row>
    <row r="797" spans="1:28" ht="12.7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row>
    <row r="798" spans="1:28" ht="12.7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row>
    <row r="799" spans="1:28" ht="12.7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row>
    <row r="800" spans="1:28" ht="12.7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row>
    <row r="801" spans="1:28" ht="12.7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row>
    <row r="802" spans="1:28" ht="12.7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row>
    <row r="803" spans="1:28" ht="12.7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row>
    <row r="804" spans="1:28" ht="12.7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row>
    <row r="805" spans="1:28" ht="12.7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row>
    <row r="806" spans="1:28" ht="12.7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row>
    <row r="807" spans="1:28" ht="12.7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row>
    <row r="808" spans="1:28" ht="12.7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row>
    <row r="809" spans="1:28" ht="12.7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row>
    <row r="810" spans="1:28" ht="12.7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row>
    <row r="811" spans="1:28" ht="12.7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row>
    <row r="812" spans="1:28" ht="12.7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row>
    <row r="813" spans="1:28" ht="12.7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row>
    <row r="814" spans="1:28" ht="12.7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row>
    <row r="815" spans="1:28" ht="12.7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row>
    <row r="816" spans="1:28" ht="12.7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row>
    <row r="817" spans="1:28" ht="12.7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row>
    <row r="818" spans="1:28" ht="12.7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row>
    <row r="819" spans="1:28" ht="12.7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row>
    <row r="820" spans="1:28" ht="12.7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row>
    <row r="821" spans="1:28" ht="12.7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row>
    <row r="822" spans="1:28" ht="12.7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row>
    <row r="823" spans="1:28" ht="12.7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row>
    <row r="824" spans="1:28" ht="12.7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row>
    <row r="825" spans="1:28" ht="12.7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row>
    <row r="826" spans="1:28" ht="12.7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row>
    <row r="827" spans="1:28" ht="12.7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row>
    <row r="828" spans="1:28" ht="12.7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row>
    <row r="829" spans="1:28" ht="12.7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row>
    <row r="830" spans="1:28" ht="12.7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row>
    <row r="831" spans="1:28" ht="12.7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row>
    <row r="832" spans="1:28" ht="12.7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row>
    <row r="833" spans="1:28" ht="12.7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row>
    <row r="834" spans="1:28" ht="12.7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row>
    <row r="835" spans="1:28" ht="12.7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row>
    <row r="836" spans="1:28" ht="12.7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row>
    <row r="837" spans="1:28" ht="12.7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row>
    <row r="838" spans="1:28" ht="12.7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row>
    <row r="839" spans="1:28" ht="12.7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row>
    <row r="840" spans="1:28" ht="12.7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row>
    <row r="841" spans="1:28" ht="12.7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row>
    <row r="842" spans="1:28" ht="12.7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row>
    <row r="843" spans="1:28" ht="12.7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row>
    <row r="844" spans="1:28" ht="12.7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row>
    <row r="845" spans="1:28" ht="12.7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row>
    <row r="846" spans="1:28" ht="12.7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row>
    <row r="847" spans="1:28" ht="12.7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row>
    <row r="848" spans="1:28" ht="12.7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row>
    <row r="849" spans="1:28" ht="12.7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row>
    <row r="850" spans="1:28" ht="12.7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row>
    <row r="851" spans="1:28" ht="12.7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row>
    <row r="852" spans="1:28" ht="12.7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row>
    <row r="853" spans="1:28" ht="12.7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row>
    <row r="854" spans="1:28" ht="12.7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row>
    <row r="855" spans="1:28" ht="12.7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row>
    <row r="856" spans="1:28" ht="12.7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row>
    <row r="857" spans="1:28" ht="12.7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row>
    <row r="858" spans="1:28" ht="12.7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row>
    <row r="859" spans="1:28" ht="12.7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row>
    <row r="860" spans="1:28" ht="12.7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row>
    <row r="861" spans="1:28" ht="12.7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row>
    <row r="862" spans="1:28" ht="12.7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row>
    <row r="863" spans="1:28" ht="12.7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row>
    <row r="864" spans="1:28" ht="12.7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row>
    <row r="865" spans="1:28" ht="12.7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row>
    <row r="866" spans="1:28" ht="12.7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row>
    <row r="867" spans="1:28" ht="12.7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row>
    <row r="868" spans="1:28" ht="12.7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row>
    <row r="869" spans="1:28" ht="12.7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row>
    <row r="870" spans="1:28" ht="12.7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row>
    <row r="871" spans="1:28" ht="12.7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row>
    <row r="872" spans="1:28" ht="12.7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row>
    <row r="873" spans="1:28" ht="12.7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row>
    <row r="874" spans="1:28" ht="12.7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row>
    <row r="875" spans="1:28" ht="12.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row>
    <row r="876" spans="1:28" ht="12.7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row>
    <row r="877" spans="1:28" ht="12.7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row>
    <row r="878" spans="1:28" ht="12.7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row>
    <row r="879" spans="1:28" ht="12.7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row>
    <row r="880" spans="1:28" ht="12.7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row>
    <row r="881" spans="1:28" ht="12.7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row>
    <row r="882" spans="1:28" ht="12.7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row>
    <row r="883" spans="1:28" ht="12.7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row>
    <row r="884" spans="1:28" ht="12.7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row>
    <row r="885" spans="1:28" ht="12.7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row>
    <row r="886" spans="1:28" ht="12.7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row>
    <row r="887" spans="1:28" ht="12.7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row>
    <row r="888" spans="1:28" ht="12.7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row>
    <row r="889" spans="1:28" ht="12.7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row>
    <row r="890" spans="1:28" ht="12.7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row>
    <row r="891" spans="1:28" ht="12.7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row>
    <row r="892" spans="1:28" ht="12.7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row>
    <row r="893" spans="1:28" ht="12.7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row>
    <row r="894" spans="1:28" ht="12.7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row>
    <row r="895" spans="1:28" ht="12.7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row>
    <row r="896" spans="1:28" ht="12.7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row>
    <row r="897" spans="1:28" ht="12.7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row>
    <row r="898" spans="1:28" ht="12.7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row>
    <row r="899" spans="1:28" ht="12.7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row>
    <row r="900" spans="1:28" ht="12.7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row>
    <row r="901" spans="1:28" ht="12.7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row>
    <row r="902" spans="1:28" ht="12.7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row>
    <row r="903" spans="1:28" ht="12.7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row>
    <row r="904" spans="1:28" ht="12.7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row>
    <row r="905" spans="1:28" ht="12.7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row>
    <row r="906" spans="1:28" ht="12.7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row>
    <row r="907" spans="1:28" ht="12.7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row>
    <row r="908" spans="1:28" ht="12.7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row>
    <row r="909" spans="1:28" ht="12.7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row>
    <row r="910" spans="1:28" ht="12.7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row>
    <row r="911" spans="1:28" ht="12.7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row>
    <row r="912" spans="1:28" ht="12.7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row>
    <row r="913" spans="1:28" ht="12.7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row>
    <row r="914" spans="1:28" ht="12.7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row>
    <row r="915" spans="1:28" ht="12.7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row>
    <row r="916" spans="1:28" ht="12.7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row>
    <row r="917" spans="1:28" ht="12.7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row>
    <row r="918" spans="1:28" ht="12.7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row>
    <row r="919" spans="1:28" ht="12.7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row>
    <row r="920" spans="1:28" ht="12.7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row>
    <row r="921" spans="1:28" ht="12.7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row>
    <row r="922" spans="1:28" ht="12.7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row>
    <row r="923" spans="1:28" ht="12.7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row>
    <row r="924" spans="1:28" ht="12.7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row>
    <row r="925" spans="1:28" ht="12.7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row>
    <row r="926" spans="1:28" ht="12.7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row>
    <row r="927" spans="1:28" ht="12.7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row>
    <row r="928" spans="1:28" ht="12.7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row>
    <row r="929" spans="1:28" ht="12.7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row>
    <row r="930" spans="1:28" ht="12.7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row>
    <row r="931" spans="1:28" ht="12.7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row>
    <row r="932" spans="1:28" ht="12.7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row>
    <row r="933" spans="1:28" ht="12.7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row>
    <row r="934" spans="1:28" ht="12.7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row>
    <row r="935" spans="1:28" ht="12.7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row>
    <row r="936" spans="1:28" ht="12.7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row>
    <row r="937" spans="1:28" ht="12.7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row>
    <row r="938" spans="1:28" ht="12.7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row>
    <row r="939" spans="1:28" ht="12.7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row>
    <row r="940" spans="1:28" ht="12.7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row>
    <row r="941" spans="1:28" ht="12.7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row>
    <row r="942" spans="1:28" ht="12.7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row>
    <row r="943" spans="1:28" ht="12.7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row>
    <row r="944" spans="1:28" ht="12.7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row>
    <row r="945" spans="1:28" ht="12.7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row>
    <row r="946" spans="1:28" ht="12.7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row>
    <row r="947" spans="1:28" ht="12.7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row>
    <row r="948" spans="1:28" ht="12.7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row>
    <row r="949" spans="1:28" ht="12.7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row>
    <row r="950" spans="1:28" ht="12.7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row>
    <row r="951" spans="1:28" ht="12.7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row>
    <row r="952" spans="1:28" ht="12.7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row>
    <row r="953" spans="1:28" ht="12.7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row>
    <row r="954" spans="1:28" ht="12.7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row>
    <row r="955" spans="1:28" ht="12.7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row>
    <row r="956" spans="1:28" ht="12.7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row>
    <row r="957" spans="1:28" ht="12.7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row>
    <row r="958" spans="1:28" ht="12.7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row>
    <row r="959" spans="1:28" ht="12.7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row>
    <row r="960" spans="1:28" ht="12.7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row>
    <row r="961" spans="1:28" ht="12.7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row>
    <row r="962" spans="1:28" ht="12.7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row>
    <row r="963" spans="1:28" ht="12.7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row>
    <row r="964" spans="1:28" ht="12.7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row>
    <row r="965" spans="1:28" ht="12.7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row>
    <row r="966" spans="1:28" ht="12.7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row>
    <row r="967" spans="1:28" ht="12.7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row>
    <row r="968" spans="1:28" ht="12.7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row>
    <row r="969" spans="1:28" ht="12.7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row>
    <row r="970" spans="1:28" ht="12.7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row>
    <row r="971" spans="1:28" ht="12.7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row>
    <row r="972" spans="1:28" ht="12.7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row>
    <row r="973" spans="1:28" ht="12.7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row>
    <row r="974" spans="1:28" ht="12.7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row>
    <row r="975" spans="1:28" ht="12.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row>
    <row r="976" spans="1:28" ht="12.7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row>
    <row r="977" spans="1:28" ht="12.7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row>
    <row r="978" spans="1:28" ht="12.7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row>
    <row r="979" spans="1:28" ht="12.7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row>
    <row r="980" spans="1:28" ht="12.7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row>
    <row r="981" spans="1:28" ht="12.7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row>
    <row r="982" spans="1:28" ht="12.7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row>
    <row r="983" spans="1:28" ht="12.7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row>
    <row r="984" spans="1:28" ht="12.7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row>
    <row r="985" spans="1:28" ht="12.7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row>
    <row r="986" spans="1:28" ht="12.7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row>
    <row r="987" spans="1:28" ht="12.7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row>
    <row r="988" spans="1:28" ht="12.7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row>
    <row r="989" spans="1:28" ht="12.7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row>
    <row r="990" spans="1:28" ht="12.7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row>
    <row r="991" spans="1:28" ht="12.7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row>
    <row r="992" spans="1:28" ht="12.7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row>
    <row r="993" spans="1:28" ht="12.7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row>
    <row r="994" spans="1:28" ht="12.7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row>
    <row r="995" spans="1:28" ht="12.7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row>
    <row r="996" spans="1:28" ht="12.7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row>
    <row r="997" spans="1:28" ht="12.7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row>
  </sheetData>
  <mergeCells count="6">
    <mergeCell ref="A1:AB1"/>
    <mergeCell ref="A4:C4"/>
    <mergeCell ref="E4:G4"/>
    <mergeCell ref="I4:K4"/>
    <mergeCell ref="A11:B11"/>
    <mergeCell ref="E11:F11"/>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95"/>
  <sheetViews>
    <sheetView workbookViewId="0">
      <selection activeCell="K16" sqref="K16"/>
    </sheetView>
  </sheetViews>
  <sheetFormatPr defaultColWidth="14.42578125" defaultRowHeight="15.75" customHeight="1"/>
  <cols>
    <col min="1" max="1" width="16.28515625" style="24" customWidth="1"/>
    <col min="2" max="2" width="18" style="24" customWidth="1"/>
    <col min="3" max="3" width="14.42578125" style="24"/>
    <col min="4" max="4" width="16.28515625" style="24" customWidth="1"/>
    <col min="5" max="5" width="17.85546875" style="24" customWidth="1"/>
    <col min="6" max="6" width="14.42578125" style="24"/>
    <col min="7" max="7" width="16.28515625" style="24" customWidth="1"/>
    <col min="8" max="8" width="17.85546875" style="24" customWidth="1"/>
    <col min="9" max="9" width="14.42578125" style="24"/>
    <col min="10" max="10" width="15.5703125" style="24" customWidth="1"/>
    <col min="11" max="16384" width="14.42578125" style="24"/>
  </cols>
  <sheetData>
    <row r="1" spans="1:27">
      <c r="A1" s="22" t="s">
        <v>9</v>
      </c>
      <c r="B1" s="23"/>
      <c r="C1" s="23"/>
      <c r="D1" s="23"/>
      <c r="E1" s="23"/>
      <c r="F1" s="23"/>
      <c r="G1" s="23"/>
      <c r="H1" s="23"/>
      <c r="I1" s="23"/>
      <c r="J1" s="23"/>
      <c r="K1" s="23"/>
      <c r="L1" s="23"/>
      <c r="M1" s="23"/>
      <c r="N1" s="23"/>
      <c r="O1" s="23"/>
      <c r="P1" s="23"/>
      <c r="Q1" s="23"/>
      <c r="R1" s="23"/>
      <c r="S1" s="23"/>
      <c r="T1" s="23"/>
      <c r="U1" s="23"/>
      <c r="V1" s="23"/>
      <c r="W1" s="23"/>
      <c r="X1" s="23"/>
      <c r="Y1" s="23"/>
      <c r="Z1" s="23"/>
      <c r="AA1" s="23"/>
    </row>
    <row r="2" spans="1:27">
      <c r="A2" s="25"/>
      <c r="B2" s="25"/>
      <c r="C2" s="25"/>
      <c r="D2" s="25"/>
      <c r="E2" s="25"/>
      <c r="F2" s="25"/>
      <c r="G2" s="25"/>
      <c r="H2" s="25"/>
      <c r="I2" s="25"/>
      <c r="J2" s="25"/>
      <c r="K2" s="25"/>
      <c r="L2" s="25"/>
      <c r="M2" s="25"/>
      <c r="N2" s="25"/>
      <c r="O2" s="25"/>
      <c r="P2" s="25"/>
      <c r="Q2" s="25"/>
      <c r="R2" s="25"/>
      <c r="S2" s="25"/>
      <c r="T2" s="25"/>
      <c r="U2" s="25"/>
      <c r="V2" s="25"/>
      <c r="W2" s="25"/>
      <c r="X2" s="25"/>
      <c r="Y2" s="25"/>
      <c r="Z2" s="25"/>
      <c r="AA2" s="25"/>
    </row>
    <row r="3" spans="1:27" ht="12.75">
      <c r="A3" s="25"/>
      <c r="B3" s="25"/>
      <c r="C3" s="25"/>
      <c r="D3" s="25"/>
      <c r="E3" s="25"/>
      <c r="F3" s="25"/>
      <c r="G3" s="25"/>
      <c r="H3" s="25"/>
      <c r="I3" s="25"/>
      <c r="J3" s="25"/>
      <c r="K3" s="25"/>
      <c r="L3" s="25"/>
      <c r="M3" s="25"/>
      <c r="N3" s="25"/>
      <c r="O3" s="25"/>
      <c r="P3" s="25"/>
      <c r="Q3" s="25"/>
      <c r="R3" s="25"/>
      <c r="S3" s="25"/>
      <c r="T3" s="25"/>
      <c r="U3" s="25"/>
      <c r="V3" s="25"/>
      <c r="W3" s="25"/>
      <c r="X3" s="25"/>
      <c r="Y3" s="25"/>
      <c r="Z3" s="25"/>
      <c r="AA3" s="25"/>
    </row>
    <row r="4" spans="1:27" ht="12.75">
      <c r="A4" s="26" t="s">
        <v>1</v>
      </c>
      <c r="B4" s="23"/>
      <c r="C4" s="46"/>
      <c r="D4" s="27" t="s">
        <v>2</v>
      </c>
      <c r="E4" s="23"/>
      <c r="F4" s="46"/>
      <c r="G4" s="28" t="s">
        <v>3</v>
      </c>
      <c r="H4" s="23"/>
      <c r="I4" s="46"/>
      <c r="J4" s="46"/>
      <c r="K4" s="46"/>
      <c r="L4" s="46"/>
      <c r="M4" s="46"/>
      <c r="N4" s="46"/>
      <c r="O4" s="46"/>
      <c r="P4" s="46"/>
      <c r="Q4" s="46"/>
      <c r="R4" s="46"/>
      <c r="S4" s="46"/>
      <c r="T4" s="46"/>
      <c r="U4" s="46"/>
      <c r="V4" s="46"/>
      <c r="W4" s="46"/>
      <c r="X4" s="46"/>
      <c r="Y4" s="46"/>
      <c r="Z4" s="46"/>
      <c r="AA4" s="46"/>
    </row>
    <row r="5" spans="1:27" ht="12.75">
      <c r="A5" s="29" t="s">
        <v>10</v>
      </c>
      <c r="B5" s="32">
        <v>3068</v>
      </c>
      <c r="C5" s="46"/>
      <c r="D5" s="47" t="s">
        <v>10</v>
      </c>
      <c r="E5" s="33">
        <v>11690</v>
      </c>
      <c r="F5" s="46"/>
      <c r="G5" s="31" t="s">
        <v>10</v>
      </c>
      <c r="H5" s="34">
        <f>E5+B5</f>
        <v>14758</v>
      </c>
      <c r="I5" s="46"/>
      <c r="J5" s="46"/>
      <c r="K5" s="46"/>
      <c r="L5" s="46"/>
      <c r="M5" s="46"/>
      <c r="N5" s="46"/>
      <c r="O5" s="46"/>
      <c r="P5" s="46"/>
      <c r="Q5" s="46"/>
      <c r="R5" s="46"/>
      <c r="S5" s="46"/>
      <c r="T5" s="46"/>
      <c r="U5" s="46"/>
      <c r="V5" s="46"/>
      <c r="W5" s="46"/>
      <c r="X5" s="46"/>
      <c r="Y5" s="46"/>
      <c r="Z5" s="46"/>
      <c r="AA5" s="46"/>
    </row>
    <row r="6" spans="1:27" ht="12.75">
      <c r="A6" s="29" t="s">
        <v>11</v>
      </c>
      <c r="B6" s="32">
        <v>1497</v>
      </c>
      <c r="C6" s="46"/>
      <c r="D6" s="47" t="s">
        <v>11</v>
      </c>
      <c r="E6" s="33">
        <v>6413</v>
      </c>
      <c r="F6" s="46"/>
      <c r="G6" s="31" t="s">
        <v>11</v>
      </c>
      <c r="H6" s="34">
        <f>E6+B6</f>
        <v>7910</v>
      </c>
      <c r="I6" s="46"/>
      <c r="J6" s="46"/>
      <c r="K6" s="46"/>
      <c r="L6" s="46"/>
      <c r="M6" s="46"/>
      <c r="N6" s="46"/>
      <c r="O6" s="46"/>
      <c r="P6" s="46"/>
      <c r="Q6" s="46"/>
      <c r="R6" s="46"/>
      <c r="S6" s="46"/>
      <c r="T6" s="46"/>
      <c r="U6" s="46"/>
      <c r="V6" s="46"/>
      <c r="W6" s="46"/>
      <c r="X6" s="46"/>
      <c r="Y6" s="46"/>
      <c r="Z6" s="46"/>
      <c r="AA6" s="46"/>
    </row>
    <row r="7" spans="1:27" ht="12.75">
      <c r="A7" s="48" t="s">
        <v>12</v>
      </c>
      <c r="B7" s="49">
        <f>B5/B6</f>
        <v>2.049432197728791</v>
      </c>
      <c r="C7" s="46"/>
      <c r="D7" s="47" t="s">
        <v>12</v>
      </c>
      <c r="E7" s="50">
        <f>E5/E6</f>
        <v>1.8228598159987526</v>
      </c>
      <c r="F7" s="46"/>
      <c r="G7" s="31" t="s">
        <v>12</v>
      </c>
      <c r="H7" s="51">
        <f>H5/H6</f>
        <v>1.8657395701643489</v>
      </c>
      <c r="I7" s="46"/>
      <c r="J7" s="52"/>
      <c r="K7" s="46"/>
      <c r="L7" s="46"/>
      <c r="M7" s="46"/>
      <c r="N7" s="46"/>
      <c r="O7" s="46"/>
      <c r="P7" s="46"/>
      <c r="Q7" s="46"/>
      <c r="R7" s="46"/>
      <c r="S7" s="46"/>
      <c r="T7" s="46"/>
      <c r="U7" s="46"/>
      <c r="V7" s="46"/>
      <c r="W7" s="46"/>
      <c r="X7" s="46"/>
      <c r="Y7" s="46"/>
      <c r="Z7" s="46"/>
      <c r="AA7" s="46"/>
    </row>
    <row r="8" spans="1:27" ht="12.75">
      <c r="A8" s="25"/>
      <c r="B8" s="25"/>
      <c r="C8" s="53"/>
      <c r="D8" s="25"/>
      <c r="E8" s="25"/>
      <c r="F8" s="25"/>
      <c r="G8" s="25"/>
      <c r="H8" s="25"/>
      <c r="I8" s="25"/>
      <c r="J8" s="25"/>
      <c r="K8" s="25"/>
      <c r="L8" s="25"/>
      <c r="M8" s="25"/>
      <c r="N8" s="25"/>
      <c r="O8" s="25"/>
      <c r="P8" s="25"/>
      <c r="Q8" s="25"/>
      <c r="R8" s="25"/>
      <c r="S8" s="25"/>
      <c r="T8" s="25"/>
      <c r="U8" s="25"/>
      <c r="V8" s="25"/>
      <c r="W8" s="25"/>
      <c r="X8" s="25"/>
      <c r="Y8" s="25"/>
      <c r="Z8" s="25"/>
      <c r="AA8" s="25"/>
    </row>
    <row r="9" spans="1:27" ht="12.75">
      <c r="A9" s="25"/>
      <c r="B9" s="25"/>
      <c r="C9" s="53"/>
      <c r="D9" s="25"/>
      <c r="E9" s="25"/>
      <c r="F9" s="25"/>
      <c r="G9" s="25"/>
      <c r="H9" s="25"/>
      <c r="I9" s="25"/>
      <c r="J9" s="25"/>
      <c r="K9" s="25"/>
      <c r="L9" s="25"/>
      <c r="M9" s="25"/>
      <c r="N9" s="25"/>
      <c r="O9" s="25"/>
      <c r="P9" s="25"/>
      <c r="Q9" s="25"/>
      <c r="R9" s="25"/>
      <c r="S9" s="25"/>
      <c r="T9" s="25"/>
      <c r="U9" s="25"/>
      <c r="V9" s="25"/>
      <c r="W9" s="25"/>
      <c r="X9" s="25"/>
      <c r="Y9" s="25"/>
      <c r="Z9" s="25"/>
      <c r="AA9" s="25"/>
    </row>
    <row r="10" spans="1:27" ht="12.75">
      <c r="A10" s="25"/>
      <c r="B10" s="25"/>
      <c r="C10" s="53"/>
      <c r="D10" s="25"/>
      <c r="E10" s="25"/>
      <c r="F10" s="25"/>
      <c r="G10" s="25"/>
      <c r="H10" s="25"/>
      <c r="I10" s="25"/>
      <c r="J10" s="25"/>
      <c r="K10" s="25"/>
      <c r="L10" s="25"/>
      <c r="M10" s="25"/>
      <c r="N10" s="25"/>
      <c r="O10" s="25"/>
      <c r="P10" s="25"/>
      <c r="Q10" s="25"/>
      <c r="R10" s="25"/>
      <c r="S10" s="25"/>
      <c r="T10" s="25"/>
      <c r="U10" s="25"/>
      <c r="V10" s="25"/>
      <c r="W10" s="25"/>
      <c r="X10" s="25"/>
      <c r="Y10" s="25"/>
      <c r="Z10" s="25"/>
      <c r="AA10" s="25"/>
    </row>
    <row r="11" spans="1:27" ht="12.75">
      <c r="A11" s="25"/>
      <c r="B11" s="25"/>
      <c r="C11" s="53"/>
      <c r="D11" s="25"/>
      <c r="E11" s="25"/>
      <c r="F11" s="25"/>
      <c r="G11" s="25"/>
      <c r="H11" s="25"/>
      <c r="I11" s="25"/>
      <c r="J11" s="25"/>
      <c r="K11" s="25"/>
      <c r="L11" s="25"/>
      <c r="M11" s="25"/>
      <c r="N11" s="25"/>
      <c r="O11" s="25"/>
      <c r="P11" s="25"/>
      <c r="Q11" s="25"/>
      <c r="R11" s="25"/>
      <c r="S11" s="25"/>
      <c r="T11" s="25"/>
      <c r="U11" s="25"/>
      <c r="V11" s="25"/>
      <c r="W11" s="25"/>
      <c r="X11" s="25"/>
      <c r="Y11" s="25"/>
      <c r="Z11" s="25"/>
      <c r="AA11" s="25"/>
    </row>
    <row r="12" spans="1:27" ht="12.75">
      <c r="A12" s="26" t="s">
        <v>1</v>
      </c>
      <c r="B12" s="23"/>
      <c r="C12" s="23"/>
      <c r="D12" s="23"/>
      <c r="E12" s="23"/>
      <c r="F12" s="25"/>
      <c r="G12" s="27" t="s">
        <v>2</v>
      </c>
      <c r="H12" s="23"/>
      <c r="I12" s="23"/>
      <c r="J12" s="23"/>
      <c r="K12" s="23"/>
      <c r="L12" s="25"/>
      <c r="M12" s="25"/>
      <c r="N12" s="25"/>
      <c r="O12" s="25"/>
      <c r="P12" s="25"/>
      <c r="Q12" s="25"/>
      <c r="R12" s="25"/>
      <c r="S12" s="25"/>
      <c r="T12" s="25"/>
      <c r="U12" s="25"/>
      <c r="V12" s="25"/>
      <c r="W12" s="25"/>
      <c r="X12" s="25"/>
      <c r="Y12" s="25"/>
      <c r="Z12" s="25"/>
      <c r="AA12" s="25"/>
    </row>
    <row r="13" spans="1:27" ht="12.75">
      <c r="A13" s="29" t="s">
        <v>13</v>
      </c>
      <c r="B13" s="29" t="s">
        <v>14</v>
      </c>
      <c r="C13" s="29" t="s">
        <v>15</v>
      </c>
      <c r="D13" s="29" t="s">
        <v>16</v>
      </c>
      <c r="E13" s="29" t="s">
        <v>4</v>
      </c>
      <c r="F13" s="25"/>
      <c r="G13" s="47" t="s">
        <v>13</v>
      </c>
      <c r="H13" s="47" t="s">
        <v>14</v>
      </c>
      <c r="I13" s="47" t="s">
        <v>15</v>
      </c>
      <c r="J13" s="47" t="s">
        <v>16</v>
      </c>
      <c r="K13" s="47" t="s">
        <v>4</v>
      </c>
      <c r="L13" s="25"/>
      <c r="M13" s="25"/>
      <c r="N13" s="25"/>
      <c r="O13" s="25"/>
      <c r="P13" s="25"/>
      <c r="Q13" s="25"/>
      <c r="R13" s="25"/>
      <c r="S13" s="25"/>
      <c r="T13" s="25"/>
      <c r="U13" s="25"/>
      <c r="V13" s="25"/>
      <c r="W13" s="25"/>
      <c r="X13" s="25"/>
      <c r="Y13" s="25"/>
      <c r="Z13" s="25"/>
      <c r="AA13" s="25"/>
    </row>
    <row r="14" spans="1:27" ht="12.75">
      <c r="A14" s="32">
        <v>1417</v>
      </c>
      <c r="B14" s="32">
        <v>303</v>
      </c>
      <c r="C14" s="32">
        <v>596</v>
      </c>
      <c r="D14" s="32">
        <v>752</v>
      </c>
      <c r="E14" s="32">
        <f t="shared" ref="E14:E15" si="0">SUM(A14,B14,C14,D14)</f>
        <v>3068</v>
      </c>
      <c r="F14" s="25"/>
      <c r="G14" s="33">
        <v>5635</v>
      </c>
      <c r="H14" s="33">
        <v>361</v>
      </c>
      <c r="I14" s="33">
        <v>1289</v>
      </c>
      <c r="J14" s="33">
        <v>4405</v>
      </c>
      <c r="K14" s="33">
        <f t="shared" ref="K14:K15" si="1">SUM(G14,H14,I14,J14)</f>
        <v>11690</v>
      </c>
      <c r="L14" s="25"/>
      <c r="M14" s="25"/>
      <c r="N14" s="25"/>
      <c r="O14" s="25"/>
      <c r="P14" s="25"/>
      <c r="Q14" s="25"/>
      <c r="R14" s="25"/>
      <c r="S14" s="25"/>
      <c r="T14" s="25"/>
      <c r="U14" s="25"/>
      <c r="V14" s="25"/>
      <c r="W14" s="25"/>
      <c r="X14" s="25"/>
      <c r="Y14" s="25"/>
      <c r="Z14" s="25"/>
      <c r="AA14" s="25"/>
    </row>
    <row r="15" spans="1:27" ht="12.75">
      <c r="A15" s="35">
        <f>A14/E14</f>
        <v>0.46186440677966101</v>
      </c>
      <c r="B15" s="35">
        <f>B14/E14</f>
        <v>9.8761408083441984E-2</v>
      </c>
      <c r="C15" s="35">
        <f>C14/E14</f>
        <v>0.19426336375488917</v>
      </c>
      <c r="D15" s="35">
        <f>D14/E14</f>
        <v>0.24511082138200782</v>
      </c>
      <c r="E15" s="54">
        <f>A15+B15+C15+D15</f>
        <v>1</v>
      </c>
      <c r="F15" s="25"/>
      <c r="G15" s="36">
        <f>G14/K14</f>
        <v>0.4820359281437126</v>
      </c>
      <c r="H15" s="36">
        <f>H14/K14</f>
        <v>3.088109495295124E-2</v>
      </c>
      <c r="I15" s="36">
        <f>I14/K14</f>
        <v>0.11026518391787853</v>
      </c>
      <c r="J15" s="36">
        <f>J14/K14</f>
        <v>0.37681779298545764</v>
      </c>
      <c r="K15" s="55">
        <f>G15+H15+I15+J15</f>
        <v>1</v>
      </c>
      <c r="L15" s="25"/>
      <c r="M15" s="25"/>
      <c r="N15" s="25"/>
      <c r="O15" s="25"/>
      <c r="P15" s="25"/>
      <c r="Q15" s="25"/>
      <c r="R15" s="25"/>
      <c r="S15" s="25"/>
      <c r="T15" s="25"/>
      <c r="U15" s="25"/>
      <c r="V15" s="25"/>
      <c r="W15" s="25"/>
      <c r="X15" s="25"/>
      <c r="Y15" s="25"/>
      <c r="Z15" s="25"/>
      <c r="AA15" s="25"/>
    </row>
    <row r="16" spans="1:27" ht="12.75">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row>
    <row r="17" spans="1:27" ht="12.75">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row>
    <row r="18" spans="1:27" ht="12.75">
      <c r="A18" s="25"/>
      <c r="B18" s="25"/>
      <c r="C18" s="25"/>
      <c r="D18" s="28" t="s">
        <v>3</v>
      </c>
      <c r="E18" s="23"/>
      <c r="F18" s="23"/>
      <c r="G18" s="23"/>
      <c r="H18" s="23"/>
      <c r="I18" s="25"/>
      <c r="J18" s="25"/>
      <c r="K18" s="25"/>
      <c r="L18" s="25"/>
      <c r="M18" s="25"/>
      <c r="N18" s="25"/>
      <c r="O18" s="25"/>
      <c r="P18" s="25"/>
      <c r="Q18" s="25"/>
      <c r="R18" s="25"/>
      <c r="S18" s="25"/>
      <c r="T18" s="25"/>
      <c r="U18" s="25"/>
      <c r="V18" s="25"/>
      <c r="W18" s="25"/>
      <c r="X18" s="25"/>
      <c r="Y18" s="25"/>
      <c r="Z18" s="25"/>
      <c r="AA18" s="25"/>
    </row>
    <row r="19" spans="1:27" ht="12.75">
      <c r="A19" s="25"/>
      <c r="B19" s="25"/>
      <c r="C19" s="25"/>
      <c r="D19" s="31" t="s">
        <v>13</v>
      </c>
      <c r="E19" s="31" t="s">
        <v>14</v>
      </c>
      <c r="F19" s="31" t="s">
        <v>15</v>
      </c>
      <c r="G19" s="31" t="s">
        <v>16</v>
      </c>
      <c r="H19" s="31" t="s">
        <v>4</v>
      </c>
      <c r="I19" s="25"/>
      <c r="J19" s="25"/>
      <c r="K19" s="25"/>
      <c r="L19" s="25"/>
      <c r="M19" s="25"/>
      <c r="N19" s="25"/>
      <c r="O19" s="25"/>
      <c r="P19" s="25"/>
      <c r="Q19" s="25"/>
      <c r="R19" s="25"/>
      <c r="S19" s="25"/>
      <c r="T19" s="25"/>
      <c r="U19" s="25"/>
      <c r="V19" s="25"/>
      <c r="W19" s="25"/>
      <c r="X19" s="25"/>
      <c r="Y19" s="25"/>
      <c r="Z19" s="25"/>
      <c r="AA19" s="25"/>
    </row>
    <row r="20" spans="1:27" ht="12.75">
      <c r="A20" s="25"/>
      <c r="B20" s="25"/>
      <c r="C20" s="25"/>
      <c r="D20" s="34">
        <f t="shared" ref="D20:G20" si="2">SUM(A14,G14)</f>
        <v>7052</v>
      </c>
      <c r="E20" s="34">
        <f t="shared" si="2"/>
        <v>664</v>
      </c>
      <c r="F20" s="34">
        <f t="shared" si="2"/>
        <v>1885</v>
      </c>
      <c r="G20" s="34">
        <f t="shared" si="2"/>
        <v>5157</v>
      </c>
      <c r="H20" s="34">
        <f t="shared" ref="H20:H21" si="3">SUM(D20,E20,F20,G20)</f>
        <v>14758</v>
      </c>
      <c r="I20" s="25"/>
      <c r="J20" s="25"/>
      <c r="K20" s="25"/>
      <c r="L20" s="25"/>
      <c r="M20" s="25"/>
      <c r="N20" s="25"/>
      <c r="O20" s="25"/>
      <c r="P20" s="25"/>
      <c r="Q20" s="25"/>
      <c r="R20" s="25"/>
      <c r="S20" s="25"/>
      <c r="T20" s="25"/>
      <c r="U20" s="25"/>
      <c r="V20" s="25"/>
      <c r="W20" s="25"/>
      <c r="X20" s="25"/>
      <c r="Y20" s="25"/>
      <c r="Z20" s="25"/>
      <c r="AA20" s="25"/>
    </row>
    <row r="21" spans="1:27" ht="12.75">
      <c r="A21" s="25"/>
      <c r="B21" s="25"/>
      <c r="C21" s="25"/>
      <c r="D21" s="37">
        <f>D20/H20</f>
        <v>0.47784252608754574</v>
      </c>
      <c r="E21" s="37">
        <f>E20/H20</f>
        <v>4.4992546415503452E-2</v>
      </c>
      <c r="F21" s="37">
        <f>F20/H20</f>
        <v>0.12772733432714459</v>
      </c>
      <c r="G21" s="37">
        <f>G20/H20</f>
        <v>0.34943759316980622</v>
      </c>
      <c r="H21" s="56">
        <f>D21+E21+F21+G21</f>
        <v>1</v>
      </c>
      <c r="I21" s="25"/>
      <c r="J21" s="25"/>
      <c r="K21" s="25"/>
      <c r="L21" s="25"/>
      <c r="M21" s="25"/>
      <c r="N21" s="25"/>
      <c r="O21" s="25"/>
      <c r="P21" s="25"/>
      <c r="Q21" s="25"/>
      <c r="R21" s="25"/>
      <c r="S21" s="25"/>
      <c r="T21" s="25"/>
      <c r="U21" s="25"/>
      <c r="V21" s="25"/>
      <c r="W21" s="25"/>
      <c r="X21" s="25"/>
      <c r="Y21" s="25"/>
      <c r="Z21" s="25"/>
      <c r="AA21" s="25"/>
    </row>
    <row r="22" spans="1:27" ht="12.75">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row>
    <row r="23" spans="1:27" ht="12.75">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row>
    <row r="24" spans="1:27" ht="12.75">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row>
    <row r="25" spans="1:27" ht="12.75">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row>
    <row r="26" spans="1:27" ht="12.75">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row>
    <row r="27" spans="1:27" ht="12.75">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row>
    <row r="28" spans="1:27" ht="12.75">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row>
    <row r="29" spans="1:27" ht="12.75">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row>
    <row r="30" spans="1:27" ht="12.75">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row>
    <row r="31" spans="1:27" ht="12.75">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row>
    <row r="32" spans="1:27" ht="12.75">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row>
    <row r="33" spans="1:27" ht="12.75">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row>
    <row r="34" spans="1:27" ht="12.75">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row>
    <row r="35" spans="1:27" ht="12.75">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row>
    <row r="36" spans="1:27" ht="12.75">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row>
    <row r="37" spans="1:27" ht="12.75">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row>
    <row r="38" spans="1:27" ht="12.75">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row>
    <row r="39" spans="1:27" ht="12.75">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row>
    <row r="40" spans="1:27" ht="12.75">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row>
    <row r="41" spans="1:27" ht="12.75">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row>
    <row r="42" spans="1:27" ht="12.75">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row>
    <row r="43" spans="1:27" ht="12.75">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row>
    <row r="44" spans="1:27" ht="12.75">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row>
    <row r="45" spans="1:27" ht="12.75">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row>
    <row r="46" spans="1:27" ht="12.75">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row>
    <row r="47" spans="1:27" ht="12.7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row>
    <row r="48" spans="1:27" ht="12.75">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spans="1:27" ht="12.75">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spans="1:27" ht="12.75">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spans="1:27" ht="12.75">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row>
    <row r="52" spans="1:27" ht="12.75">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row>
    <row r="53" spans="1:27" ht="12.75">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row>
    <row r="54" spans="1:27" ht="12.75">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row>
    <row r="55" spans="1:27" ht="12.75">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row>
    <row r="56" spans="1:27" ht="12.75">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row>
    <row r="57" spans="1:27" ht="12.75">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row>
    <row r="58" spans="1:27" ht="12.75">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row>
    <row r="59" spans="1:27" ht="12.75">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row>
    <row r="60" spans="1:27" ht="12.75">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row>
    <row r="61" spans="1:27" ht="12.75">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row>
    <row r="62" spans="1:27" ht="12.75">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row>
    <row r="63" spans="1:27" ht="12.75">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row>
    <row r="64" spans="1:27" ht="12.75">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row>
    <row r="65" spans="1:27" ht="12.7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row>
    <row r="66" spans="1:27" ht="12.75">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row>
    <row r="67" spans="1:27" ht="12.75">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row>
    <row r="68" spans="1:27" ht="12.75">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row>
    <row r="69" spans="1:27" ht="12.75">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row>
    <row r="70" spans="1:27" ht="12.75">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row>
    <row r="71" spans="1:27" ht="12.75">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row>
    <row r="72" spans="1:27" ht="12.75">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row>
    <row r="73" spans="1:27" ht="12.75">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row>
    <row r="74" spans="1:27" ht="12.75">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row>
    <row r="75" spans="1:27" ht="12.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row>
    <row r="76" spans="1:27" ht="12.75">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row>
    <row r="77" spans="1:27" ht="12.75">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row>
    <row r="78" spans="1:27" ht="12.75">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row>
    <row r="79" spans="1:27" ht="12.75">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row>
    <row r="80" spans="1:27" ht="12.75">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row>
    <row r="81" spans="1:27" ht="12.75">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row>
    <row r="82" spans="1:27" ht="12.75">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row>
    <row r="83" spans="1:27" ht="12.75">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row>
    <row r="84" spans="1:27" ht="12.75">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row>
    <row r="85" spans="1:27" ht="12.7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row>
    <row r="86" spans="1:27" ht="12.75">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row>
    <row r="87" spans="1:27" ht="12.75">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row>
    <row r="88" spans="1:27" ht="12.75">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row>
    <row r="89" spans="1:27" ht="12.75">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row>
    <row r="90" spans="1:27" ht="12.75">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row>
    <row r="91" spans="1:27" ht="12.75">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row>
    <row r="92" spans="1:27" ht="12.75">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row>
    <row r="93" spans="1:27" ht="12.75">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row>
    <row r="94" spans="1:27" ht="12.75">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row>
    <row r="95" spans="1:27" ht="12.7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row>
    <row r="96" spans="1:27" ht="12.75">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row>
    <row r="97" spans="1:27" ht="12.75">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row>
    <row r="98" spans="1:27" ht="12.75">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row>
    <row r="99" spans="1:27" ht="12.75">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row>
    <row r="100" spans="1:27" ht="12.75">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row>
    <row r="101" spans="1:27" ht="12.75">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row>
    <row r="102" spans="1:27" ht="12.75">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row>
    <row r="103" spans="1:27" ht="12.75">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row>
    <row r="104" spans="1:27" ht="12.75">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row>
    <row r="105" spans="1:27" ht="12.7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row>
    <row r="106" spans="1:27" ht="12.75">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row>
    <row r="107" spans="1:27" ht="12.75">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row>
    <row r="108" spans="1:27" ht="12.75">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row>
    <row r="109" spans="1:27" ht="12.75">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row>
    <row r="110" spans="1:27" ht="12.75">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row>
    <row r="111" spans="1:27" ht="12.75">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row>
    <row r="112" spans="1:27" ht="12.75">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row>
    <row r="113" spans="1:27" ht="12.75">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row>
    <row r="114" spans="1:27" ht="12.75">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row>
    <row r="115" spans="1:27" ht="12.7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row>
    <row r="116" spans="1:27" ht="12.75">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row>
    <row r="117" spans="1:27" ht="12.75">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row>
    <row r="118" spans="1:27" ht="12.75">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row>
    <row r="119" spans="1:27" ht="12.75">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row>
    <row r="120" spans="1:27" ht="12.75">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row>
    <row r="121" spans="1:27" ht="12.75">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row>
    <row r="122" spans="1:27" ht="12.75">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row>
    <row r="123" spans="1:27" ht="12.75">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row>
    <row r="124" spans="1:27" ht="12.75">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row>
    <row r="125" spans="1:27" ht="12.7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row>
    <row r="126" spans="1:27" ht="12.75">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row>
    <row r="127" spans="1:27" ht="12.75">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row>
    <row r="128" spans="1:27" ht="12.75">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row>
    <row r="129" spans="1:27" ht="12.75">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row>
    <row r="130" spans="1:27" ht="12.75">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row>
    <row r="131" spans="1:27" ht="12.75">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row>
    <row r="132" spans="1:27" ht="12.75">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row>
    <row r="133" spans="1:27" ht="12.75">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row>
    <row r="134" spans="1:27" ht="12.75">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row>
    <row r="135" spans="1:27" ht="12.7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row>
    <row r="136" spans="1:27" ht="12.75">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row>
    <row r="137" spans="1:27" ht="12.75">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row>
    <row r="138" spans="1:27" ht="12.75">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row>
    <row r="139" spans="1:27" ht="12.75">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row>
    <row r="140" spans="1:27" ht="12.75">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row>
    <row r="141" spans="1:27" ht="12.75">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row>
    <row r="142" spans="1:27" ht="12.75">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row>
    <row r="143" spans="1:27" ht="12.75">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row>
    <row r="144" spans="1:27" ht="12.75">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row>
    <row r="145" spans="1:27" ht="12.7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row>
    <row r="146" spans="1:27" ht="12.75">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row>
    <row r="147" spans="1:27" ht="12.75">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row>
    <row r="148" spans="1:27" ht="12.75">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row>
    <row r="149" spans="1:27" ht="12.75">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row>
    <row r="150" spans="1:27" ht="12.75">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row>
    <row r="151" spans="1:27" ht="12.75">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row>
    <row r="152" spans="1:27" ht="12.75">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row>
    <row r="153" spans="1:27" ht="12.75">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row>
    <row r="154" spans="1:27" ht="12.75">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row>
    <row r="155" spans="1:27" ht="12.7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row>
    <row r="156" spans="1:27" ht="12.75">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row>
    <row r="157" spans="1:27" ht="12.75">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row>
    <row r="158" spans="1:27" ht="12.75">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row>
    <row r="159" spans="1:27" ht="12.75">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row>
    <row r="160" spans="1:27" ht="12.75">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row>
    <row r="161" spans="1:27" ht="12.75">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row>
    <row r="162" spans="1:27" ht="12.75">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row>
    <row r="163" spans="1:27" ht="12.75">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row>
    <row r="164" spans="1:27" ht="12.75">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row>
    <row r="165" spans="1:27" ht="12.7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row>
    <row r="166" spans="1:27" ht="12.75">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row>
    <row r="167" spans="1:27" ht="12.75">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row>
    <row r="168" spans="1:27" ht="12.75">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row>
    <row r="169" spans="1:27" ht="12.75">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row>
    <row r="170" spans="1:27" ht="12.75">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row>
    <row r="171" spans="1:27" ht="12.75">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row>
    <row r="172" spans="1:27" ht="12.75">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row>
    <row r="173" spans="1:27" ht="12.75">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row>
    <row r="174" spans="1:27" ht="12.75">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row>
    <row r="175" spans="1:27" ht="12.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row>
    <row r="176" spans="1:27" ht="12.75">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row>
    <row r="177" spans="1:27" ht="12.75">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row>
    <row r="178" spans="1:27" ht="12.75">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row>
    <row r="179" spans="1:27" ht="12.75">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row>
    <row r="180" spans="1:27" ht="12.75">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row>
    <row r="181" spans="1:27" ht="12.75">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row>
    <row r="182" spans="1:27" ht="12.75">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row>
    <row r="183" spans="1:27" ht="12.75">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row>
    <row r="184" spans="1:27" ht="12.75">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row>
    <row r="185" spans="1:27" ht="12.7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row>
    <row r="186" spans="1:27" ht="12.75">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row>
    <row r="187" spans="1:27" ht="12.75">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row>
    <row r="188" spans="1:27" ht="12.75">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row>
    <row r="189" spans="1:27" ht="12.75">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row>
    <row r="190" spans="1:27" ht="12.75">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row>
    <row r="191" spans="1:27" ht="12.75">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row>
    <row r="192" spans="1:27" ht="12.75">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row>
    <row r="193" spans="1:27" ht="12.75">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row>
    <row r="194" spans="1:27" ht="12.75">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row>
    <row r="195" spans="1:27" ht="12.7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row>
    <row r="196" spans="1:27" ht="12.75">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ht="12.75">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row>
    <row r="198" spans="1:27" ht="12.75">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row>
    <row r="199" spans="1:27" ht="12.75">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row>
    <row r="200" spans="1:27" ht="12.75">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row>
    <row r="201" spans="1:27" ht="12.75">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row>
    <row r="202" spans="1:27" ht="12.75">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row>
    <row r="203" spans="1:27" ht="12.75">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row>
    <row r="204" spans="1:27" ht="12.75">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row>
    <row r="205" spans="1:27" ht="12.7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row>
    <row r="206" spans="1:27" ht="12.75">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row>
    <row r="207" spans="1:27" ht="12.75">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row>
    <row r="208" spans="1:27" ht="12.75">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row>
    <row r="209" spans="1:27" ht="12.75">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row>
    <row r="210" spans="1:27" ht="12.75">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row>
    <row r="211" spans="1:27" ht="12.75">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row>
    <row r="212" spans="1:27" ht="12.75">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row>
    <row r="213" spans="1:27" ht="12.75">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row>
    <row r="214" spans="1:27" ht="12.75">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row>
    <row r="215" spans="1:27" ht="12.7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row>
    <row r="216" spans="1:27" ht="12.75">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row>
    <row r="217" spans="1:27" ht="12.75">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row>
    <row r="218" spans="1:27" ht="12.75">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row>
    <row r="219" spans="1:27" ht="12.75">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row>
    <row r="220" spans="1:27" ht="12.75">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row>
    <row r="221" spans="1:27" ht="12.7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row>
    <row r="222" spans="1:27" ht="12.7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row>
    <row r="223" spans="1:27" ht="12.7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row>
    <row r="224" spans="1:27" ht="12.7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row>
    <row r="225" spans="1:27" ht="12.7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row>
    <row r="226" spans="1:27" ht="12.7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row>
    <row r="227" spans="1:27" ht="12.7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row>
    <row r="228" spans="1:27" ht="12.7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row>
    <row r="229" spans="1:27" ht="12.7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row>
    <row r="230" spans="1:27" ht="12.7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row>
    <row r="231" spans="1:27" ht="12.7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row>
    <row r="232" spans="1:27" ht="12.7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row>
    <row r="233" spans="1:27" ht="12.7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row>
    <row r="234" spans="1:27" ht="12.7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row>
    <row r="235" spans="1:27" ht="12.7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row>
    <row r="236" spans="1:27" ht="12.7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row>
    <row r="237" spans="1:27" ht="12.7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row>
    <row r="238" spans="1:27" ht="12.7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row>
    <row r="239" spans="1:27" ht="12.7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row>
    <row r="240" spans="1:27" ht="12.7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row>
    <row r="241" spans="1:27" ht="12.7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row>
    <row r="242" spans="1:27" ht="12.7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ht="12.7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row>
    <row r="244" spans="1:27" ht="12.7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row>
    <row r="245" spans="1:27" ht="12.7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row>
    <row r="246" spans="1:27" ht="12.7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row>
    <row r="247" spans="1:27" ht="12.7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row>
    <row r="248" spans="1:27" ht="12.7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row>
    <row r="249" spans="1:27" ht="12.7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row>
    <row r="250" spans="1:27" ht="12.7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row>
    <row r="251" spans="1:27" ht="12.7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row>
    <row r="252" spans="1:27" ht="12.7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row>
    <row r="253" spans="1:27" ht="12.7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row>
    <row r="254" spans="1:27" ht="12.7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row>
    <row r="255" spans="1:27" ht="12.7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row>
    <row r="256" spans="1:27" ht="12.7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row>
    <row r="257" spans="1:27" ht="12.7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row>
    <row r="258" spans="1:27" ht="12.7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row>
    <row r="259" spans="1:27" ht="12.7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row>
    <row r="260" spans="1:27" ht="12.7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row>
    <row r="261" spans="1:27" ht="12.7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row>
    <row r="262" spans="1:27" ht="12.7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row>
    <row r="263" spans="1:27" ht="12.7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row>
    <row r="264" spans="1:27" ht="12.7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row>
    <row r="265" spans="1:27" ht="12.7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row>
    <row r="266" spans="1:27" ht="12.7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row>
    <row r="267" spans="1:27" ht="12.7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row>
    <row r="268" spans="1:27" ht="12.7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row>
    <row r="269" spans="1:27" ht="12.7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row>
    <row r="270" spans="1:27" ht="12.7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row>
    <row r="271" spans="1:27" ht="12.7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row>
    <row r="272" spans="1:27" ht="12.7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row>
    <row r="273" spans="1:27" ht="12.7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row>
    <row r="274" spans="1:27" ht="12.7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row>
    <row r="275" spans="1:27" ht="1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row>
    <row r="276" spans="1:27" ht="12.7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row>
    <row r="277" spans="1:27" ht="12.7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row>
    <row r="278" spans="1:27" ht="12.7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row>
    <row r="279" spans="1:27" ht="12.7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row>
    <row r="280" spans="1:27" ht="12.7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row>
    <row r="281" spans="1:27" ht="12.7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row>
    <row r="282" spans="1:27" ht="12.7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row>
    <row r="283" spans="1:27" ht="12.7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row>
    <row r="284" spans="1:27" ht="12.7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row>
    <row r="285" spans="1:27" ht="12.7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row>
    <row r="286" spans="1:27" ht="12.7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row>
    <row r="287" spans="1:27" ht="12.7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row>
    <row r="288" spans="1:27" ht="12.7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row>
    <row r="289" spans="1:27" ht="12.7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row>
    <row r="290" spans="1:27" ht="12.7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row>
    <row r="291" spans="1:27" ht="12.7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row>
    <row r="292" spans="1:27" ht="12.7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row>
    <row r="293" spans="1:27" ht="12.7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row>
    <row r="294" spans="1:27" ht="12.7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row>
    <row r="295" spans="1:27" ht="12.7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row>
    <row r="296" spans="1:27" ht="12.7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row>
    <row r="297" spans="1:27" ht="12.7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row>
    <row r="298" spans="1:27" ht="12.7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row>
    <row r="299" spans="1:27" ht="12.7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row>
    <row r="300" spans="1:27" ht="12.7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row>
    <row r="301" spans="1:27" ht="12.7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row>
    <row r="302" spans="1:27" ht="12.7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row>
    <row r="303" spans="1:27" ht="12.7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row>
    <row r="304" spans="1:27" ht="12.7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row>
    <row r="305" spans="1:27" ht="12.7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row>
    <row r="306" spans="1:27" ht="12.7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row>
    <row r="307" spans="1:27" ht="12.7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row>
    <row r="308" spans="1:27" ht="12.7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row>
    <row r="309" spans="1:27" ht="12.7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row>
    <row r="310" spans="1:27" ht="12.7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row>
    <row r="311" spans="1:27" ht="12.7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row>
    <row r="312" spans="1:27" ht="12.7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row>
    <row r="313" spans="1:27" ht="12.7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row>
    <row r="314" spans="1:27" ht="12.7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row>
    <row r="315" spans="1:27" ht="12.7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row>
    <row r="316" spans="1:27" ht="12.7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row>
    <row r="317" spans="1:27" ht="12.7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row>
    <row r="318" spans="1:27" ht="12.7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row>
    <row r="319" spans="1:27" ht="12.7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row>
    <row r="320" spans="1:27" ht="12.7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row>
    <row r="321" spans="1:27" ht="12.7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row>
    <row r="322" spans="1:27" ht="12.7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row>
    <row r="323" spans="1:27" ht="12.7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row>
    <row r="324" spans="1:27" ht="12.7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ht="12.7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row>
    <row r="326" spans="1:27" ht="12.7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row>
    <row r="327" spans="1:27" ht="12.7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row>
    <row r="328" spans="1:27" ht="12.7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row>
    <row r="329" spans="1:27" ht="12.7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row>
    <row r="330" spans="1:27" ht="12.7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row>
    <row r="331" spans="1:27" ht="12.7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row>
    <row r="332" spans="1:27" ht="12.7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row>
    <row r="333" spans="1:27" ht="12.7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row>
    <row r="334" spans="1:27" ht="12.7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row>
    <row r="335" spans="1:27" ht="12.7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row>
    <row r="336" spans="1:27" ht="12.7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row>
    <row r="337" spans="1:27" ht="12.7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row>
    <row r="338" spans="1:27" ht="12.7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row>
    <row r="339" spans="1:27" ht="12.7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row>
    <row r="340" spans="1:27" ht="12.7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row>
    <row r="341" spans="1:27" ht="12.7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row>
    <row r="342" spans="1:27" ht="12.7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row>
    <row r="343" spans="1:27" ht="12.7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row>
    <row r="344" spans="1:27" ht="12.7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row>
    <row r="345" spans="1:27" ht="12.7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row>
    <row r="346" spans="1:27" ht="12.7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row>
    <row r="347" spans="1:27" ht="12.7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row>
    <row r="348" spans="1:27" ht="12.7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row>
    <row r="349" spans="1:27" ht="12.7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row>
    <row r="350" spans="1:27" ht="12.7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row>
    <row r="351" spans="1:27" ht="12.7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row>
    <row r="352" spans="1:27" ht="12.7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row>
    <row r="353" spans="1:27" ht="12.7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row>
    <row r="354" spans="1:27" ht="12.7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row>
    <row r="355" spans="1:27" ht="12.7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row>
    <row r="356" spans="1:27" ht="12.7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row>
    <row r="357" spans="1:27" ht="12.7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row>
    <row r="358" spans="1:27" ht="12.7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row>
    <row r="359" spans="1:27" ht="12.7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row>
    <row r="360" spans="1:27" ht="12.7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row>
    <row r="361" spans="1:27" ht="12.7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row>
    <row r="362" spans="1:27" ht="12.7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row>
    <row r="363" spans="1:27" ht="12.7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row>
    <row r="364" spans="1:27" ht="12.7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row>
    <row r="365" spans="1:27" ht="12.7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row>
    <row r="366" spans="1:27" ht="12.7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row>
    <row r="367" spans="1:27" ht="12.7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row>
    <row r="368" spans="1:27" ht="12.7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row>
    <row r="369" spans="1:27" ht="12.7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row>
    <row r="370" spans="1:27" ht="12.7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row>
    <row r="371" spans="1:27" ht="12.7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row>
    <row r="372" spans="1:27" ht="12.7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row>
    <row r="373" spans="1:27" ht="12.7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row>
    <row r="374" spans="1:27" ht="12.7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row>
    <row r="375" spans="1:27" ht="12.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row>
    <row r="376" spans="1:27" ht="12.7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row>
    <row r="377" spans="1:27" ht="12.7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row>
    <row r="378" spans="1:27" ht="12.7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row>
    <row r="379" spans="1:27" ht="12.7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row>
    <row r="380" spans="1:27" ht="12.7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row>
    <row r="381" spans="1:27" ht="12.7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row>
    <row r="382" spans="1:27" ht="12.7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row>
    <row r="383" spans="1:27" ht="12.7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row>
    <row r="384" spans="1:27" ht="12.7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row>
    <row r="385" spans="1:27" ht="12.7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row>
    <row r="386" spans="1:27" ht="12.7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row>
    <row r="387" spans="1:27" ht="12.7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row>
    <row r="388" spans="1:27" ht="12.7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row>
    <row r="389" spans="1:27" ht="12.7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row>
    <row r="390" spans="1:27" ht="12.7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row>
    <row r="391" spans="1:27" ht="12.7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row>
    <row r="392" spans="1:27" ht="12.7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row>
    <row r="393" spans="1:27" ht="12.7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row>
    <row r="394" spans="1:27" ht="12.7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row>
    <row r="395" spans="1:27" ht="12.7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row>
    <row r="396" spans="1:27" ht="12.7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row>
    <row r="397" spans="1:27" ht="12.7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row>
    <row r="398" spans="1:27" ht="12.7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row>
    <row r="399" spans="1:27" ht="12.7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row>
    <row r="400" spans="1:27" ht="12.7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row>
    <row r="401" spans="1:27" ht="12.7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row>
    <row r="402" spans="1:27" ht="12.7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row>
    <row r="403" spans="1:27" ht="12.7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row>
    <row r="404" spans="1:27" ht="12.7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row>
    <row r="405" spans="1:27" ht="12.7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row>
    <row r="406" spans="1:27" ht="12.7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ht="12.7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row>
    <row r="408" spans="1:27" ht="12.7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row>
    <row r="409" spans="1:27" ht="12.7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row>
    <row r="410" spans="1:27" ht="12.7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row>
    <row r="411" spans="1:27" ht="12.7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row>
    <row r="412" spans="1:27" ht="12.7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row>
    <row r="413" spans="1:27" ht="12.7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row>
    <row r="414" spans="1:27" ht="12.7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row>
    <row r="415" spans="1:27" ht="12.7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row>
    <row r="416" spans="1:27" ht="12.7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row>
    <row r="417" spans="1:27" ht="12.7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row>
    <row r="418" spans="1:27" ht="12.7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row>
    <row r="419" spans="1:27" ht="12.7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row>
    <row r="420" spans="1:27" ht="12.7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row>
    <row r="421" spans="1:27" ht="12.7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row>
    <row r="422" spans="1:27" ht="12.7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row>
    <row r="423" spans="1:27" ht="12.7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row>
    <row r="424" spans="1:27" ht="12.7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row>
    <row r="425" spans="1:27" ht="12.7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row>
    <row r="426" spans="1:27" ht="12.7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row>
    <row r="427" spans="1:27" ht="12.7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row>
    <row r="428" spans="1:27" ht="12.7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row>
    <row r="429" spans="1:27" ht="12.7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row>
    <row r="430" spans="1:27" ht="12.7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row>
    <row r="431" spans="1:27" ht="12.7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row>
    <row r="432" spans="1:27" ht="12.7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row>
    <row r="433" spans="1:27" ht="12.7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row>
    <row r="434" spans="1:27" ht="12.7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row>
    <row r="435" spans="1:27" ht="12.7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row>
    <row r="436" spans="1:27" ht="12.7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row>
    <row r="437" spans="1:27" ht="12.7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row>
    <row r="438" spans="1:27" ht="12.7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row>
    <row r="439" spans="1:27" ht="12.7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row>
    <row r="440" spans="1:27" ht="12.7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row>
    <row r="441" spans="1:27" ht="12.7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row>
    <row r="442" spans="1:27" ht="12.7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row>
    <row r="443" spans="1:27" ht="12.7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row>
    <row r="444" spans="1:27" ht="12.7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row>
    <row r="445" spans="1:27" ht="12.7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row>
    <row r="446" spans="1:27" ht="12.7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row>
    <row r="447" spans="1:27" ht="12.7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row>
    <row r="448" spans="1:27" ht="12.7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row>
    <row r="449" spans="1:27" ht="12.7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row>
    <row r="450" spans="1:27" ht="12.7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row>
    <row r="451" spans="1:27" ht="12.7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row>
    <row r="452" spans="1:27" ht="12.7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row>
    <row r="453" spans="1:27" ht="12.7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row>
    <row r="454" spans="1:27" ht="12.7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row>
    <row r="455" spans="1:27" ht="12.7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row>
    <row r="456" spans="1:27" ht="12.7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row>
    <row r="457" spans="1:27" ht="12.7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row>
    <row r="458" spans="1:27" ht="12.7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row>
    <row r="459" spans="1:27" ht="12.7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row>
    <row r="460" spans="1:27" ht="12.7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row>
    <row r="461" spans="1:27" ht="12.7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row>
    <row r="462" spans="1:27" ht="12.7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row>
    <row r="463" spans="1:27" ht="12.7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row>
    <row r="464" spans="1:27" ht="12.7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row>
    <row r="465" spans="1:27" ht="12.7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row>
    <row r="466" spans="1:27" ht="12.7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row>
    <row r="467" spans="1:27" ht="12.7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row>
    <row r="468" spans="1:27" ht="12.7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row>
    <row r="469" spans="1:27" ht="12.7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row>
    <row r="470" spans="1:27" ht="12.7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row>
    <row r="471" spans="1:27" ht="12.7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row>
    <row r="472" spans="1:27" ht="12.7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row>
    <row r="473" spans="1:27" ht="12.7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row>
    <row r="474" spans="1:27" ht="12.7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row>
    <row r="475" spans="1:27" ht="12.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row>
    <row r="476" spans="1:27" ht="12.7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row>
    <row r="477" spans="1:27" ht="12.7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row>
    <row r="478" spans="1:27" ht="12.7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row>
    <row r="479" spans="1:27" ht="12.7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row>
    <row r="480" spans="1:27" ht="12.7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row>
    <row r="481" spans="1:27" ht="12.7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row>
    <row r="482" spans="1:27" ht="12.7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row>
    <row r="483" spans="1:27" ht="12.7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row>
    <row r="484" spans="1:27" ht="12.7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row>
    <row r="485" spans="1:27" ht="12.7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row>
    <row r="486" spans="1:27" ht="12.7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row>
    <row r="487" spans="1:27" ht="12.7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row>
    <row r="488" spans="1:27" ht="12.7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ht="12.7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row>
    <row r="490" spans="1:27" ht="12.7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row>
    <row r="491" spans="1:27" ht="12.7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row>
    <row r="492" spans="1:27" ht="12.7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row>
    <row r="493" spans="1:27" ht="12.7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row>
    <row r="494" spans="1:27" ht="12.7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row>
    <row r="495" spans="1:27" ht="12.7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row>
    <row r="496" spans="1:27" ht="12.7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row>
    <row r="497" spans="1:27" ht="12.7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row>
    <row r="498" spans="1:27" ht="12.7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row>
    <row r="499" spans="1:27" ht="12.7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row>
    <row r="500" spans="1:27" ht="12.7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row>
    <row r="501" spans="1:27" ht="12.7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row>
    <row r="502" spans="1:27" ht="12.7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row>
    <row r="503" spans="1:27" ht="12.7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row>
    <row r="504" spans="1:27" ht="12.7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row>
    <row r="505" spans="1:27" ht="12.7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row>
    <row r="506" spans="1:27" ht="12.7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row>
    <row r="507" spans="1:27" ht="12.7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row>
    <row r="508" spans="1:27" ht="12.7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row>
    <row r="509" spans="1:27" ht="12.7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row>
    <row r="510" spans="1:27" ht="12.7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row>
    <row r="511" spans="1:27" ht="12.7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row>
    <row r="512" spans="1:27" ht="12.7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row>
    <row r="513" spans="1:27" ht="12.7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row>
    <row r="514" spans="1:27" ht="12.7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row>
    <row r="515" spans="1:27" ht="12.7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row>
    <row r="516" spans="1:27" ht="12.7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row>
    <row r="517" spans="1:27" ht="12.7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row>
    <row r="518" spans="1:27" ht="12.7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row>
    <row r="519" spans="1:27" ht="12.7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row>
    <row r="520" spans="1:27" ht="12.7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row>
    <row r="521" spans="1:27" ht="12.7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row>
    <row r="522" spans="1:27" ht="12.7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row>
    <row r="523" spans="1:27" ht="12.7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row>
    <row r="524" spans="1:27" ht="12.7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row>
    <row r="525" spans="1:27" ht="12.7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row>
    <row r="526" spans="1:27" ht="12.7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row>
    <row r="527" spans="1:27" ht="12.7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row>
    <row r="528" spans="1:27" ht="12.7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row>
    <row r="529" spans="1:27" ht="12.7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row>
    <row r="530" spans="1:27" ht="12.7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row>
    <row r="531" spans="1:27" ht="12.7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row>
    <row r="532" spans="1:27" ht="12.7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row>
    <row r="533" spans="1:27" ht="12.7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row>
    <row r="534" spans="1:27" ht="12.7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row>
    <row r="535" spans="1:27" ht="12.7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row>
    <row r="536" spans="1:27" ht="12.7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row>
    <row r="537" spans="1:27" ht="12.7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row>
    <row r="538" spans="1:27" ht="12.7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row>
    <row r="539" spans="1:27" ht="12.7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row>
    <row r="540" spans="1:27" ht="12.7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row>
    <row r="541" spans="1:27" ht="12.7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row>
    <row r="542" spans="1:27" ht="12.7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row>
    <row r="543" spans="1:27" ht="12.7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row>
    <row r="544" spans="1:27" ht="12.7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row>
    <row r="545" spans="1:27" ht="12.7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row>
    <row r="546" spans="1:27" ht="12.7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row>
    <row r="547" spans="1:27" ht="12.7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row>
    <row r="548" spans="1:27" ht="12.7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row>
    <row r="549" spans="1:27" ht="12.7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row>
    <row r="550" spans="1:27" ht="12.7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row>
    <row r="551" spans="1:27" ht="12.7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row>
    <row r="552" spans="1:27" ht="12.7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row>
    <row r="553" spans="1:27" ht="12.7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row>
    <row r="554" spans="1:27" ht="12.7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row>
    <row r="555" spans="1:27" ht="12.7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row>
    <row r="556" spans="1:27" ht="12.7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row>
    <row r="557" spans="1:27" ht="12.7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row>
    <row r="558" spans="1:27" ht="12.7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row>
    <row r="559" spans="1:27" ht="12.7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row>
    <row r="560" spans="1:27" ht="12.7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row>
    <row r="561" spans="1:27" ht="12.7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row>
    <row r="562" spans="1:27" ht="12.7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row>
    <row r="563" spans="1:27" ht="12.7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row>
    <row r="564" spans="1:27" ht="12.7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row>
    <row r="565" spans="1:27" ht="12.7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row>
    <row r="566" spans="1:27" ht="12.7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row>
    <row r="567" spans="1:27" ht="12.7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row>
    <row r="568" spans="1:27" ht="12.7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row>
    <row r="569" spans="1:27" ht="12.7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row>
    <row r="570" spans="1:27" ht="12.7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ht="12.7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row>
    <row r="572" spans="1:27" ht="12.7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row>
    <row r="573" spans="1:27" ht="12.7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row>
    <row r="574" spans="1:27" ht="12.7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row>
    <row r="575" spans="1:27" ht="12.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row>
    <row r="576" spans="1:27" ht="12.7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row>
    <row r="577" spans="1:27" ht="12.7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row>
    <row r="578" spans="1:27" ht="12.7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row>
    <row r="579" spans="1:27" ht="12.7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row>
    <row r="580" spans="1:27" ht="12.7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row>
    <row r="581" spans="1:27" ht="12.7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row>
    <row r="582" spans="1:27" ht="12.7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row>
    <row r="583" spans="1:27" ht="12.7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row>
    <row r="584" spans="1:27" ht="12.7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row>
    <row r="585" spans="1:27" ht="12.7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row>
    <row r="586" spans="1:27" ht="12.7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row>
    <row r="587" spans="1:27" ht="12.7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row>
    <row r="588" spans="1:27" ht="12.7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row>
    <row r="589" spans="1:27" ht="12.7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row>
    <row r="590" spans="1:27" ht="12.7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row>
    <row r="591" spans="1:27" ht="12.7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row>
    <row r="592" spans="1:27" ht="12.7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row>
    <row r="593" spans="1:27" ht="12.7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row>
    <row r="594" spans="1:27" ht="12.7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row>
    <row r="595" spans="1:27" ht="12.7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row>
    <row r="596" spans="1:27" ht="12.7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row>
    <row r="597" spans="1:27" ht="12.7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row>
    <row r="598" spans="1:27" ht="12.7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row>
    <row r="599" spans="1:27" ht="12.7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row>
    <row r="600" spans="1:27" ht="12.7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row>
    <row r="601" spans="1:27" ht="12.7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row>
    <row r="602" spans="1:27" ht="12.7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row>
    <row r="603" spans="1:27" ht="12.7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row>
    <row r="604" spans="1:27" ht="12.7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row>
    <row r="605" spans="1:27" ht="12.7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row>
    <row r="606" spans="1:27" ht="12.7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row>
    <row r="607" spans="1:27" ht="12.7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row>
    <row r="608" spans="1:27" ht="12.7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row>
    <row r="609" spans="1:27" ht="12.7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row>
    <row r="610" spans="1:27" ht="12.7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row>
    <row r="611" spans="1:27" ht="12.7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row>
    <row r="612" spans="1:27" ht="12.7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row>
    <row r="613" spans="1:27" ht="12.7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row>
    <row r="614" spans="1:27" ht="12.7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row>
    <row r="615" spans="1:27" ht="12.7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row>
    <row r="616" spans="1:27" ht="12.7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row>
    <row r="617" spans="1:27" ht="12.7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row>
    <row r="618" spans="1:27" ht="12.7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row>
    <row r="619" spans="1:27" ht="12.7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row>
    <row r="620" spans="1:27" ht="12.7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row>
    <row r="621" spans="1:27" ht="12.7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row>
    <row r="622" spans="1:27" ht="12.7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row>
    <row r="623" spans="1:27" ht="12.7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row>
    <row r="624" spans="1:27" ht="12.7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row>
    <row r="625" spans="1:27" ht="12.7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row>
    <row r="626" spans="1:27" ht="12.7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row>
    <row r="627" spans="1:27" ht="12.7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row>
    <row r="628" spans="1:27" ht="12.7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row>
    <row r="629" spans="1:27" ht="12.7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row>
    <row r="630" spans="1:27" ht="12.7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row>
    <row r="631" spans="1:27" ht="12.7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row>
    <row r="632" spans="1:27" ht="12.7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row>
    <row r="633" spans="1:27" ht="12.7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row>
    <row r="634" spans="1:27" ht="12.7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row>
    <row r="635" spans="1:27" ht="12.7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row>
    <row r="636" spans="1:27" ht="12.7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row>
    <row r="637" spans="1:27" ht="12.7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row>
    <row r="638" spans="1:27" ht="12.7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row>
    <row r="639" spans="1:27" ht="12.7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row>
    <row r="640" spans="1:27" ht="12.7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row>
    <row r="641" spans="1:27" ht="12.7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row>
    <row r="642" spans="1:27" ht="12.7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row>
    <row r="643" spans="1:27" ht="12.7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row>
    <row r="644" spans="1:27" ht="12.7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row>
    <row r="645" spans="1:27" ht="12.7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row>
    <row r="646" spans="1:27" ht="12.7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row>
    <row r="647" spans="1:27" ht="12.7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row>
    <row r="648" spans="1:27" ht="12.7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row>
    <row r="649" spans="1:27" ht="12.7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row>
    <row r="650" spans="1:27" ht="12.7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row>
    <row r="651" spans="1:27" ht="12.7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row>
    <row r="652" spans="1:27" ht="12.7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ht="12.7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row>
    <row r="654" spans="1:27" ht="12.7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row>
    <row r="655" spans="1:27" ht="12.7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row>
    <row r="656" spans="1:27" ht="12.7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row>
    <row r="657" spans="1:27" ht="12.7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row>
    <row r="658" spans="1:27" ht="12.7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row>
    <row r="659" spans="1:27" ht="12.7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row>
    <row r="660" spans="1:27" ht="12.7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row>
    <row r="661" spans="1:27" ht="12.7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row>
    <row r="662" spans="1:27" ht="12.7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row>
    <row r="663" spans="1:27" ht="12.7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row>
    <row r="664" spans="1:27" ht="12.7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row>
    <row r="665" spans="1:27" ht="12.7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row>
    <row r="666" spans="1:27" ht="12.7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row>
    <row r="667" spans="1:27" ht="12.7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row>
    <row r="668" spans="1:27" ht="12.7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row>
    <row r="669" spans="1:27" ht="12.7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row>
    <row r="670" spans="1:27" ht="12.7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row>
    <row r="671" spans="1:27" ht="12.7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row>
    <row r="672" spans="1:27" ht="12.7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row>
    <row r="673" spans="1:27" ht="12.7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row>
    <row r="674" spans="1:27" ht="12.7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row>
    <row r="675" spans="1:27" ht="12.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row>
    <row r="676" spans="1:27" ht="12.7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row>
    <row r="677" spans="1:27" ht="12.7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row>
    <row r="678" spans="1:27" ht="12.7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row>
    <row r="679" spans="1:27" ht="12.7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row>
    <row r="680" spans="1:27" ht="12.7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row>
    <row r="681" spans="1:27" ht="12.7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row>
    <row r="682" spans="1:27" ht="12.7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row>
    <row r="683" spans="1:27" ht="12.7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row>
    <row r="684" spans="1:27" ht="12.7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row>
    <row r="685" spans="1:27" ht="12.7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row>
    <row r="686" spans="1:27" ht="12.7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row>
    <row r="687" spans="1:27" ht="12.7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row>
    <row r="688" spans="1:27" ht="12.7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row>
    <row r="689" spans="1:27" ht="12.7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row>
    <row r="690" spans="1:27" ht="12.7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row>
    <row r="691" spans="1:27" ht="12.7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row>
    <row r="692" spans="1:27" ht="12.7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row>
    <row r="693" spans="1:27" ht="12.7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row>
    <row r="694" spans="1:27" ht="12.7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row>
    <row r="695" spans="1:27" ht="12.7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row>
    <row r="696" spans="1:27" ht="12.7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row>
    <row r="697" spans="1:27" ht="12.7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row>
    <row r="698" spans="1:27" ht="12.7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row>
    <row r="699" spans="1:27" ht="12.7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row>
    <row r="700" spans="1:27" ht="12.7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row>
    <row r="701" spans="1:27" ht="12.7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row>
    <row r="702" spans="1:27" ht="12.7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row>
    <row r="703" spans="1:27" ht="12.7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row>
    <row r="704" spans="1:27" ht="12.7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row>
    <row r="705" spans="1:27" ht="12.7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row>
    <row r="706" spans="1:27" ht="12.7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row>
    <row r="707" spans="1:27" ht="12.7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row>
    <row r="708" spans="1:27" ht="12.7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row>
    <row r="709" spans="1:27" ht="12.7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row>
    <row r="710" spans="1:27" ht="12.7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row>
    <row r="711" spans="1:27" ht="12.7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row>
    <row r="712" spans="1:27" ht="12.7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row>
    <row r="713" spans="1:27" ht="12.7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row>
    <row r="714" spans="1:27" ht="12.7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row>
    <row r="715" spans="1:27" ht="12.7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row>
    <row r="716" spans="1:27" ht="12.7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row>
    <row r="717" spans="1:27" ht="12.7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row>
    <row r="718" spans="1:27" ht="12.7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row>
    <row r="719" spans="1:27" ht="12.7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row>
    <row r="720" spans="1:27" ht="12.7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row>
    <row r="721" spans="1:27" ht="12.7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row>
    <row r="722" spans="1:27" ht="12.7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row>
    <row r="723" spans="1:27" ht="12.7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row>
    <row r="724" spans="1:27" ht="12.7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row>
    <row r="725" spans="1:27" ht="12.7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row>
    <row r="726" spans="1:27" ht="12.7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row>
    <row r="727" spans="1:27" ht="12.7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row>
    <row r="728" spans="1:27" ht="12.7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row>
    <row r="729" spans="1:27" ht="12.7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row>
    <row r="730" spans="1:27" ht="12.7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row>
    <row r="731" spans="1:27" ht="12.7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row>
    <row r="732" spans="1:27" ht="12.7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row>
    <row r="733" spans="1:27" ht="12.7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row>
    <row r="734" spans="1:27" ht="12.7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ht="12.7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row>
    <row r="736" spans="1:27" ht="12.7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row>
    <row r="737" spans="1:27" ht="12.7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row>
    <row r="738" spans="1:27" ht="12.7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row>
    <row r="739" spans="1:27" ht="12.7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row>
    <row r="740" spans="1:27" ht="12.7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row>
    <row r="741" spans="1:27" ht="12.7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row>
    <row r="742" spans="1:27" ht="12.7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row>
    <row r="743" spans="1:27" ht="12.7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row>
    <row r="744" spans="1:27" ht="12.7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row>
    <row r="745" spans="1:27" ht="12.7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row>
    <row r="746" spans="1:27" ht="12.7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row>
    <row r="747" spans="1:27" ht="12.7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row>
    <row r="748" spans="1:27" ht="12.7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row>
    <row r="749" spans="1:27" ht="12.7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row>
    <row r="750" spans="1:27" ht="12.7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row>
    <row r="751" spans="1:27" ht="12.7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row>
    <row r="752" spans="1:27" ht="12.7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row>
    <row r="753" spans="1:27" ht="12.7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row>
    <row r="754" spans="1:27" ht="12.7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row>
    <row r="755" spans="1:27" ht="12.7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row>
    <row r="756" spans="1:27" ht="12.7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row>
    <row r="757" spans="1:27" ht="12.7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row>
    <row r="758" spans="1:27" ht="12.7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row>
    <row r="759" spans="1:27" ht="12.7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row>
    <row r="760" spans="1:27" ht="12.7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row>
    <row r="761" spans="1:27" ht="12.7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row>
    <row r="762" spans="1:27" ht="12.7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row>
    <row r="763" spans="1:27" ht="12.7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row>
    <row r="764" spans="1:27" ht="12.7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row>
    <row r="765" spans="1:27" ht="12.7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row>
    <row r="766" spans="1:27" ht="12.7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row>
    <row r="767" spans="1:27" ht="12.7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row>
    <row r="768" spans="1:27" ht="12.7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row>
    <row r="769" spans="1:27" ht="12.7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row>
    <row r="770" spans="1:27" ht="12.7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row>
    <row r="771" spans="1:27" ht="12.7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row>
    <row r="772" spans="1:27" ht="12.7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row>
    <row r="773" spans="1:27" ht="12.7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row>
    <row r="774" spans="1:27" ht="12.7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row>
    <row r="775" spans="1:27" ht="12.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row>
    <row r="776" spans="1:27" ht="12.7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row>
    <row r="777" spans="1:27" ht="12.7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row>
    <row r="778" spans="1:27" ht="12.7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row>
    <row r="779" spans="1:27" ht="12.7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row>
    <row r="780" spans="1:27" ht="12.7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row>
    <row r="781" spans="1:27" ht="12.7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row>
    <row r="782" spans="1:27" ht="12.7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row>
    <row r="783" spans="1:27" ht="12.7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row>
    <row r="784" spans="1:27" ht="12.7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row>
    <row r="785" spans="1:27" ht="12.7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row>
    <row r="786" spans="1:27" ht="12.7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row>
    <row r="787" spans="1:27" ht="12.7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row>
    <row r="788" spans="1:27" ht="12.7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row>
    <row r="789" spans="1:27" ht="12.7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row>
    <row r="790" spans="1:27" ht="12.7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row>
    <row r="791" spans="1:27" ht="12.7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row>
    <row r="792" spans="1:27" ht="12.7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row>
    <row r="793" spans="1:27" ht="12.7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row>
    <row r="794" spans="1:27" ht="12.7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row>
    <row r="795" spans="1:27" ht="12.7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row>
    <row r="796" spans="1:27" ht="12.7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row>
    <row r="797" spans="1:27" ht="12.7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row>
    <row r="798" spans="1:27" ht="12.7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row>
    <row r="799" spans="1:27" ht="12.7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row>
    <row r="800" spans="1:27" ht="12.7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row>
    <row r="801" spans="1:27" ht="12.7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row>
    <row r="802" spans="1:27" ht="12.7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row>
    <row r="803" spans="1:27" ht="12.7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row>
    <row r="804" spans="1:27" ht="12.7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row>
    <row r="805" spans="1:27" ht="12.7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row>
    <row r="806" spans="1:27" ht="12.7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row>
    <row r="807" spans="1:27" ht="12.7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row>
    <row r="808" spans="1:27" ht="12.7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row>
    <row r="809" spans="1:27" ht="12.7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row>
    <row r="810" spans="1:27" ht="12.7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row>
    <row r="811" spans="1:27" ht="12.7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row>
    <row r="812" spans="1:27" ht="12.7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row>
    <row r="813" spans="1:27" ht="12.7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row>
    <row r="814" spans="1:27" ht="12.7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row>
    <row r="815" spans="1:27" ht="12.7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row>
    <row r="816" spans="1:27" ht="12.7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row>
    <row r="817" spans="1:27" ht="12.7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row>
    <row r="818" spans="1:27" ht="12.7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row>
    <row r="819" spans="1:27" ht="12.7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row>
    <row r="820" spans="1:27" ht="12.7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row>
    <row r="821" spans="1:27" ht="12.7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row>
    <row r="822" spans="1:27" ht="12.7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row>
    <row r="823" spans="1:27" ht="12.7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row>
    <row r="824" spans="1:27" ht="12.7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row>
    <row r="825" spans="1:27" ht="12.7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row>
    <row r="826" spans="1:27" ht="12.7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row>
    <row r="827" spans="1:27" ht="12.7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row>
    <row r="828" spans="1:27" ht="12.7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row>
    <row r="829" spans="1:27" ht="12.7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row>
    <row r="830" spans="1:27" ht="12.7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row>
    <row r="831" spans="1:27" ht="12.7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row>
    <row r="832" spans="1:27" ht="12.7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row>
    <row r="833" spans="1:27" ht="12.7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row>
    <row r="834" spans="1:27" ht="12.7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row>
    <row r="835" spans="1:27" ht="12.7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row>
    <row r="836" spans="1:27" ht="12.7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row>
    <row r="837" spans="1:27" ht="12.7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row>
    <row r="838" spans="1:27" ht="12.7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row>
    <row r="839" spans="1:27" ht="12.7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row>
    <row r="840" spans="1:27" ht="12.7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row>
    <row r="841" spans="1:27" ht="12.7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row>
    <row r="842" spans="1:27" ht="12.7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row>
    <row r="843" spans="1:27" ht="12.7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row>
    <row r="844" spans="1:27" ht="12.7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row>
    <row r="845" spans="1:27" ht="12.7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row>
    <row r="846" spans="1:27" ht="12.7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row>
    <row r="847" spans="1:27" ht="12.7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row>
    <row r="848" spans="1:27" ht="12.7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row>
    <row r="849" spans="1:27" ht="12.7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row>
    <row r="850" spans="1:27" ht="12.7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row>
    <row r="851" spans="1:27" ht="12.7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row>
    <row r="852" spans="1:27" ht="12.7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row>
    <row r="853" spans="1:27" ht="12.7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row>
    <row r="854" spans="1:27" ht="12.7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row>
    <row r="855" spans="1:27" ht="12.7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row>
    <row r="856" spans="1:27" ht="12.7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row>
    <row r="857" spans="1:27" ht="12.7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row>
    <row r="858" spans="1:27" ht="12.7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row>
    <row r="859" spans="1:27" ht="12.7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row>
    <row r="860" spans="1:27" ht="12.7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row>
    <row r="861" spans="1:27" ht="12.7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row>
    <row r="862" spans="1:27" ht="12.7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row>
    <row r="863" spans="1:27" ht="12.7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row>
    <row r="864" spans="1:27" ht="12.7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row>
    <row r="865" spans="1:27" ht="12.7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row>
    <row r="866" spans="1:27" ht="12.7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row>
    <row r="867" spans="1:27" ht="12.7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row>
    <row r="868" spans="1:27" ht="12.7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row>
    <row r="869" spans="1:27" ht="12.7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row>
    <row r="870" spans="1:27" ht="12.7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row>
    <row r="871" spans="1:27" ht="12.7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row>
    <row r="872" spans="1:27" ht="12.7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row>
    <row r="873" spans="1:27" ht="12.7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row>
    <row r="874" spans="1:27" ht="12.7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row>
    <row r="875" spans="1:27" ht="12.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row>
    <row r="876" spans="1:27" ht="12.7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row>
    <row r="877" spans="1:27" ht="12.7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row>
    <row r="878" spans="1:27" ht="12.7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row>
    <row r="879" spans="1:27" ht="12.7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row>
    <row r="880" spans="1:27" ht="12.7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row>
    <row r="881" spans="1:27" ht="12.7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row>
    <row r="882" spans="1:27" ht="12.7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row>
    <row r="883" spans="1:27" ht="12.7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row>
    <row r="884" spans="1:27" ht="12.7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row>
    <row r="885" spans="1:27" ht="12.7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row>
    <row r="886" spans="1:27" ht="12.7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row>
    <row r="887" spans="1:27" ht="12.7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row>
    <row r="888" spans="1:27" ht="12.7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row>
    <row r="889" spans="1:27" ht="12.7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row>
    <row r="890" spans="1:27" ht="12.7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row>
    <row r="891" spans="1:27" ht="12.7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row>
    <row r="892" spans="1:27" ht="12.7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row>
    <row r="893" spans="1:27" ht="12.7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row>
    <row r="894" spans="1:27" ht="12.7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row>
    <row r="895" spans="1:27" ht="12.7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row>
    <row r="896" spans="1:27" ht="12.7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row>
    <row r="897" spans="1:27" ht="12.7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row>
    <row r="898" spans="1:27" ht="12.7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row>
    <row r="899" spans="1:27" ht="12.7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row>
    <row r="900" spans="1:27" ht="12.7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row>
    <row r="901" spans="1:27" ht="12.7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row>
    <row r="902" spans="1:27" ht="12.7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row>
    <row r="903" spans="1:27" ht="12.7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row>
    <row r="904" spans="1:27" ht="12.7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row>
    <row r="905" spans="1:27" ht="12.7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row>
    <row r="906" spans="1:27" ht="12.7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row>
    <row r="907" spans="1:27" ht="12.7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row>
    <row r="908" spans="1:27" ht="12.7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row>
    <row r="909" spans="1:27" ht="12.7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row>
    <row r="910" spans="1:27" ht="12.7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row>
    <row r="911" spans="1:27" ht="12.7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row>
    <row r="912" spans="1:27" ht="12.7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row>
    <row r="913" spans="1:27" ht="12.7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row>
    <row r="914" spans="1:27" ht="12.7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row>
    <row r="915" spans="1:27" ht="12.7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row>
    <row r="916" spans="1:27" ht="12.7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row>
    <row r="917" spans="1:27" ht="12.7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row>
    <row r="918" spans="1:27" ht="12.7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row>
    <row r="919" spans="1:27" ht="12.7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row>
    <row r="920" spans="1:27" ht="12.7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row>
    <row r="921" spans="1:27" ht="12.7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row>
    <row r="922" spans="1:27" ht="12.7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row>
    <row r="923" spans="1:27" ht="12.7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row>
    <row r="924" spans="1:27" ht="12.7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row>
    <row r="925" spans="1:27" ht="12.7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row>
    <row r="926" spans="1:27" ht="12.7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row>
    <row r="927" spans="1:27" ht="12.7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row>
    <row r="928" spans="1:27" ht="12.7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row>
    <row r="929" spans="1:27" ht="12.7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row>
    <row r="930" spans="1:27" ht="12.7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row>
    <row r="931" spans="1:27" ht="12.7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row>
    <row r="932" spans="1:27" ht="12.7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row>
    <row r="933" spans="1:27" ht="12.7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row>
    <row r="934" spans="1:27" ht="12.7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row>
    <row r="935" spans="1:27" ht="12.7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row>
    <row r="936" spans="1:27" ht="12.7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row>
    <row r="937" spans="1:27" ht="12.7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row>
    <row r="938" spans="1:27" ht="12.7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row>
    <row r="939" spans="1:27" ht="12.7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row>
    <row r="940" spans="1:27" ht="12.7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row>
    <row r="941" spans="1:27" ht="12.7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row>
    <row r="942" spans="1:27" ht="12.7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row>
    <row r="943" spans="1:27" ht="12.7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row>
    <row r="944" spans="1:27" ht="12.7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row>
    <row r="945" spans="1:27" ht="12.7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row>
    <row r="946" spans="1:27" ht="12.7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row>
    <row r="947" spans="1:27" ht="12.7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row>
    <row r="948" spans="1:27" ht="12.7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row>
    <row r="949" spans="1:27" ht="12.7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row>
    <row r="950" spans="1:27" ht="12.7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row>
    <row r="951" spans="1:27" ht="12.7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row>
    <row r="952" spans="1:27" ht="12.7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row>
    <row r="953" spans="1:27" ht="12.7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row>
    <row r="954" spans="1:27" ht="12.7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row>
    <row r="955" spans="1:27" ht="12.7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row>
    <row r="956" spans="1:27" ht="12.7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row>
    <row r="957" spans="1:27" ht="12.7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row>
    <row r="958" spans="1:27" ht="12.7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row>
    <row r="959" spans="1:27" ht="12.7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row>
    <row r="960" spans="1:27" ht="12.7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row>
    <row r="961" spans="1:27" ht="12.7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row>
    <row r="962" spans="1:27" ht="12.7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row>
    <row r="963" spans="1:27" ht="12.7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row>
    <row r="964" spans="1:27" ht="12.7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row>
    <row r="965" spans="1:27" ht="12.7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row>
    <row r="966" spans="1:27" ht="12.7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row>
    <row r="967" spans="1:27" ht="12.7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row>
    <row r="968" spans="1:27" ht="12.7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row>
    <row r="969" spans="1:27" ht="12.7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row>
    <row r="970" spans="1:27" ht="12.7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row>
    <row r="971" spans="1:27" ht="12.7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row>
    <row r="972" spans="1:27" ht="12.7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row>
    <row r="973" spans="1:27" ht="12.7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row>
    <row r="974" spans="1:27" ht="12.7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row>
    <row r="975" spans="1:27" ht="12.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row>
    <row r="976" spans="1:27" ht="12.7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row>
    <row r="977" spans="1:27" ht="12.7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row>
    <row r="978" spans="1:27" ht="12.7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row>
    <row r="979" spans="1:27" ht="12.7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row>
    <row r="980" spans="1:27" ht="12.7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row>
    <row r="981" spans="1:27" ht="12.7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row>
    <row r="982" spans="1:27" ht="12.7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row>
    <row r="983" spans="1:27" ht="12.7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row>
    <row r="984" spans="1:27" ht="12.7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row>
    <row r="985" spans="1:27" ht="12.7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row>
    <row r="986" spans="1:27" ht="12.7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row>
    <row r="987" spans="1:27" ht="12.7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row>
    <row r="988" spans="1:27" ht="12.7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row>
    <row r="989" spans="1:27" ht="12.7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row>
    <row r="990" spans="1:27" ht="12.7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row>
    <row r="991" spans="1:27" ht="12.7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row>
    <row r="992" spans="1:27" ht="12.7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row>
    <row r="993" spans="1:27" ht="12.7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row>
    <row r="994" spans="1:27" ht="12.7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row>
    <row r="995" spans="1:27" ht="12.7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row>
  </sheetData>
  <mergeCells count="7">
    <mergeCell ref="D18:H18"/>
    <mergeCell ref="A1:AA1"/>
    <mergeCell ref="A4:B4"/>
    <mergeCell ref="D4:E4"/>
    <mergeCell ref="G4:H4"/>
    <mergeCell ref="A12:E12"/>
    <mergeCell ref="G12:K12"/>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5"/>
  <sheetViews>
    <sheetView workbookViewId="0">
      <selection activeCell="K9" sqref="K9"/>
    </sheetView>
  </sheetViews>
  <sheetFormatPr defaultColWidth="14.42578125" defaultRowHeight="15.75" customHeight="1"/>
  <cols>
    <col min="1" max="1" width="17.7109375" style="24" customWidth="1"/>
    <col min="2" max="4" width="14.42578125" style="24"/>
    <col min="5" max="5" width="16.28515625" style="24" customWidth="1"/>
    <col min="6" max="8" width="14.42578125" style="24"/>
    <col min="9" max="9" width="16.28515625" style="24" customWidth="1"/>
    <col min="10" max="16384" width="14.42578125" style="24"/>
  </cols>
  <sheetData>
    <row r="1" spans="1:26">
      <c r="A1" s="57" t="s">
        <v>17</v>
      </c>
      <c r="B1" s="23"/>
      <c r="C1" s="23"/>
      <c r="D1" s="23"/>
      <c r="E1" s="23"/>
      <c r="F1" s="23"/>
      <c r="G1" s="23"/>
      <c r="H1" s="23"/>
      <c r="I1" s="23"/>
      <c r="J1" s="23"/>
      <c r="K1" s="23"/>
      <c r="L1" s="23"/>
      <c r="M1" s="23"/>
      <c r="N1" s="23"/>
      <c r="O1" s="23"/>
      <c r="P1" s="23"/>
      <c r="Q1" s="23"/>
      <c r="R1" s="23"/>
      <c r="S1" s="23"/>
      <c r="T1" s="23"/>
      <c r="U1" s="23"/>
      <c r="V1" s="23"/>
      <c r="W1" s="23"/>
      <c r="X1" s="23"/>
      <c r="Y1" s="23"/>
      <c r="Z1" s="23"/>
    </row>
    <row r="4" spans="1:26">
      <c r="A4" s="26" t="s">
        <v>1</v>
      </c>
      <c r="B4" s="23"/>
      <c r="C4" s="23"/>
      <c r="E4" s="27" t="s">
        <v>2</v>
      </c>
      <c r="F4" s="23"/>
      <c r="G4" s="23"/>
      <c r="I4" s="28" t="s">
        <v>3</v>
      </c>
      <c r="J4" s="23"/>
      <c r="K4" s="23"/>
    </row>
    <row r="5" spans="1:26" ht="12.75">
      <c r="A5" s="58" t="s">
        <v>11</v>
      </c>
      <c r="B5" s="59">
        <v>1497</v>
      </c>
      <c r="C5" s="60"/>
      <c r="E5" s="61" t="s">
        <v>11</v>
      </c>
      <c r="F5" s="62">
        <v>6413</v>
      </c>
      <c r="G5" s="63"/>
      <c r="I5" s="64" t="s">
        <v>11</v>
      </c>
      <c r="J5" s="65">
        <f>SUM(F5,B5)</f>
        <v>7910</v>
      </c>
      <c r="K5" s="66"/>
    </row>
    <row r="6" spans="1:26" ht="12.75">
      <c r="A6" s="58" t="s">
        <v>18</v>
      </c>
      <c r="B6" s="59">
        <v>5</v>
      </c>
      <c r="C6" s="67">
        <f>B6/B5</f>
        <v>3.3400133600534404E-3</v>
      </c>
      <c r="E6" s="61" t="s">
        <v>18</v>
      </c>
      <c r="F6" s="62">
        <v>59</v>
      </c>
      <c r="G6" s="68">
        <f>F6/F5</f>
        <v>9.2000623733042262E-3</v>
      </c>
      <c r="I6" s="64" t="s">
        <v>18</v>
      </c>
      <c r="J6" s="65">
        <f t="shared" ref="J6:J9" si="0">SUM(B6,F6)</f>
        <v>64</v>
      </c>
      <c r="K6" s="69">
        <f>J6/J5</f>
        <v>8.0910240202275597E-3</v>
      </c>
    </row>
    <row r="7" spans="1:26" ht="12.75">
      <c r="A7" s="58" t="s">
        <v>19</v>
      </c>
      <c r="B7" s="59">
        <v>59</v>
      </c>
      <c r="C7" s="67">
        <f>B7/B5</f>
        <v>3.9412157648630597E-2</v>
      </c>
      <c r="E7" s="61" t="s">
        <v>19</v>
      </c>
      <c r="F7" s="62">
        <v>563</v>
      </c>
      <c r="G7" s="68">
        <f>F7/F5</f>
        <v>8.7790425697801336E-2</v>
      </c>
      <c r="I7" s="64" t="s">
        <v>19</v>
      </c>
      <c r="J7" s="65">
        <f t="shared" si="0"/>
        <v>622</v>
      </c>
      <c r="K7" s="69">
        <f>J7/J5</f>
        <v>7.86346396965866E-2</v>
      </c>
    </row>
    <row r="8" spans="1:26" ht="12.75">
      <c r="A8" s="58" t="s">
        <v>20</v>
      </c>
      <c r="B8" s="59">
        <v>253</v>
      </c>
      <c r="C8" s="67">
        <f>B8/B5</f>
        <v>0.16900467601870409</v>
      </c>
      <c r="E8" s="61" t="s">
        <v>20</v>
      </c>
      <c r="F8" s="62">
        <v>1225</v>
      </c>
      <c r="G8" s="68">
        <f>F8/F5</f>
        <v>0.19101824419148605</v>
      </c>
      <c r="I8" s="64" t="s">
        <v>20</v>
      </c>
      <c r="J8" s="65">
        <f t="shared" si="0"/>
        <v>1478</v>
      </c>
      <c r="K8" s="69">
        <f>J8/J5</f>
        <v>0.18685208596713021</v>
      </c>
    </row>
    <row r="9" spans="1:26" ht="12.75">
      <c r="A9" s="58" t="s">
        <v>21</v>
      </c>
      <c r="B9" s="70">
        <v>0</v>
      </c>
      <c r="C9" s="71">
        <v>0</v>
      </c>
      <c r="E9" s="61" t="s">
        <v>21</v>
      </c>
      <c r="F9" s="72">
        <v>0</v>
      </c>
      <c r="G9" s="73">
        <v>0</v>
      </c>
      <c r="I9" s="64" t="s">
        <v>21</v>
      </c>
      <c r="J9" s="74">
        <f t="shared" si="0"/>
        <v>0</v>
      </c>
      <c r="K9" s="75">
        <v>0</v>
      </c>
    </row>
    <row r="15" spans="1:26" ht="12.75">
      <c r="H15" s="53">
        <v>3</v>
      </c>
    </row>
  </sheetData>
  <mergeCells count="4">
    <mergeCell ref="A1:Z1"/>
    <mergeCell ref="A4:C4"/>
    <mergeCell ref="E4:G4"/>
    <mergeCell ref="I4:K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D993"/>
  <sheetViews>
    <sheetView tabSelected="1" topLeftCell="T246" workbookViewId="0">
      <selection activeCell="Y6" sqref="Y6:Y264"/>
    </sheetView>
  </sheetViews>
  <sheetFormatPr defaultColWidth="14.42578125" defaultRowHeight="15.75" customHeight="1"/>
  <cols>
    <col min="1" max="1" width="62.85546875" style="24" customWidth="1"/>
    <col min="2" max="2" width="5.5703125" style="24" customWidth="1"/>
    <col min="3" max="3" width="7.85546875" style="24" customWidth="1"/>
    <col min="4" max="4" width="44.5703125" style="24" customWidth="1"/>
    <col min="5" max="5" width="4.42578125" style="24" customWidth="1"/>
    <col min="6" max="6" width="7.85546875" style="24" customWidth="1"/>
    <col min="7" max="7" width="48" style="24" customWidth="1"/>
    <col min="8" max="8" width="4.42578125" style="24" customWidth="1"/>
    <col min="9" max="9" width="7.85546875" style="24" customWidth="1"/>
    <col min="10" max="10" width="32.7109375" style="24" customWidth="1"/>
    <col min="11" max="11" width="4.42578125" style="24" customWidth="1"/>
    <col min="12" max="12" width="6.7109375" style="24" customWidth="1"/>
    <col min="13" max="13" width="18.28515625" style="24" customWidth="1"/>
    <col min="14" max="14" width="35.7109375" style="24" customWidth="1"/>
    <col min="15" max="15" width="5.5703125" style="24" customWidth="1"/>
    <col min="16" max="16" width="7.85546875" style="24" customWidth="1"/>
    <col min="17" max="17" width="29" style="24" customWidth="1"/>
    <col min="18" max="18" width="4.42578125" style="24" customWidth="1"/>
    <col min="19" max="19" width="7.85546875" style="24" customWidth="1"/>
    <col min="20" max="20" width="45.7109375" style="24" customWidth="1"/>
    <col min="21" max="21" width="5.5703125" style="24" customWidth="1"/>
    <col min="22" max="22" width="7.85546875" style="24" customWidth="1"/>
    <col min="23" max="23" width="50.140625" style="24" customWidth="1"/>
    <col min="24" max="24" width="5.5703125" style="24" customWidth="1"/>
    <col min="25" max="25" width="7.85546875" style="24" customWidth="1"/>
    <col min="26" max="30" width="18.28515625" style="24" customWidth="1"/>
    <col min="31" max="16384" width="14.42578125" style="24"/>
  </cols>
  <sheetData>
    <row r="1" spans="1:30">
      <c r="A1" s="57" t="s">
        <v>22</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row>
    <row r="2" spans="1:30">
      <c r="A2" s="76"/>
      <c r="B2" s="76"/>
      <c r="C2" s="76"/>
      <c r="D2" s="76"/>
      <c r="E2" s="25"/>
      <c r="F2" s="25"/>
      <c r="G2" s="76"/>
      <c r="H2" s="76"/>
      <c r="I2" s="76"/>
      <c r="J2" s="76"/>
      <c r="K2" s="76"/>
      <c r="L2" s="25"/>
      <c r="M2" s="76"/>
      <c r="N2" s="76"/>
      <c r="O2" s="76"/>
      <c r="P2" s="25"/>
      <c r="Q2" s="25"/>
      <c r="R2" s="25"/>
      <c r="S2" s="25"/>
      <c r="T2" s="25"/>
      <c r="U2" s="25"/>
      <c r="V2" s="25"/>
      <c r="W2" s="25"/>
      <c r="X2" s="25"/>
      <c r="Y2" s="25"/>
      <c r="Z2" s="25"/>
      <c r="AA2" s="25"/>
      <c r="AB2" s="25"/>
      <c r="AC2" s="25"/>
      <c r="AD2" s="25"/>
    </row>
    <row r="3" spans="1:30" ht="12.75">
      <c r="A3" s="26" t="s">
        <v>1</v>
      </c>
      <c r="B3" s="23"/>
      <c r="C3" s="23"/>
      <c r="D3" s="23"/>
      <c r="E3" s="23"/>
      <c r="F3" s="23"/>
      <c r="G3" s="23"/>
      <c r="H3" s="23"/>
      <c r="I3" s="23"/>
      <c r="J3" s="23"/>
      <c r="K3" s="23"/>
      <c r="L3" s="23"/>
      <c r="M3" s="52"/>
      <c r="N3" s="26" t="s">
        <v>2</v>
      </c>
      <c r="O3" s="23"/>
      <c r="P3" s="23"/>
      <c r="Q3" s="23"/>
      <c r="R3" s="23"/>
      <c r="S3" s="23"/>
      <c r="T3" s="23"/>
      <c r="U3" s="23"/>
      <c r="V3" s="23"/>
      <c r="W3" s="23"/>
      <c r="X3" s="23"/>
      <c r="Y3" s="23"/>
      <c r="Z3" s="52"/>
      <c r="AA3" s="52"/>
      <c r="AB3" s="52"/>
      <c r="AC3" s="52"/>
      <c r="AD3" s="52"/>
    </row>
    <row r="4" spans="1:30" ht="12.75">
      <c r="A4" s="77" t="s">
        <v>13</v>
      </c>
      <c r="B4" s="23"/>
      <c r="C4" s="23"/>
      <c r="D4" s="78" t="s">
        <v>14</v>
      </c>
      <c r="E4" s="23"/>
      <c r="F4" s="23"/>
      <c r="G4" s="79" t="s">
        <v>15</v>
      </c>
      <c r="H4" s="23"/>
      <c r="I4" s="23"/>
      <c r="J4" s="80" t="s">
        <v>16</v>
      </c>
      <c r="K4" s="23"/>
      <c r="L4" s="23"/>
      <c r="M4" s="52"/>
      <c r="N4" s="77" t="s">
        <v>13</v>
      </c>
      <c r="O4" s="23"/>
      <c r="P4" s="23"/>
      <c r="Q4" s="78" t="s">
        <v>14</v>
      </c>
      <c r="R4" s="23"/>
      <c r="S4" s="23"/>
      <c r="T4" s="79" t="s">
        <v>15</v>
      </c>
      <c r="U4" s="23"/>
      <c r="V4" s="23"/>
      <c r="W4" s="80" t="s">
        <v>16</v>
      </c>
      <c r="X4" s="23"/>
      <c r="Y4" s="23"/>
      <c r="Z4" s="52"/>
      <c r="AA4" s="52"/>
      <c r="AB4" s="52"/>
      <c r="AC4" s="52"/>
      <c r="AD4" s="52"/>
    </row>
    <row r="5" spans="1:30" ht="12.75">
      <c r="A5" s="81" t="s">
        <v>4</v>
      </c>
      <c r="B5" s="82">
        <f>SUM(B6:B175)</f>
        <v>1450</v>
      </c>
      <c r="C5" s="81"/>
      <c r="D5" s="81" t="s">
        <v>4</v>
      </c>
      <c r="E5" s="83">
        <f>SUM(E6:E63)</f>
        <v>315</v>
      </c>
      <c r="F5" s="81"/>
      <c r="G5" s="81" t="s">
        <v>4</v>
      </c>
      <c r="H5" s="83">
        <f>SUM(H6:H88)</f>
        <v>610</v>
      </c>
      <c r="I5" s="81"/>
      <c r="J5" s="81" t="s">
        <v>4</v>
      </c>
      <c r="K5" s="84">
        <f>SUM(K6:K175)</f>
        <v>778</v>
      </c>
      <c r="L5" s="81"/>
      <c r="M5" s="52"/>
      <c r="N5" s="81" t="s">
        <v>4</v>
      </c>
      <c r="O5" s="83">
        <f>SUM(O6:O255)</f>
        <v>5633</v>
      </c>
      <c r="P5" s="81"/>
      <c r="Q5" s="81" t="s">
        <v>4</v>
      </c>
      <c r="R5" s="83">
        <f>SUM(R6:R39)</f>
        <v>361</v>
      </c>
      <c r="S5" s="81"/>
      <c r="T5" s="81" t="s">
        <v>4</v>
      </c>
      <c r="U5" s="83">
        <f>SUM(U6:U112)</f>
        <v>1289</v>
      </c>
      <c r="V5" s="81"/>
      <c r="W5" s="81" t="s">
        <v>4</v>
      </c>
      <c r="X5" s="84">
        <f>SUM(X6:X264)</f>
        <v>4405</v>
      </c>
      <c r="Y5" s="81"/>
      <c r="Z5" s="52"/>
      <c r="AA5" s="52"/>
      <c r="AB5" s="52"/>
      <c r="AC5" s="52"/>
      <c r="AD5" s="52"/>
    </row>
    <row r="6" spans="1:30" ht="12.75">
      <c r="A6" s="85" t="s">
        <v>23</v>
      </c>
      <c r="B6" s="85">
        <v>281</v>
      </c>
      <c r="C6" s="86">
        <f>B6/1417</f>
        <v>0.19830628087508823</v>
      </c>
      <c r="D6" s="72" t="s">
        <v>24</v>
      </c>
      <c r="E6" s="72">
        <v>91</v>
      </c>
      <c r="F6" s="68">
        <f>E6/303</f>
        <v>0.30033003300330036</v>
      </c>
      <c r="G6" s="87" t="s">
        <v>25</v>
      </c>
      <c r="H6" s="87">
        <v>125</v>
      </c>
      <c r="I6" s="88">
        <f>H6/596</f>
        <v>0.20973154362416108</v>
      </c>
      <c r="J6" s="74" t="s">
        <v>26</v>
      </c>
      <c r="K6" s="74">
        <v>64</v>
      </c>
      <c r="L6" s="89">
        <f>K6/752</f>
        <v>8.5106382978723402E-2</v>
      </c>
      <c r="M6" s="25"/>
      <c r="N6" s="85" t="s">
        <v>27</v>
      </c>
      <c r="O6" s="85">
        <v>947</v>
      </c>
      <c r="P6" s="86">
        <f>O6/5635</f>
        <v>0.16805678793256432</v>
      </c>
      <c r="Q6" s="72" t="s">
        <v>28</v>
      </c>
      <c r="R6" s="72">
        <v>153</v>
      </c>
      <c r="S6" s="68">
        <f>R6/361</f>
        <v>0.42382271468144045</v>
      </c>
      <c r="T6" s="87" t="s">
        <v>29</v>
      </c>
      <c r="U6" s="87">
        <v>264</v>
      </c>
      <c r="V6" s="88">
        <f>U6/1289</f>
        <v>0.20480993017843288</v>
      </c>
      <c r="W6" s="74" t="s">
        <v>30</v>
      </c>
      <c r="X6" s="74">
        <v>660</v>
      </c>
      <c r="Y6" s="69">
        <f>X6/4405</f>
        <v>0.14982973893303064</v>
      </c>
      <c r="Z6" s="25"/>
      <c r="AA6" s="25"/>
      <c r="AB6" s="25"/>
      <c r="AC6" s="25"/>
      <c r="AD6" s="25"/>
    </row>
    <row r="7" spans="1:30" ht="12.75">
      <c r="A7" s="85" t="s">
        <v>31</v>
      </c>
      <c r="B7" s="85">
        <v>142</v>
      </c>
      <c r="C7" s="86">
        <f t="shared" ref="C7:C70" si="0">B7/1417</f>
        <v>0.10021171489061398</v>
      </c>
      <c r="D7" s="72" t="s">
        <v>32</v>
      </c>
      <c r="E7" s="72">
        <v>55</v>
      </c>
      <c r="F7" s="68">
        <f t="shared" ref="F7:F63" si="1">E7/303</f>
        <v>0.18151815181518152</v>
      </c>
      <c r="G7" s="87" t="s">
        <v>33</v>
      </c>
      <c r="H7" s="87">
        <v>98</v>
      </c>
      <c r="I7" s="88">
        <f t="shared" ref="I7:I70" si="2">H7/596</f>
        <v>0.16442953020134229</v>
      </c>
      <c r="J7" s="74" t="s">
        <v>34</v>
      </c>
      <c r="K7" s="74">
        <v>58</v>
      </c>
      <c r="L7" s="89">
        <f t="shared" ref="L7:L70" si="3">K7/752</f>
        <v>7.7127659574468085E-2</v>
      </c>
      <c r="M7" s="25"/>
      <c r="N7" s="85" t="s">
        <v>35</v>
      </c>
      <c r="O7" s="85">
        <v>605</v>
      </c>
      <c r="P7" s="86">
        <f t="shared" ref="P7:P70" si="4">O7/5635</f>
        <v>0.10736468500443656</v>
      </c>
      <c r="Q7" s="72" t="s">
        <v>36</v>
      </c>
      <c r="R7" s="72">
        <v>63</v>
      </c>
      <c r="S7" s="68">
        <f t="shared" ref="S7:S39" si="5">R7/361</f>
        <v>0.17451523545706371</v>
      </c>
      <c r="T7" s="87" t="s">
        <v>37</v>
      </c>
      <c r="U7" s="87">
        <v>173</v>
      </c>
      <c r="V7" s="88">
        <f t="shared" ref="V7:V70" si="6">U7/1289</f>
        <v>0.13421256788207914</v>
      </c>
      <c r="W7" s="74" t="s">
        <v>38</v>
      </c>
      <c r="X7" s="74">
        <v>589</v>
      </c>
      <c r="Y7" s="69">
        <f t="shared" ref="Y7:Y70" si="7">X7/4405</f>
        <v>0.1337116912599319</v>
      </c>
      <c r="Z7" s="25"/>
      <c r="AA7" s="25"/>
      <c r="AB7" s="25"/>
      <c r="AC7" s="25"/>
      <c r="AD7" s="25"/>
    </row>
    <row r="8" spans="1:30" ht="12.75">
      <c r="A8" s="85" t="s">
        <v>35</v>
      </c>
      <c r="B8" s="85">
        <v>166</v>
      </c>
      <c r="C8" s="86">
        <f t="shared" si="0"/>
        <v>0.11714890613973183</v>
      </c>
      <c r="D8" s="72" t="s">
        <v>39</v>
      </c>
      <c r="E8" s="72">
        <v>27</v>
      </c>
      <c r="F8" s="68">
        <f t="shared" si="1"/>
        <v>8.9108910891089105E-2</v>
      </c>
      <c r="G8" s="87" t="s">
        <v>40</v>
      </c>
      <c r="H8" s="87">
        <v>80</v>
      </c>
      <c r="I8" s="88">
        <f t="shared" si="2"/>
        <v>0.13422818791946309</v>
      </c>
      <c r="J8" s="74" t="s">
        <v>30</v>
      </c>
      <c r="K8" s="74">
        <v>57</v>
      </c>
      <c r="L8" s="89">
        <f t="shared" si="3"/>
        <v>7.5797872340425537E-2</v>
      </c>
      <c r="M8" s="25"/>
      <c r="N8" s="85" t="s">
        <v>41</v>
      </c>
      <c r="O8" s="85">
        <v>398</v>
      </c>
      <c r="P8" s="86">
        <f t="shared" si="4"/>
        <v>7.0629991126885533E-2</v>
      </c>
      <c r="Q8" s="72" t="s">
        <v>42</v>
      </c>
      <c r="R8" s="72">
        <v>28</v>
      </c>
      <c r="S8" s="68">
        <f t="shared" si="5"/>
        <v>7.7562326869806089E-2</v>
      </c>
      <c r="T8" s="87" t="s">
        <v>43</v>
      </c>
      <c r="U8" s="87">
        <v>114</v>
      </c>
      <c r="V8" s="88">
        <f t="shared" si="6"/>
        <v>8.8440651667959655E-2</v>
      </c>
      <c r="W8" s="74" t="s">
        <v>44</v>
      </c>
      <c r="X8" s="74">
        <v>527</v>
      </c>
      <c r="Y8" s="69">
        <f t="shared" si="7"/>
        <v>0.11963677639046538</v>
      </c>
      <c r="Z8" s="25"/>
      <c r="AA8" s="25"/>
      <c r="AB8" s="25"/>
      <c r="AC8" s="25"/>
      <c r="AD8" s="25"/>
    </row>
    <row r="9" spans="1:30" ht="12.75">
      <c r="A9" s="85" t="s">
        <v>45</v>
      </c>
      <c r="B9" s="85">
        <v>161</v>
      </c>
      <c r="C9" s="86">
        <f t="shared" si="0"/>
        <v>0.11362032462949895</v>
      </c>
      <c r="D9" s="72" t="s">
        <v>46</v>
      </c>
      <c r="E9" s="72">
        <v>21</v>
      </c>
      <c r="F9" s="68">
        <f t="shared" si="1"/>
        <v>6.9306930693069313E-2</v>
      </c>
      <c r="G9" s="87" t="s">
        <v>47</v>
      </c>
      <c r="H9" s="87">
        <v>46</v>
      </c>
      <c r="I9" s="88">
        <f t="shared" si="2"/>
        <v>7.7181208053691275E-2</v>
      </c>
      <c r="J9" s="74" t="s">
        <v>48</v>
      </c>
      <c r="K9" s="74">
        <v>45</v>
      </c>
      <c r="L9" s="89">
        <f t="shared" si="3"/>
        <v>5.9840425531914897E-2</v>
      </c>
      <c r="M9" s="25"/>
      <c r="N9" s="85" t="s">
        <v>49</v>
      </c>
      <c r="O9" s="85">
        <v>375</v>
      </c>
      <c r="P9" s="86">
        <f t="shared" si="4"/>
        <v>6.6548358473824315E-2</v>
      </c>
      <c r="Q9" s="72" t="s">
        <v>50</v>
      </c>
      <c r="R9" s="72">
        <v>24</v>
      </c>
      <c r="S9" s="68">
        <f t="shared" si="5"/>
        <v>6.6481994459833799E-2</v>
      </c>
      <c r="T9" s="87" t="s">
        <v>51</v>
      </c>
      <c r="U9" s="87">
        <v>111</v>
      </c>
      <c r="V9" s="88">
        <f t="shared" si="6"/>
        <v>8.6113266097750191E-2</v>
      </c>
      <c r="W9" s="74" t="s">
        <v>52</v>
      </c>
      <c r="X9" s="74">
        <v>320</v>
      </c>
      <c r="Y9" s="69">
        <f t="shared" si="7"/>
        <v>7.2644721906923948E-2</v>
      </c>
      <c r="Z9" s="25"/>
      <c r="AA9" s="25"/>
      <c r="AB9" s="25"/>
      <c r="AC9" s="25"/>
      <c r="AD9" s="25"/>
    </row>
    <row r="10" spans="1:30" ht="12.75">
      <c r="A10" s="85" t="s">
        <v>53</v>
      </c>
      <c r="B10" s="85">
        <v>96</v>
      </c>
      <c r="C10" s="86">
        <f t="shared" si="0"/>
        <v>6.7748764996471422E-2</v>
      </c>
      <c r="D10" s="72" t="s">
        <v>28</v>
      </c>
      <c r="E10" s="72">
        <v>11</v>
      </c>
      <c r="F10" s="68">
        <f t="shared" si="1"/>
        <v>3.6303630363036306E-2</v>
      </c>
      <c r="G10" s="87" t="s">
        <v>54</v>
      </c>
      <c r="H10" s="87">
        <v>46</v>
      </c>
      <c r="I10" s="88">
        <f t="shared" si="2"/>
        <v>7.7181208053691275E-2</v>
      </c>
      <c r="J10" s="74" t="s">
        <v>55</v>
      </c>
      <c r="K10" s="74">
        <v>40</v>
      </c>
      <c r="L10" s="89">
        <f t="shared" si="3"/>
        <v>5.3191489361702128E-2</v>
      </c>
      <c r="M10" s="25"/>
      <c r="N10" s="85" t="s">
        <v>56</v>
      </c>
      <c r="O10" s="85">
        <v>362</v>
      </c>
      <c r="P10" s="86">
        <f t="shared" si="4"/>
        <v>6.42413487133984E-2</v>
      </c>
      <c r="Q10" s="72" t="s">
        <v>57</v>
      </c>
      <c r="R10" s="72">
        <v>17</v>
      </c>
      <c r="S10" s="68">
        <f t="shared" si="5"/>
        <v>4.7091412742382273E-2</v>
      </c>
      <c r="T10" s="87" t="s">
        <v>58</v>
      </c>
      <c r="U10" s="87">
        <v>98</v>
      </c>
      <c r="V10" s="88">
        <f t="shared" si="6"/>
        <v>7.6027928626842517E-2</v>
      </c>
      <c r="W10" s="74" t="s">
        <v>59</v>
      </c>
      <c r="X10" s="74">
        <v>262</v>
      </c>
      <c r="Y10" s="69">
        <f t="shared" si="7"/>
        <v>5.9477866061293981E-2</v>
      </c>
      <c r="Z10" s="25"/>
      <c r="AA10" s="25"/>
      <c r="AB10" s="25"/>
      <c r="AC10" s="25"/>
      <c r="AD10" s="25"/>
    </row>
    <row r="11" spans="1:30" ht="12.75">
      <c r="A11" s="85" t="s">
        <v>60</v>
      </c>
      <c r="B11" s="85">
        <v>81</v>
      </c>
      <c r="C11" s="86">
        <f t="shared" si="0"/>
        <v>5.7163020465772763E-2</v>
      </c>
      <c r="D11" s="72" t="s">
        <v>61</v>
      </c>
      <c r="E11" s="72">
        <v>10</v>
      </c>
      <c r="F11" s="68">
        <f t="shared" si="1"/>
        <v>3.3003300330033E-2</v>
      </c>
      <c r="G11" s="87" t="s">
        <v>62</v>
      </c>
      <c r="H11" s="87">
        <v>29</v>
      </c>
      <c r="I11" s="88">
        <f t="shared" si="2"/>
        <v>4.8657718120805368E-2</v>
      </c>
      <c r="J11" s="74" t="s">
        <v>63</v>
      </c>
      <c r="K11" s="74">
        <v>37</v>
      </c>
      <c r="L11" s="89">
        <f t="shared" si="3"/>
        <v>4.920212765957447E-2</v>
      </c>
      <c r="M11" s="25"/>
      <c r="N11" s="85" t="s">
        <v>64</v>
      </c>
      <c r="O11" s="85">
        <v>312</v>
      </c>
      <c r="P11" s="86">
        <f t="shared" si="4"/>
        <v>5.5368234250221825E-2</v>
      </c>
      <c r="Q11" s="72" t="s">
        <v>65</v>
      </c>
      <c r="R11" s="72">
        <v>14</v>
      </c>
      <c r="S11" s="68">
        <f t="shared" si="5"/>
        <v>3.8781163434903045E-2</v>
      </c>
      <c r="T11" s="87" t="s">
        <v>66</v>
      </c>
      <c r="U11" s="87">
        <v>54</v>
      </c>
      <c r="V11" s="88">
        <f t="shared" si="6"/>
        <v>4.1892940263770363E-2</v>
      </c>
      <c r="W11" s="74" t="s">
        <v>67</v>
      </c>
      <c r="X11" s="74">
        <v>231</v>
      </c>
      <c r="Y11" s="69">
        <f t="shared" si="7"/>
        <v>5.2440408626560728E-2</v>
      </c>
      <c r="Z11" s="25"/>
      <c r="AA11" s="25"/>
      <c r="AB11" s="25"/>
      <c r="AC11" s="25"/>
      <c r="AD11" s="25"/>
    </row>
    <row r="12" spans="1:30" ht="12.75">
      <c r="A12" s="85" t="s">
        <v>27</v>
      </c>
      <c r="B12" s="85">
        <v>48</v>
      </c>
      <c r="C12" s="86">
        <f t="shared" si="0"/>
        <v>3.3874382498235711E-2</v>
      </c>
      <c r="D12" s="72" t="s">
        <v>68</v>
      </c>
      <c r="E12" s="72">
        <v>17</v>
      </c>
      <c r="F12" s="68">
        <f t="shared" si="1"/>
        <v>5.6105610561056105E-2</v>
      </c>
      <c r="G12" s="87" t="s">
        <v>29</v>
      </c>
      <c r="H12" s="87">
        <v>21</v>
      </c>
      <c r="I12" s="88">
        <f t="shared" si="2"/>
        <v>3.5234899328859058E-2</v>
      </c>
      <c r="J12" s="74" t="s">
        <v>69</v>
      </c>
      <c r="K12" s="74">
        <v>28</v>
      </c>
      <c r="L12" s="89">
        <f t="shared" si="3"/>
        <v>3.7234042553191488E-2</v>
      </c>
      <c r="M12" s="25"/>
      <c r="N12" s="85" t="s">
        <v>70</v>
      </c>
      <c r="O12" s="85">
        <v>222</v>
      </c>
      <c r="P12" s="86">
        <f t="shared" si="4"/>
        <v>3.9396628216503991E-2</v>
      </c>
      <c r="Q12" s="72" t="s">
        <v>71</v>
      </c>
      <c r="R12" s="72">
        <v>10</v>
      </c>
      <c r="S12" s="68">
        <f t="shared" si="5"/>
        <v>2.7700831024930747E-2</v>
      </c>
      <c r="T12" s="87" t="s">
        <v>72</v>
      </c>
      <c r="U12" s="87">
        <v>51</v>
      </c>
      <c r="V12" s="88">
        <f t="shared" si="6"/>
        <v>3.9565554693560899E-2</v>
      </c>
      <c r="W12" s="74" t="s">
        <v>73</v>
      </c>
      <c r="X12" s="74">
        <v>229</v>
      </c>
      <c r="Y12" s="69">
        <f t="shared" si="7"/>
        <v>5.1986379114642454E-2</v>
      </c>
      <c r="Z12" s="25"/>
      <c r="AA12" s="25"/>
      <c r="AB12" s="25"/>
      <c r="AC12" s="25"/>
      <c r="AD12" s="25"/>
    </row>
    <row r="13" spans="1:30" ht="12.75">
      <c r="A13" s="85" t="s">
        <v>74</v>
      </c>
      <c r="B13" s="85">
        <v>37</v>
      </c>
      <c r="C13" s="86">
        <f t="shared" si="0"/>
        <v>2.6111503175723361E-2</v>
      </c>
      <c r="D13" s="72" t="s">
        <v>36</v>
      </c>
      <c r="E13" s="72">
        <v>9</v>
      </c>
      <c r="F13" s="68">
        <f t="shared" si="1"/>
        <v>2.9702970297029702E-2</v>
      </c>
      <c r="G13" s="87" t="s">
        <v>75</v>
      </c>
      <c r="H13" s="87">
        <v>13</v>
      </c>
      <c r="I13" s="88">
        <f t="shared" si="2"/>
        <v>2.1812080536912751E-2</v>
      </c>
      <c r="J13" s="74" t="s">
        <v>76</v>
      </c>
      <c r="K13" s="74">
        <v>27</v>
      </c>
      <c r="L13" s="89">
        <f t="shared" si="3"/>
        <v>3.5904255319148939E-2</v>
      </c>
      <c r="M13" s="25"/>
      <c r="N13" s="85" t="s">
        <v>77</v>
      </c>
      <c r="O13" s="85">
        <v>180</v>
      </c>
      <c r="P13" s="86">
        <f t="shared" si="4"/>
        <v>3.1943212067435667E-2</v>
      </c>
      <c r="Q13" s="72" t="s">
        <v>78</v>
      </c>
      <c r="R13" s="72">
        <v>8</v>
      </c>
      <c r="S13" s="68">
        <f t="shared" si="5"/>
        <v>2.2160664819944598E-2</v>
      </c>
      <c r="T13" s="87" t="s">
        <v>79</v>
      </c>
      <c r="U13" s="87">
        <v>41</v>
      </c>
      <c r="V13" s="88">
        <f t="shared" si="6"/>
        <v>3.1807602792862683E-2</v>
      </c>
      <c r="W13" s="74" t="s">
        <v>80</v>
      </c>
      <c r="X13" s="74">
        <v>180</v>
      </c>
      <c r="Y13" s="69">
        <f t="shared" si="7"/>
        <v>4.0862656072644721E-2</v>
      </c>
      <c r="Z13" s="25"/>
      <c r="AA13" s="25"/>
      <c r="AB13" s="25"/>
      <c r="AC13" s="25"/>
      <c r="AD13" s="25"/>
    </row>
    <row r="14" spans="1:30" ht="12.75">
      <c r="A14" s="85" t="s">
        <v>81</v>
      </c>
      <c r="B14" s="85">
        <v>33</v>
      </c>
      <c r="C14" s="86">
        <f t="shared" si="0"/>
        <v>2.3288637967537051E-2</v>
      </c>
      <c r="D14" s="72" t="s">
        <v>82</v>
      </c>
      <c r="E14" s="72">
        <v>6</v>
      </c>
      <c r="F14" s="68">
        <f t="shared" si="1"/>
        <v>1.9801980198019802E-2</v>
      </c>
      <c r="G14" s="87" t="s">
        <v>83</v>
      </c>
      <c r="H14" s="87">
        <v>12</v>
      </c>
      <c r="I14" s="88">
        <f t="shared" si="2"/>
        <v>2.0134228187919462E-2</v>
      </c>
      <c r="J14" s="74" t="s">
        <v>84</v>
      </c>
      <c r="K14" s="74">
        <v>22</v>
      </c>
      <c r="L14" s="89">
        <f t="shared" si="3"/>
        <v>2.9255319148936171E-2</v>
      </c>
      <c r="M14" s="25"/>
      <c r="N14" s="85" t="s">
        <v>85</v>
      </c>
      <c r="O14" s="85">
        <v>168</v>
      </c>
      <c r="P14" s="86">
        <f t="shared" si="4"/>
        <v>2.9813664596273291E-2</v>
      </c>
      <c r="Q14" s="72" t="s">
        <v>86</v>
      </c>
      <c r="R14" s="72">
        <v>7</v>
      </c>
      <c r="S14" s="68">
        <f t="shared" si="5"/>
        <v>1.9390581717451522E-2</v>
      </c>
      <c r="T14" s="87" t="s">
        <v>87</v>
      </c>
      <c r="U14" s="87">
        <v>28</v>
      </c>
      <c r="V14" s="88">
        <f t="shared" si="6"/>
        <v>2.1722265321955005E-2</v>
      </c>
      <c r="W14" s="74" t="s">
        <v>88</v>
      </c>
      <c r="X14" s="74">
        <v>132</v>
      </c>
      <c r="Y14" s="69">
        <f t="shared" si="7"/>
        <v>2.9965947786606131E-2</v>
      </c>
      <c r="Z14" s="25"/>
      <c r="AA14" s="25"/>
      <c r="AB14" s="25"/>
      <c r="AC14" s="25"/>
      <c r="AD14" s="25"/>
    </row>
    <row r="15" spans="1:30" ht="12.75">
      <c r="A15" s="85" t="s">
        <v>89</v>
      </c>
      <c r="B15" s="85">
        <v>21</v>
      </c>
      <c r="C15" s="86">
        <f t="shared" si="0"/>
        <v>1.4820042342978124E-2</v>
      </c>
      <c r="D15" s="72" t="s">
        <v>90</v>
      </c>
      <c r="E15" s="72">
        <v>5</v>
      </c>
      <c r="F15" s="68">
        <f t="shared" si="1"/>
        <v>1.65016501650165E-2</v>
      </c>
      <c r="G15" s="87" t="s">
        <v>91</v>
      </c>
      <c r="H15" s="87">
        <v>7</v>
      </c>
      <c r="I15" s="88">
        <f t="shared" si="2"/>
        <v>1.1744966442953021E-2</v>
      </c>
      <c r="J15" s="74" t="s">
        <v>44</v>
      </c>
      <c r="K15" s="74">
        <v>20</v>
      </c>
      <c r="L15" s="89">
        <f t="shared" si="3"/>
        <v>2.6595744680851064E-2</v>
      </c>
      <c r="M15" s="25"/>
      <c r="N15" s="85" t="s">
        <v>92</v>
      </c>
      <c r="O15" s="85">
        <v>145</v>
      </c>
      <c r="P15" s="86">
        <f t="shared" si="4"/>
        <v>2.5732031943212066E-2</v>
      </c>
      <c r="Q15" s="72" t="s">
        <v>93</v>
      </c>
      <c r="R15" s="72">
        <v>5</v>
      </c>
      <c r="S15" s="68">
        <f t="shared" si="5"/>
        <v>1.3850415512465374E-2</v>
      </c>
      <c r="T15" s="87" t="s">
        <v>94</v>
      </c>
      <c r="U15" s="87">
        <v>23</v>
      </c>
      <c r="V15" s="88">
        <f t="shared" si="6"/>
        <v>1.7843289371605897E-2</v>
      </c>
      <c r="W15" s="74" t="s">
        <v>95</v>
      </c>
      <c r="X15" s="74">
        <v>129</v>
      </c>
      <c r="Y15" s="69">
        <f t="shared" si="7"/>
        <v>2.9284903518728717E-2</v>
      </c>
      <c r="Z15" s="25"/>
      <c r="AA15" s="25"/>
      <c r="AB15" s="25"/>
      <c r="AC15" s="25"/>
      <c r="AD15" s="25"/>
    </row>
    <row r="16" spans="1:30" ht="12.75">
      <c r="A16" s="85" t="s">
        <v>96</v>
      </c>
      <c r="B16" s="85">
        <v>20</v>
      </c>
      <c r="C16" s="86">
        <f t="shared" si="0"/>
        <v>1.4114326040931546E-2</v>
      </c>
      <c r="D16" s="72" t="s">
        <v>97</v>
      </c>
      <c r="E16" s="72">
        <v>3</v>
      </c>
      <c r="F16" s="68">
        <f t="shared" si="1"/>
        <v>9.9009900990099011E-3</v>
      </c>
      <c r="G16" s="87" t="s">
        <v>98</v>
      </c>
      <c r="H16" s="87">
        <v>6</v>
      </c>
      <c r="I16" s="88">
        <f t="shared" si="2"/>
        <v>1.0067114093959731E-2</v>
      </c>
      <c r="J16" s="74" t="s">
        <v>52</v>
      </c>
      <c r="K16" s="74">
        <v>18</v>
      </c>
      <c r="L16" s="89">
        <f t="shared" si="3"/>
        <v>2.3936170212765957E-2</v>
      </c>
      <c r="M16" s="25"/>
      <c r="N16" s="85" t="s">
        <v>99</v>
      </c>
      <c r="O16" s="85">
        <v>135</v>
      </c>
      <c r="P16" s="86">
        <f t="shared" si="4"/>
        <v>2.3957409050576754E-2</v>
      </c>
      <c r="Q16" s="72" t="s">
        <v>100</v>
      </c>
      <c r="R16" s="72">
        <v>3</v>
      </c>
      <c r="S16" s="68">
        <f t="shared" si="5"/>
        <v>8.3102493074792248E-3</v>
      </c>
      <c r="T16" s="87" t="s">
        <v>101</v>
      </c>
      <c r="U16" s="87">
        <v>22</v>
      </c>
      <c r="V16" s="88">
        <f t="shared" si="6"/>
        <v>1.7067494181536073E-2</v>
      </c>
      <c r="W16" s="74" t="s">
        <v>102</v>
      </c>
      <c r="X16" s="74">
        <v>116</v>
      </c>
      <c r="Y16" s="69">
        <f t="shared" si="7"/>
        <v>2.633371169125993E-2</v>
      </c>
      <c r="Z16" s="25"/>
      <c r="AA16" s="25"/>
      <c r="AB16" s="25"/>
      <c r="AC16" s="25"/>
      <c r="AD16" s="25"/>
    </row>
    <row r="17" spans="1:30" ht="12.75">
      <c r="A17" s="85" t="s">
        <v>41</v>
      </c>
      <c r="B17" s="85">
        <v>20</v>
      </c>
      <c r="C17" s="86">
        <f t="shared" si="0"/>
        <v>1.4114326040931546E-2</v>
      </c>
      <c r="D17" s="72" t="s">
        <v>65</v>
      </c>
      <c r="E17" s="72">
        <v>3</v>
      </c>
      <c r="F17" s="68">
        <f t="shared" si="1"/>
        <v>9.9009900990099011E-3</v>
      </c>
      <c r="G17" s="87" t="s">
        <v>103</v>
      </c>
      <c r="H17" s="87">
        <v>5</v>
      </c>
      <c r="I17" s="88">
        <f t="shared" si="2"/>
        <v>8.389261744966443E-3</v>
      </c>
      <c r="J17" s="74" t="s">
        <v>95</v>
      </c>
      <c r="K17" s="74">
        <v>17</v>
      </c>
      <c r="L17" s="89">
        <f t="shared" si="3"/>
        <v>2.2606382978723406E-2</v>
      </c>
      <c r="M17" s="25"/>
      <c r="N17" s="85" t="s">
        <v>104</v>
      </c>
      <c r="O17" s="85">
        <v>118</v>
      </c>
      <c r="P17" s="86">
        <f t="shared" si="4"/>
        <v>2.0940550133096716E-2</v>
      </c>
      <c r="Q17" s="72" t="s">
        <v>105</v>
      </c>
      <c r="R17" s="72">
        <v>3</v>
      </c>
      <c r="S17" s="68">
        <f t="shared" si="5"/>
        <v>8.3102493074792248E-3</v>
      </c>
      <c r="T17" s="87" t="s">
        <v>106</v>
      </c>
      <c r="U17" s="87">
        <v>18</v>
      </c>
      <c r="V17" s="88">
        <f t="shared" si="6"/>
        <v>1.3964313421256789E-2</v>
      </c>
      <c r="W17" s="74" t="s">
        <v>107</v>
      </c>
      <c r="X17" s="74">
        <v>114</v>
      </c>
      <c r="Y17" s="69">
        <f t="shared" si="7"/>
        <v>2.5879682179341657E-2</v>
      </c>
      <c r="Z17" s="25"/>
      <c r="AA17" s="25"/>
      <c r="AB17" s="25"/>
      <c r="AC17" s="25"/>
      <c r="AD17" s="25"/>
    </row>
    <row r="18" spans="1:30" ht="12.75">
      <c r="A18" s="85" t="s">
        <v>108</v>
      </c>
      <c r="B18" s="85">
        <v>15</v>
      </c>
      <c r="C18" s="86">
        <f t="shared" si="0"/>
        <v>1.058574453069866E-2</v>
      </c>
      <c r="D18" s="72" t="s">
        <v>109</v>
      </c>
      <c r="E18" s="72">
        <v>2</v>
      </c>
      <c r="F18" s="68">
        <f t="shared" si="1"/>
        <v>6.6006600660066007E-3</v>
      </c>
      <c r="G18" s="87" t="s">
        <v>110</v>
      </c>
      <c r="H18" s="87">
        <v>5</v>
      </c>
      <c r="I18" s="88">
        <f t="shared" si="2"/>
        <v>8.389261744966443E-3</v>
      </c>
      <c r="J18" s="74" t="s">
        <v>111</v>
      </c>
      <c r="K18" s="74">
        <v>16</v>
      </c>
      <c r="L18" s="89">
        <f t="shared" si="3"/>
        <v>2.1276595744680851E-2</v>
      </c>
      <c r="M18" s="25"/>
      <c r="N18" s="85" t="s">
        <v>112</v>
      </c>
      <c r="O18" s="85">
        <v>116</v>
      </c>
      <c r="P18" s="86">
        <f t="shared" si="4"/>
        <v>2.0585625554569654E-2</v>
      </c>
      <c r="Q18" s="72" t="s">
        <v>113</v>
      </c>
      <c r="R18" s="72">
        <v>2</v>
      </c>
      <c r="S18" s="68">
        <f t="shared" si="5"/>
        <v>5.5401662049861496E-3</v>
      </c>
      <c r="T18" s="87" t="s">
        <v>114</v>
      </c>
      <c r="U18" s="87">
        <v>16</v>
      </c>
      <c r="V18" s="88">
        <f t="shared" si="6"/>
        <v>1.2412723041117145E-2</v>
      </c>
      <c r="W18" s="74" t="s">
        <v>115</v>
      </c>
      <c r="X18" s="74">
        <v>71</v>
      </c>
      <c r="Y18" s="69">
        <f t="shared" si="7"/>
        <v>1.611804767309875E-2</v>
      </c>
      <c r="Z18" s="25"/>
      <c r="AA18" s="25"/>
      <c r="AB18" s="25"/>
      <c r="AC18" s="25"/>
      <c r="AD18" s="25"/>
    </row>
    <row r="19" spans="1:30" ht="12.75">
      <c r="A19" s="85" t="s">
        <v>116</v>
      </c>
      <c r="B19" s="85">
        <v>13</v>
      </c>
      <c r="C19" s="86">
        <f t="shared" si="0"/>
        <v>9.1743119266055051E-3</v>
      </c>
      <c r="D19" s="72" t="s">
        <v>117</v>
      </c>
      <c r="E19" s="72">
        <v>2</v>
      </c>
      <c r="F19" s="68">
        <f t="shared" si="1"/>
        <v>6.6006600660066007E-3</v>
      </c>
      <c r="G19" s="87" t="s">
        <v>118</v>
      </c>
      <c r="H19" s="87">
        <v>5</v>
      </c>
      <c r="I19" s="88">
        <f t="shared" si="2"/>
        <v>8.389261744966443E-3</v>
      </c>
      <c r="J19" s="74" t="s">
        <v>33</v>
      </c>
      <c r="K19" s="74">
        <v>13</v>
      </c>
      <c r="L19" s="89">
        <f t="shared" si="3"/>
        <v>1.7287234042553192E-2</v>
      </c>
      <c r="M19" s="25"/>
      <c r="N19" s="85" t="s">
        <v>119</v>
      </c>
      <c r="O19" s="85">
        <v>101</v>
      </c>
      <c r="P19" s="86">
        <f t="shared" si="4"/>
        <v>1.7923691215616683E-2</v>
      </c>
      <c r="Q19" s="72" t="s">
        <v>120</v>
      </c>
      <c r="R19" s="72">
        <v>2</v>
      </c>
      <c r="S19" s="68">
        <f t="shared" si="5"/>
        <v>5.5401662049861496E-3</v>
      </c>
      <c r="T19" s="87" t="s">
        <v>121</v>
      </c>
      <c r="U19" s="87">
        <v>15</v>
      </c>
      <c r="V19" s="88">
        <f t="shared" si="6"/>
        <v>1.1636927851047323E-2</v>
      </c>
      <c r="W19" s="74" t="s">
        <v>122</v>
      </c>
      <c r="X19" s="74">
        <v>62</v>
      </c>
      <c r="Y19" s="69">
        <f t="shared" si="7"/>
        <v>1.4074914869466515E-2</v>
      </c>
      <c r="Z19" s="25"/>
      <c r="AA19" s="25"/>
      <c r="AB19" s="25"/>
      <c r="AC19" s="25"/>
      <c r="AD19" s="25"/>
    </row>
    <row r="20" spans="1:30" ht="12.75">
      <c r="A20" s="85" t="s">
        <v>49</v>
      </c>
      <c r="B20" s="85">
        <v>13</v>
      </c>
      <c r="C20" s="86">
        <f t="shared" si="0"/>
        <v>9.1743119266055051E-3</v>
      </c>
      <c r="D20" s="72" t="s">
        <v>123</v>
      </c>
      <c r="E20" s="72">
        <v>2</v>
      </c>
      <c r="F20" s="68">
        <f t="shared" si="1"/>
        <v>6.6006600660066007E-3</v>
      </c>
      <c r="G20" s="87" t="s">
        <v>124</v>
      </c>
      <c r="H20" s="87">
        <v>5</v>
      </c>
      <c r="I20" s="88">
        <f t="shared" si="2"/>
        <v>8.389261744966443E-3</v>
      </c>
      <c r="J20" s="74" t="s">
        <v>125</v>
      </c>
      <c r="K20" s="74">
        <v>12</v>
      </c>
      <c r="L20" s="89">
        <f t="shared" si="3"/>
        <v>1.5957446808510637E-2</v>
      </c>
      <c r="M20" s="25"/>
      <c r="N20" s="85" t="s">
        <v>126</v>
      </c>
      <c r="O20" s="85">
        <v>87</v>
      </c>
      <c r="P20" s="86">
        <f t="shared" si="4"/>
        <v>1.5439219165927241E-2</v>
      </c>
      <c r="Q20" s="72" t="s">
        <v>127</v>
      </c>
      <c r="R20" s="72">
        <v>2</v>
      </c>
      <c r="S20" s="68">
        <f t="shared" si="5"/>
        <v>5.5401662049861496E-3</v>
      </c>
      <c r="T20" s="87" t="s">
        <v>128</v>
      </c>
      <c r="U20" s="87">
        <v>13</v>
      </c>
      <c r="V20" s="88">
        <f t="shared" si="6"/>
        <v>1.0085337470907681E-2</v>
      </c>
      <c r="W20" s="74" t="s">
        <v>129</v>
      </c>
      <c r="X20" s="74">
        <v>46</v>
      </c>
      <c r="Y20" s="69">
        <f t="shared" si="7"/>
        <v>1.0442678774120319E-2</v>
      </c>
      <c r="Z20" s="25"/>
      <c r="AA20" s="25"/>
      <c r="AB20" s="25"/>
      <c r="AC20" s="25"/>
      <c r="AD20" s="25"/>
    </row>
    <row r="21" spans="1:30" ht="12.75">
      <c r="A21" s="85" t="s">
        <v>130</v>
      </c>
      <c r="B21" s="85">
        <v>12</v>
      </c>
      <c r="C21" s="86">
        <f t="shared" si="0"/>
        <v>8.4685956245589278E-3</v>
      </c>
      <c r="D21" s="72" t="s">
        <v>131</v>
      </c>
      <c r="E21" s="72">
        <v>2</v>
      </c>
      <c r="F21" s="68">
        <f t="shared" si="1"/>
        <v>6.6006600660066007E-3</v>
      </c>
      <c r="G21" s="87" t="s">
        <v>132</v>
      </c>
      <c r="H21" s="87">
        <v>5</v>
      </c>
      <c r="I21" s="88">
        <f t="shared" si="2"/>
        <v>8.389261744966443E-3</v>
      </c>
      <c r="J21" s="74" t="s">
        <v>133</v>
      </c>
      <c r="K21" s="74">
        <v>12</v>
      </c>
      <c r="L21" s="89">
        <f t="shared" si="3"/>
        <v>1.5957446808510637E-2</v>
      </c>
      <c r="M21" s="25"/>
      <c r="N21" s="85" t="s">
        <v>134</v>
      </c>
      <c r="O21" s="85">
        <v>84</v>
      </c>
      <c r="P21" s="86">
        <f t="shared" si="4"/>
        <v>1.4906832298136646E-2</v>
      </c>
      <c r="Q21" s="72" t="s">
        <v>135</v>
      </c>
      <c r="R21" s="72">
        <v>2</v>
      </c>
      <c r="S21" s="68">
        <f t="shared" si="5"/>
        <v>5.5401662049861496E-3</v>
      </c>
      <c r="T21" s="87" t="s">
        <v>136</v>
      </c>
      <c r="U21" s="87">
        <v>13</v>
      </c>
      <c r="V21" s="88">
        <f t="shared" si="6"/>
        <v>1.0085337470907681E-2</v>
      </c>
      <c r="W21" s="74" t="s">
        <v>137</v>
      </c>
      <c r="X21" s="74">
        <v>42</v>
      </c>
      <c r="Y21" s="69">
        <f t="shared" si="7"/>
        <v>9.5346197502837685E-3</v>
      </c>
      <c r="Z21" s="25"/>
      <c r="AA21" s="25"/>
      <c r="AB21" s="25"/>
      <c r="AC21" s="25"/>
      <c r="AD21" s="25"/>
    </row>
    <row r="22" spans="1:30" ht="12.75">
      <c r="A22" s="85" t="s">
        <v>99</v>
      </c>
      <c r="B22" s="85">
        <v>11</v>
      </c>
      <c r="C22" s="86">
        <f t="shared" si="0"/>
        <v>7.7628793225123505E-3</v>
      </c>
      <c r="D22" s="72" t="s">
        <v>138</v>
      </c>
      <c r="E22" s="72">
        <v>2</v>
      </c>
      <c r="F22" s="68">
        <f t="shared" si="1"/>
        <v>6.6006600660066007E-3</v>
      </c>
      <c r="G22" s="87" t="s">
        <v>139</v>
      </c>
      <c r="H22" s="87">
        <v>5</v>
      </c>
      <c r="I22" s="88">
        <f t="shared" si="2"/>
        <v>8.389261744966443E-3</v>
      </c>
      <c r="J22" s="74" t="s">
        <v>140</v>
      </c>
      <c r="K22" s="74">
        <v>11</v>
      </c>
      <c r="L22" s="89">
        <f t="shared" si="3"/>
        <v>1.4627659574468085E-2</v>
      </c>
      <c r="M22" s="25"/>
      <c r="N22" s="85" t="s">
        <v>141</v>
      </c>
      <c r="O22" s="85">
        <v>83</v>
      </c>
      <c r="P22" s="86">
        <f t="shared" si="4"/>
        <v>1.4729370008873114E-2</v>
      </c>
      <c r="Q22" s="72" t="s">
        <v>142</v>
      </c>
      <c r="R22" s="72">
        <v>1</v>
      </c>
      <c r="S22" s="68">
        <f t="shared" si="5"/>
        <v>2.7700831024930748E-3</v>
      </c>
      <c r="T22" s="87" t="s">
        <v>143</v>
      </c>
      <c r="U22" s="87">
        <v>12</v>
      </c>
      <c r="V22" s="88">
        <f t="shared" si="6"/>
        <v>9.3095422808378587E-3</v>
      </c>
      <c r="W22" s="74" t="s">
        <v>144</v>
      </c>
      <c r="X22" s="74">
        <v>37</v>
      </c>
      <c r="Y22" s="69">
        <f t="shared" si="7"/>
        <v>8.3995459704880818E-3</v>
      </c>
      <c r="Z22" s="25"/>
      <c r="AA22" s="25"/>
      <c r="AB22" s="25"/>
      <c r="AC22" s="25"/>
      <c r="AD22" s="25"/>
    </row>
    <row r="23" spans="1:30" ht="12.75">
      <c r="A23" s="85" t="s">
        <v>145</v>
      </c>
      <c r="B23" s="85">
        <v>10</v>
      </c>
      <c r="C23" s="86">
        <f t="shared" si="0"/>
        <v>7.0571630204657732E-3</v>
      </c>
      <c r="D23" s="72" t="s">
        <v>146</v>
      </c>
      <c r="E23" s="72">
        <v>2</v>
      </c>
      <c r="F23" s="68">
        <f t="shared" si="1"/>
        <v>6.6006600660066007E-3</v>
      </c>
      <c r="G23" s="87" t="s">
        <v>147</v>
      </c>
      <c r="H23" s="87">
        <v>5</v>
      </c>
      <c r="I23" s="88">
        <f t="shared" si="2"/>
        <v>8.389261744966443E-3</v>
      </c>
      <c r="J23" s="74" t="s">
        <v>40</v>
      </c>
      <c r="K23" s="74">
        <v>11</v>
      </c>
      <c r="L23" s="89">
        <f t="shared" si="3"/>
        <v>1.4627659574468085E-2</v>
      </c>
      <c r="M23" s="25"/>
      <c r="N23" s="85" t="s">
        <v>148</v>
      </c>
      <c r="O23" s="85">
        <v>81</v>
      </c>
      <c r="P23" s="86">
        <f t="shared" si="4"/>
        <v>1.4374445430346052E-2</v>
      </c>
      <c r="Q23" s="72" t="s">
        <v>149</v>
      </c>
      <c r="R23" s="72">
        <v>1</v>
      </c>
      <c r="S23" s="68">
        <f t="shared" si="5"/>
        <v>2.7700831024930748E-3</v>
      </c>
      <c r="T23" s="87" t="s">
        <v>150</v>
      </c>
      <c r="U23" s="87">
        <v>12</v>
      </c>
      <c r="V23" s="88">
        <f t="shared" si="6"/>
        <v>9.3095422808378587E-3</v>
      </c>
      <c r="W23" s="74" t="s">
        <v>151</v>
      </c>
      <c r="X23" s="74">
        <v>32</v>
      </c>
      <c r="Y23" s="69">
        <f t="shared" si="7"/>
        <v>7.2644721906923952E-3</v>
      </c>
      <c r="Z23" s="25"/>
      <c r="AA23" s="25"/>
      <c r="AB23" s="25"/>
      <c r="AC23" s="25"/>
      <c r="AD23" s="25"/>
    </row>
    <row r="24" spans="1:30" ht="12.75">
      <c r="A24" s="85" t="s">
        <v>152</v>
      </c>
      <c r="B24" s="85">
        <v>8</v>
      </c>
      <c r="C24" s="86">
        <f t="shared" si="0"/>
        <v>5.6457304163726185E-3</v>
      </c>
      <c r="D24" s="72" t="s">
        <v>153</v>
      </c>
      <c r="E24" s="72">
        <v>2</v>
      </c>
      <c r="F24" s="68">
        <f t="shared" si="1"/>
        <v>6.6006600660066007E-3</v>
      </c>
      <c r="G24" s="87" t="s">
        <v>51</v>
      </c>
      <c r="H24" s="87">
        <v>5</v>
      </c>
      <c r="I24" s="88">
        <f t="shared" si="2"/>
        <v>8.389261744966443E-3</v>
      </c>
      <c r="J24" s="74" t="s">
        <v>154</v>
      </c>
      <c r="K24" s="74">
        <v>9</v>
      </c>
      <c r="L24" s="89">
        <f t="shared" si="3"/>
        <v>1.1968085106382979E-2</v>
      </c>
      <c r="M24" s="25"/>
      <c r="N24" s="85" t="s">
        <v>155</v>
      </c>
      <c r="O24" s="85">
        <v>78</v>
      </c>
      <c r="P24" s="86">
        <f t="shared" si="4"/>
        <v>1.3842058562555456E-2</v>
      </c>
      <c r="Q24" s="72" t="s">
        <v>156</v>
      </c>
      <c r="R24" s="72">
        <v>1</v>
      </c>
      <c r="S24" s="68">
        <f t="shared" si="5"/>
        <v>2.7700831024930748E-3</v>
      </c>
      <c r="T24" s="87" t="s">
        <v>157</v>
      </c>
      <c r="U24" s="87">
        <v>11</v>
      </c>
      <c r="V24" s="88">
        <f t="shared" si="6"/>
        <v>8.5337470907680367E-3</v>
      </c>
      <c r="W24" s="74" t="s">
        <v>154</v>
      </c>
      <c r="X24" s="74">
        <v>20</v>
      </c>
      <c r="Y24" s="69">
        <f t="shared" si="7"/>
        <v>4.5402951191827468E-3</v>
      </c>
      <c r="Z24" s="25"/>
      <c r="AA24" s="25"/>
      <c r="AB24" s="25"/>
      <c r="AC24" s="25"/>
      <c r="AD24" s="25"/>
    </row>
    <row r="25" spans="1:30" ht="12.75">
      <c r="A25" s="85" t="s">
        <v>158</v>
      </c>
      <c r="B25" s="85">
        <v>7</v>
      </c>
      <c r="C25" s="86">
        <f t="shared" si="0"/>
        <v>4.9400141143260412E-3</v>
      </c>
      <c r="D25" s="72" t="s">
        <v>86</v>
      </c>
      <c r="E25" s="72">
        <v>2</v>
      </c>
      <c r="F25" s="68">
        <f t="shared" si="1"/>
        <v>6.6006600660066007E-3</v>
      </c>
      <c r="G25" s="87" t="s">
        <v>37</v>
      </c>
      <c r="H25" s="87">
        <v>5</v>
      </c>
      <c r="I25" s="88">
        <f t="shared" si="2"/>
        <v>8.389261744966443E-3</v>
      </c>
      <c r="J25" s="74" t="s">
        <v>38</v>
      </c>
      <c r="K25" s="74">
        <v>9</v>
      </c>
      <c r="L25" s="89">
        <f t="shared" si="3"/>
        <v>1.1968085106382979E-2</v>
      </c>
      <c r="M25" s="25"/>
      <c r="N25" s="85" t="s">
        <v>159</v>
      </c>
      <c r="O25" s="85">
        <v>69</v>
      </c>
      <c r="P25" s="86">
        <f t="shared" si="4"/>
        <v>1.2244897959183673E-2</v>
      </c>
      <c r="Q25" s="72" t="s">
        <v>160</v>
      </c>
      <c r="R25" s="72">
        <v>1</v>
      </c>
      <c r="S25" s="68">
        <f t="shared" si="5"/>
        <v>2.7700831024930748E-3</v>
      </c>
      <c r="T25" s="87" t="s">
        <v>161</v>
      </c>
      <c r="U25" s="87">
        <v>9</v>
      </c>
      <c r="V25" s="88">
        <f t="shared" si="6"/>
        <v>6.9821567106283944E-3</v>
      </c>
      <c r="W25" s="74" t="s">
        <v>162</v>
      </c>
      <c r="X25" s="74">
        <v>20</v>
      </c>
      <c r="Y25" s="69">
        <f t="shared" si="7"/>
        <v>4.5402951191827468E-3</v>
      </c>
      <c r="Z25" s="25"/>
      <c r="AA25" s="25"/>
      <c r="AB25" s="25"/>
      <c r="AC25" s="25"/>
      <c r="AD25" s="25"/>
    </row>
    <row r="26" spans="1:30" ht="12.75">
      <c r="A26" s="85" t="s">
        <v>163</v>
      </c>
      <c r="B26" s="85">
        <v>7</v>
      </c>
      <c r="C26" s="86">
        <f t="shared" si="0"/>
        <v>4.9400141143260412E-3</v>
      </c>
      <c r="D26" s="72" t="s">
        <v>57</v>
      </c>
      <c r="E26" s="72">
        <v>2</v>
      </c>
      <c r="F26" s="68">
        <f t="shared" si="1"/>
        <v>6.6006600660066007E-3</v>
      </c>
      <c r="G26" s="87" t="s">
        <v>164</v>
      </c>
      <c r="H26" s="87">
        <v>4</v>
      </c>
      <c r="I26" s="88">
        <f t="shared" si="2"/>
        <v>6.7114093959731542E-3</v>
      </c>
      <c r="J26" s="74" t="s">
        <v>59</v>
      </c>
      <c r="K26" s="74">
        <v>8</v>
      </c>
      <c r="L26" s="89">
        <f t="shared" si="3"/>
        <v>1.0638297872340425E-2</v>
      </c>
      <c r="M26" s="25"/>
      <c r="N26" s="85" t="s">
        <v>165</v>
      </c>
      <c r="O26" s="85">
        <v>64</v>
      </c>
      <c r="P26" s="86">
        <f t="shared" si="4"/>
        <v>1.1357586512866016E-2</v>
      </c>
      <c r="Q26" s="72" t="s">
        <v>166</v>
      </c>
      <c r="R26" s="72">
        <v>1</v>
      </c>
      <c r="S26" s="68">
        <f t="shared" si="5"/>
        <v>2.7700831024930748E-3</v>
      </c>
      <c r="T26" s="87" t="s">
        <v>167</v>
      </c>
      <c r="U26" s="87">
        <v>8</v>
      </c>
      <c r="V26" s="88">
        <f t="shared" si="6"/>
        <v>6.2063615205585725E-3</v>
      </c>
      <c r="W26" s="74" t="s">
        <v>168</v>
      </c>
      <c r="X26" s="74">
        <v>20</v>
      </c>
      <c r="Y26" s="69">
        <f t="shared" si="7"/>
        <v>4.5402951191827468E-3</v>
      </c>
      <c r="Z26" s="25"/>
      <c r="AA26" s="25"/>
      <c r="AB26" s="25"/>
      <c r="AC26" s="25"/>
      <c r="AD26" s="25"/>
    </row>
    <row r="27" spans="1:30" ht="12.75">
      <c r="A27" s="85" t="s">
        <v>169</v>
      </c>
      <c r="B27" s="85">
        <v>7</v>
      </c>
      <c r="C27" s="86">
        <f t="shared" si="0"/>
        <v>4.9400141143260412E-3</v>
      </c>
      <c r="D27" s="72" t="s">
        <v>93</v>
      </c>
      <c r="E27" s="72">
        <v>2</v>
      </c>
      <c r="F27" s="68">
        <f t="shared" si="1"/>
        <v>6.6006600660066007E-3</v>
      </c>
      <c r="G27" s="87" t="s">
        <v>170</v>
      </c>
      <c r="H27" s="87">
        <v>4</v>
      </c>
      <c r="I27" s="88">
        <f t="shared" si="2"/>
        <v>6.7114093959731542E-3</v>
      </c>
      <c r="J27" s="74" t="s">
        <v>88</v>
      </c>
      <c r="K27" s="74">
        <v>8</v>
      </c>
      <c r="L27" s="89">
        <f t="shared" si="3"/>
        <v>1.0638297872340425E-2</v>
      </c>
      <c r="M27" s="25"/>
      <c r="N27" s="85" t="s">
        <v>171</v>
      </c>
      <c r="O27" s="85">
        <v>56</v>
      </c>
      <c r="P27" s="86">
        <f t="shared" si="4"/>
        <v>9.9378881987577643E-3</v>
      </c>
      <c r="Q27" s="72" t="s">
        <v>172</v>
      </c>
      <c r="R27" s="72">
        <v>1</v>
      </c>
      <c r="S27" s="68">
        <f t="shared" si="5"/>
        <v>2.7700831024930748E-3</v>
      </c>
      <c r="T27" s="87" t="s">
        <v>173</v>
      </c>
      <c r="U27" s="87">
        <v>7</v>
      </c>
      <c r="V27" s="88">
        <f t="shared" si="6"/>
        <v>5.4305663304887513E-3</v>
      </c>
      <c r="W27" s="74" t="s">
        <v>174</v>
      </c>
      <c r="X27" s="74">
        <v>18</v>
      </c>
      <c r="Y27" s="69">
        <f t="shared" si="7"/>
        <v>4.0862656072644726E-3</v>
      </c>
      <c r="Z27" s="25"/>
      <c r="AA27" s="25"/>
      <c r="AB27" s="25"/>
      <c r="AC27" s="25"/>
      <c r="AD27" s="25"/>
    </row>
    <row r="28" spans="1:30" ht="12.75">
      <c r="A28" s="85" t="s">
        <v>175</v>
      </c>
      <c r="B28" s="85">
        <v>7</v>
      </c>
      <c r="C28" s="86">
        <f t="shared" si="0"/>
        <v>4.9400141143260412E-3</v>
      </c>
      <c r="D28" s="72" t="s">
        <v>42</v>
      </c>
      <c r="E28" s="72">
        <v>2</v>
      </c>
      <c r="F28" s="68">
        <f t="shared" si="1"/>
        <v>6.6006600660066007E-3</v>
      </c>
      <c r="G28" s="87" t="s">
        <v>176</v>
      </c>
      <c r="H28" s="87">
        <v>3</v>
      </c>
      <c r="I28" s="88">
        <f t="shared" si="2"/>
        <v>5.0335570469798654E-3</v>
      </c>
      <c r="J28" s="74" t="s">
        <v>177</v>
      </c>
      <c r="K28" s="74">
        <v>6</v>
      </c>
      <c r="L28" s="89">
        <f t="shared" si="3"/>
        <v>7.9787234042553185E-3</v>
      </c>
      <c r="M28" s="25"/>
      <c r="N28" s="85" t="s">
        <v>178</v>
      </c>
      <c r="O28" s="85">
        <v>55</v>
      </c>
      <c r="P28" s="86">
        <f t="shared" si="4"/>
        <v>9.7604259094942331E-3</v>
      </c>
      <c r="Q28" s="72" t="s">
        <v>179</v>
      </c>
      <c r="R28" s="72">
        <v>1</v>
      </c>
      <c r="S28" s="68">
        <f t="shared" si="5"/>
        <v>2.7700831024930748E-3</v>
      </c>
      <c r="T28" s="87" t="s">
        <v>180</v>
      </c>
      <c r="U28" s="87">
        <v>7</v>
      </c>
      <c r="V28" s="88">
        <f t="shared" si="6"/>
        <v>5.4305663304887513E-3</v>
      </c>
      <c r="W28" s="74" t="s">
        <v>181</v>
      </c>
      <c r="X28" s="74">
        <v>16</v>
      </c>
      <c r="Y28" s="69">
        <f t="shared" si="7"/>
        <v>3.6322360953461976E-3</v>
      </c>
      <c r="Z28" s="25"/>
      <c r="AA28" s="25"/>
      <c r="AB28" s="25"/>
      <c r="AC28" s="25"/>
      <c r="AD28" s="25"/>
    </row>
    <row r="29" spans="1:30" ht="12.75">
      <c r="A29" s="85" t="s">
        <v>92</v>
      </c>
      <c r="B29" s="85">
        <v>7</v>
      </c>
      <c r="C29" s="86">
        <f t="shared" si="0"/>
        <v>4.9400141143260412E-3</v>
      </c>
      <c r="D29" s="72" t="s">
        <v>182</v>
      </c>
      <c r="E29" s="72">
        <v>1</v>
      </c>
      <c r="F29" s="68">
        <f t="shared" si="1"/>
        <v>3.3003300330033004E-3</v>
      </c>
      <c r="G29" s="87" t="s">
        <v>183</v>
      </c>
      <c r="H29" s="87">
        <v>3</v>
      </c>
      <c r="I29" s="88">
        <f t="shared" si="2"/>
        <v>5.0335570469798654E-3</v>
      </c>
      <c r="J29" s="74" t="s">
        <v>184</v>
      </c>
      <c r="K29" s="74">
        <v>6</v>
      </c>
      <c r="L29" s="89">
        <f t="shared" si="3"/>
        <v>7.9787234042553185E-3</v>
      </c>
      <c r="M29" s="25"/>
      <c r="N29" s="85" t="s">
        <v>185</v>
      </c>
      <c r="O29" s="85">
        <v>48</v>
      </c>
      <c r="P29" s="86">
        <f t="shared" si="4"/>
        <v>8.5181898846495123E-3</v>
      </c>
      <c r="Q29" s="72" t="s">
        <v>186</v>
      </c>
      <c r="R29" s="72">
        <v>1</v>
      </c>
      <c r="S29" s="68">
        <f t="shared" si="5"/>
        <v>2.7700831024930748E-3</v>
      </c>
      <c r="T29" s="87" t="s">
        <v>187</v>
      </c>
      <c r="U29" s="87">
        <v>7</v>
      </c>
      <c r="V29" s="88">
        <f t="shared" si="6"/>
        <v>5.4305663304887513E-3</v>
      </c>
      <c r="W29" s="74" t="s">
        <v>188</v>
      </c>
      <c r="X29" s="74">
        <v>15</v>
      </c>
      <c r="Y29" s="69">
        <f t="shared" si="7"/>
        <v>3.4052213393870601E-3</v>
      </c>
      <c r="Z29" s="25"/>
      <c r="AA29" s="25"/>
      <c r="AB29" s="25"/>
      <c r="AC29" s="25"/>
      <c r="AD29" s="25"/>
    </row>
    <row r="30" spans="1:30" ht="12.75">
      <c r="A30" s="85" t="s">
        <v>189</v>
      </c>
      <c r="B30" s="85">
        <v>6</v>
      </c>
      <c r="C30" s="86">
        <f t="shared" si="0"/>
        <v>4.2342978122794639E-3</v>
      </c>
      <c r="D30" s="72" t="s">
        <v>190</v>
      </c>
      <c r="E30" s="72">
        <v>1</v>
      </c>
      <c r="F30" s="68">
        <f t="shared" si="1"/>
        <v>3.3003300330033004E-3</v>
      </c>
      <c r="G30" s="87" t="s">
        <v>191</v>
      </c>
      <c r="H30" s="87">
        <v>3</v>
      </c>
      <c r="I30" s="88">
        <f t="shared" si="2"/>
        <v>5.0335570469798654E-3</v>
      </c>
      <c r="J30" s="74" t="s">
        <v>192</v>
      </c>
      <c r="K30" s="74">
        <v>6</v>
      </c>
      <c r="L30" s="89">
        <f t="shared" si="3"/>
        <v>7.9787234042553185E-3</v>
      </c>
      <c r="M30" s="25"/>
      <c r="N30" s="85" t="s">
        <v>193</v>
      </c>
      <c r="O30" s="85">
        <v>34</v>
      </c>
      <c r="P30" s="86">
        <f t="shared" si="4"/>
        <v>6.0337178349600708E-3</v>
      </c>
      <c r="Q30" s="72" t="s">
        <v>194</v>
      </c>
      <c r="R30" s="72">
        <v>1</v>
      </c>
      <c r="S30" s="68">
        <f t="shared" si="5"/>
        <v>2.7700831024930748E-3</v>
      </c>
      <c r="T30" s="87" t="s">
        <v>170</v>
      </c>
      <c r="U30" s="87">
        <v>7</v>
      </c>
      <c r="V30" s="88">
        <f t="shared" si="6"/>
        <v>5.4305663304887513E-3</v>
      </c>
      <c r="W30" s="74" t="s">
        <v>195</v>
      </c>
      <c r="X30" s="74">
        <v>15</v>
      </c>
      <c r="Y30" s="69">
        <f t="shared" si="7"/>
        <v>3.4052213393870601E-3</v>
      </c>
      <c r="Z30" s="25"/>
      <c r="AA30" s="25"/>
      <c r="AB30" s="25"/>
      <c r="AC30" s="25"/>
      <c r="AD30" s="25"/>
    </row>
    <row r="31" spans="1:30" ht="12.75">
      <c r="A31" s="85" t="s">
        <v>196</v>
      </c>
      <c r="B31" s="85">
        <v>6</v>
      </c>
      <c r="C31" s="86">
        <f t="shared" si="0"/>
        <v>4.2342978122794639E-3</v>
      </c>
      <c r="D31" s="72" t="s">
        <v>197</v>
      </c>
      <c r="E31" s="72">
        <v>1</v>
      </c>
      <c r="F31" s="68">
        <f t="shared" si="1"/>
        <v>3.3003300330033004E-3</v>
      </c>
      <c r="G31" s="87" t="s">
        <v>198</v>
      </c>
      <c r="H31" s="87">
        <v>2</v>
      </c>
      <c r="I31" s="88">
        <f t="shared" si="2"/>
        <v>3.3557046979865771E-3</v>
      </c>
      <c r="J31" s="74" t="s">
        <v>199</v>
      </c>
      <c r="K31" s="74">
        <v>6</v>
      </c>
      <c r="L31" s="89">
        <f t="shared" si="3"/>
        <v>7.9787234042553185E-3</v>
      </c>
      <c r="M31" s="25"/>
      <c r="N31" s="85" t="s">
        <v>200</v>
      </c>
      <c r="O31" s="85">
        <v>30</v>
      </c>
      <c r="P31" s="86">
        <f t="shared" si="4"/>
        <v>5.3238686779059448E-3</v>
      </c>
      <c r="Q31" s="72" t="s">
        <v>201</v>
      </c>
      <c r="R31" s="72">
        <v>1</v>
      </c>
      <c r="S31" s="68">
        <f t="shared" si="5"/>
        <v>2.7700831024930748E-3</v>
      </c>
      <c r="T31" s="87" t="s">
        <v>98</v>
      </c>
      <c r="U31" s="87">
        <v>6</v>
      </c>
      <c r="V31" s="88">
        <f t="shared" si="6"/>
        <v>4.6547711404189293E-3</v>
      </c>
      <c r="W31" s="74" t="s">
        <v>202</v>
      </c>
      <c r="X31" s="74">
        <v>13</v>
      </c>
      <c r="Y31" s="69">
        <f t="shared" si="7"/>
        <v>2.9511918274687855E-3</v>
      </c>
      <c r="Z31" s="25"/>
      <c r="AA31" s="25"/>
      <c r="AB31" s="25"/>
      <c r="AC31" s="25"/>
      <c r="AD31" s="25"/>
    </row>
    <row r="32" spans="1:30" ht="12.75">
      <c r="A32" s="85" t="s">
        <v>203</v>
      </c>
      <c r="B32" s="85">
        <v>6</v>
      </c>
      <c r="C32" s="86">
        <f t="shared" si="0"/>
        <v>4.2342978122794639E-3</v>
      </c>
      <c r="D32" s="72" t="s">
        <v>204</v>
      </c>
      <c r="E32" s="72">
        <v>1</v>
      </c>
      <c r="F32" s="68">
        <f t="shared" si="1"/>
        <v>3.3003300330033004E-3</v>
      </c>
      <c r="G32" s="87" t="s">
        <v>205</v>
      </c>
      <c r="H32" s="87">
        <v>2</v>
      </c>
      <c r="I32" s="88">
        <f t="shared" si="2"/>
        <v>3.3557046979865771E-3</v>
      </c>
      <c r="J32" s="74" t="s">
        <v>206</v>
      </c>
      <c r="K32" s="74">
        <v>5</v>
      </c>
      <c r="L32" s="89">
        <f t="shared" si="3"/>
        <v>6.648936170212766E-3</v>
      </c>
      <c r="M32" s="25"/>
      <c r="N32" s="85" t="s">
        <v>207</v>
      </c>
      <c r="O32" s="85">
        <v>29</v>
      </c>
      <c r="P32" s="86">
        <f t="shared" si="4"/>
        <v>5.1464063886424135E-3</v>
      </c>
      <c r="Q32" s="72" t="s">
        <v>208</v>
      </c>
      <c r="R32" s="72">
        <v>1</v>
      </c>
      <c r="S32" s="68">
        <f t="shared" si="5"/>
        <v>2.7700831024930748E-3</v>
      </c>
      <c r="T32" s="87" t="s">
        <v>209</v>
      </c>
      <c r="U32" s="87">
        <v>6</v>
      </c>
      <c r="V32" s="88">
        <f t="shared" si="6"/>
        <v>4.6547711404189293E-3</v>
      </c>
      <c r="W32" s="74" t="s">
        <v>210</v>
      </c>
      <c r="X32" s="74">
        <v>13</v>
      </c>
      <c r="Y32" s="69">
        <f t="shared" si="7"/>
        <v>2.9511918274687855E-3</v>
      </c>
      <c r="Z32" s="25"/>
      <c r="AA32" s="25"/>
      <c r="AB32" s="25"/>
      <c r="AC32" s="25"/>
      <c r="AD32" s="25"/>
    </row>
    <row r="33" spans="1:30" ht="12.75">
      <c r="A33" s="85" t="s">
        <v>141</v>
      </c>
      <c r="B33" s="85">
        <v>6</v>
      </c>
      <c r="C33" s="86">
        <f t="shared" si="0"/>
        <v>4.2342978122794639E-3</v>
      </c>
      <c r="D33" s="72" t="s">
        <v>211</v>
      </c>
      <c r="E33" s="72">
        <v>1</v>
      </c>
      <c r="F33" s="68">
        <f t="shared" si="1"/>
        <v>3.3003300330033004E-3</v>
      </c>
      <c r="G33" s="87" t="s">
        <v>212</v>
      </c>
      <c r="H33" s="87">
        <v>2</v>
      </c>
      <c r="I33" s="88">
        <f t="shared" si="2"/>
        <v>3.3557046979865771E-3</v>
      </c>
      <c r="J33" s="74" t="s">
        <v>213</v>
      </c>
      <c r="K33" s="74">
        <v>5</v>
      </c>
      <c r="L33" s="89">
        <f t="shared" si="3"/>
        <v>6.648936170212766E-3</v>
      </c>
      <c r="M33" s="25"/>
      <c r="N33" s="85" t="s">
        <v>214</v>
      </c>
      <c r="O33" s="85">
        <v>29</v>
      </c>
      <c r="P33" s="86">
        <f t="shared" si="4"/>
        <v>5.1464063886424135E-3</v>
      </c>
      <c r="Q33" s="72" t="s">
        <v>215</v>
      </c>
      <c r="R33" s="72">
        <v>1</v>
      </c>
      <c r="S33" s="68">
        <f t="shared" si="5"/>
        <v>2.7700831024930748E-3</v>
      </c>
      <c r="T33" s="87" t="s">
        <v>216</v>
      </c>
      <c r="U33" s="87">
        <v>5</v>
      </c>
      <c r="V33" s="88">
        <f t="shared" si="6"/>
        <v>3.8789759503491078E-3</v>
      </c>
      <c r="W33" s="74" t="s">
        <v>217</v>
      </c>
      <c r="X33" s="74">
        <v>11</v>
      </c>
      <c r="Y33" s="69">
        <f t="shared" si="7"/>
        <v>2.4971623155505109E-3</v>
      </c>
      <c r="Z33" s="25"/>
      <c r="AA33" s="25"/>
      <c r="AB33" s="25"/>
      <c r="AC33" s="25"/>
      <c r="AD33" s="25"/>
    </row>
    <row r="34" spans="1:30" ht="12.75">
      <c r="A34" s="85" t="s">
        <v>218</v>
      </c>
      <c r="B34" s="85">
        <v>5</v>
      </c>
      <c r="C34" s="86">
        <f t="shared" si="0"/>
        <v>3.5285815102328866E-3</v>
      </c>
      <c r="D34" s="72" t="s">
        <v>219</v>
      </c>
      <c r="E34" s="72">
        <v>1</v>
      </c>
      <c r="F34" s="68">
        <f t="shared" si="1"/>
        <v>3.3003300330033004E-3</v>
      </c>
      <c r="G34" s="87" t="s">
        <v>220</v>
      </c>
      <c r="H34" s="87">
        <v>2</v>
      </c>
      <c r="I34" s="88">
        <f t="shared" si="2"/>
        <v>3.3557046979865771E-3</v>
      </c>
      <c r="J34" s="74" t="s">
        <v>221</v>
      </c>
      <c r="K34" s="74">
        <v>5</v>
      </c>
      <c r="L34" s="89">
        <f t="shared" si="3"/>
        <v>6.648936170212766E-3</v>
      </c>
      <c r="M34" s="25"/>
      <c r="N34" s="85" t="s">
        <v>222</v>
      </c>
      <c r="O34" s="85">
        <v>26</v>
      </c>
      <c r="P34" s="86">
        <f t="shared" si="4"/>
        <v>4.6140195208518187E-3</v>
      </c>
      <c r="Q34" s="72" t="s">
        <v>223</v>
      </c>
      <c r="R34" s="72">
        <v>1</v>
      </c>
      <c r="S34" s="68">
        <f t="shared" si="5"/>
        <v>2.7700831024930748E-3</v>
      </c>
      <c r="T34" s="87" t="s">
        <v>154</v>
      </c>
      <c r="U34" s="87">
        <v>5</v>
      </c>
      <c r="V34" s="88">
        <f t="shared" si="6"/>
        <v>3.8789759503491078E-3</v>
      </c>
      <c r="W34" s="74" t="s">
        <v>224</v>
      </c>
      <c r="X34" s="74">
        <v>11</v>
      </c>
      <c r="Y34" s="69">
        <f t="shared" si="7"/>
        <v>2.4971623155505109E-3</v>
      </c>
      <c r="Z34" s="25"/>
      <c r="AA34" s="25"/>
      <c r="AB34" s="25"/>
      <c r="AC34" s="25"/>
      <c r="AD34" s="25"/>
    </row>
    <row r="35" spans="1:30" ht="12.75">
      <c r="A35" s="85" t="s">
        <v>225</v>
      </c>
      <c r="B35" s="85">
        <v>5</v>
      </c>
      <c r="C35" s="86">
        <f t="shared" si="0"/>
        <v>3.5285815102328866E-3</v>
      </c>
      <c r="D35" s="72" t="s">
        <v>226</v>
      </c>
      <c r="E35" s="72">
        <v>1</v>
      </c>
      <c r="F35" s="68">
        <f t="shared" si="1"/>
        <v>3.3003300330033004E-3</v>
      </c>
      <c r="G35" s="87" t="s">
        <v>227</v>
      </c>
      <c r="H35" s="87">
        <v>2</v>
      </c>
      <c r="I35" s="88">
        <f t="shared" si="2"/>
        <v>3.3557046979865771E-3</v>
      </c>
      <c r="J35" s="74" t="s">
        <v>228</v>
      </c>
      <c r="K35" s="74">
        <v>5</v>
      </c>
      <c r="L35" s="89">
        <f t="shared" si="3"/>
        <v>6.648936170212766E-3</v>
      </c>
      <c r="M35" s="25"/>
      <c r="N35" s="85" t="s">
        <v>229</v>
      </c>
      <c r="O35" s="85">
        <v>23</v>
      </c>
      <c r="P35" s="86">
        <f t="shared" si="4"/>
        <v>4.0816326530612249E-3</v>
      </c>
      <c r="Q35" s="72" t="s">
        <v>230</v>
      </c>
      <c r="R35" s="72">
        <v>1</v>
      </c>
      <c r="S35" s="68">
        <f t="shared" si="5"/>
        <v>2.7700831024930748E-3</v>
      </c>
      <c r="T35" s="87" t="s">
        <v>231</v>
      </c>
      <c r="U35" s="87">
        <v>5</v>
      </c>
      <c r="V35" s="88">
        <f t="shared" si="6"/>
        <v>3.8789759503491078E-3</v>
      </c>
      <c r="W35" s="74" t="s">
        <v>232</v>
      </c>
      <c r="X35" s="74">
        <v>10</v>
      </c>
      <c r="Y35" s="69">
        <f t="shared" si="7"/>
        <v>2.2701475595913734E-3</v>
      </c>
      <c r="Z35" s="25"/>
      <c r="AA35" s="25"/>
      <c r="AB35" s="25"/>
      <c r="AC35" s="25"/>
      <c r="AD35" s="25"/>
    </row>
    <row r="36" spans="1:30" ht="12.75">
      <c r="A36" s="85" t="s">
        <v>233</v>
      </c>
      <c r="B36" s="85">
        <v>5</v>
      </c>
      <c r="C36" s="86">
        <f t="shared" si="0"/>
        <v>3.5285815102328866E-3</v>
      </c>
      <c r="D36" s="72" t="s">
        <v>234</v>
      </c>
      <c r="E36" s="72">
        <v>1</v>
      </c>
      <c r="F36" s="68">
        <f t="shared" si="1"/>
        <v>3.3003300330033004E-3</v>
      </c>
      <c r="G36" s="87" t="s">
        <v>235</v>
      </c>
      <c r="H36" s="87">
        <v>2</v>
      </c>
      <c r="I36" s="88">
        <f t="shared" si="2"/>
        <v>3.3557046979865771E-3</v>
      </c>
      <c r="J36" s="74" t="s">
        <v>62</v>
      </c>
      <c r="K36" s="74">
        <v>4</v>
      </c>
      <c r="L36" s="89">
        <f t="shared" si="3"/>
        <v>5.3191489361702126E-3</v>
      </c>
      <c r="M36" s="25"/>
      <c r="N36" s="85" t="s">
        <v>236</v>
      </c>
      <c r="O36" s="85">
        <v>22</v>
      </c>
      <c r="P36" s="86">
        <f t="shared" si="4"/>
        <v>3.9041703637976931E-3</v>
      </c>
      <c r="Q36" s="72" t="s">
        <v>237</v>
      </c>
      <c r="R36" s="72">
        <v>1</v>
      </c>
      <c r="S36" s="68">
        <f t="shared" si="5"/>
        <v>2.7700831024930748E-3</v>
      </c>
      <c r="T36" s="87" t="s">
        <v>238</v>
      </c>
      <c r="U36" s="87">
        <v>5</v>
      </c>
      <c r="V36" s="88">
        <f t="shared" si="6"/>
        <v>3.8789759503491078E-3</v>
      </c>
      <c r="W36" s="74" t="s">
        <v>239</v>
      </c>
      <c r="X36" s="74">
        <v>10</v>
      </c>
      <c r="Y36" s="69">
        <f t="shared" si="7"/>
        <v>2.2701475595913734E-3</v>
      </c>
      <c r="Z36" s="25"/>
      <c r="AA36" s="25"/>
      <c r="AB36" s="25"/>
      <c r="AC36" s="25"/>
      <c r="AD36" s="25"/>
    </row>
    <row r="37" spans="1:30" ht="12.75">
      <c r="A37" s="85" t="s">
        <v>240</v>
      </c>
      <c r="B37" s="85">
        <v>5</v>
      </c>
      <c r="C37" s="86">
        <f t="shared" si="0"/>
        <v>3.5285815102328866E-3</v>
      </c>
      <c r="D37" s="72" t="s">
        <v>241</v>
      </c>
      <c r="E37" s="72">
        <v>1</v>
      </c>
      <c r="F37" s="68">
        <f t="shared" si="1"/>
        <v>3.3003300330033004E-3</v>
      </c>
      <c r="G37" s="87" t="s">
        <v>242</v>
      </c>
      <c r="H37" s="87">
        <v>2</v>
      </c>
      <c r="I37" s="88">
        <f t="shared" si="2"/>
        <v>3.3557046979865771E-3</v>
      </c>
      <c r="J37" s="74" t="s">
        <v>243</v>
      </c>
      <c r="K37" s="74">
        <v>4</v>
      </c>
      <c r="L37" s="89">
        <f t="shared" si="3"/>
        <v>5.3191489361702126E-3</v>
      </c>
      <c r="M37" s="25"/>
      <c r="N37" s="85" t="s">
        <v>244</v>
      </c>
      <c r="O37" s="85">
        <v>22</v>
      </c>
      <c r="P37" s="86">
        <f t="shared" si="4"/>
        <v>3.9041703637976931E-3</v>
      </c>
      <c r="Q37" s="72" t="s">
        <v>245</v>
      </c>
      <c r="R37" s="72">
        <v>1</v>
      </c>
      <c r="S37" s="68">
        <f t="shared" si="5"/>
        <v>2.7700831024930748E-3</v>
      </c>
      <c r="T37" s="87" t="s">
        <v>246</v>
      </c>
      <c r="U37" s="87">
        <v>4</v>
      </c>
      <c r="V37" s="88">
        <f t="shared" si="6"/>
        <v>3.1031807602792862E-3</v>
      </c>
      <c r="W37" s="74" t="s">
        <v>247</v>
      </c>
      <c r="X37" s="74">
        <v>10</v>
      </c>
      <c r="Y37" s="69">
        <f t="shared" si="7"/>
        <v>2.2701475595913734E-3</v>
      </c>
      <c r="Z37" s="25"/>
      <c r="AA37" s="25"/>
      <c r="AB37" s="25"/>
      <c r="AC37" s="25"/>
      <c r="AD37" s="25"/>
    </row>
    <row r="38" spans="1:30" ht="12.75">
      <c r="A38" s="85" t="s">
        <v>64</v>
      </c>
      <c r="B38" s="85">
        <v>5</v>
      </c>
      <c r="C38" s="86">
        <f t="shared" si="0"/>
        <v>3.5285815102328866E-3</v>
      </c>
      <c r="D38" s="72" t="s">
        <v>248</v>
      </c>
      <c r="E38" s="72">
        <v>1</v>
      </c>
      <c r="F38" s="68">
        <f t="shared" si="1"/>
        <v>3.3003300330033004E-3</v>
      </c>
      <c r="G38" s="87" t="s">
        <v>249</v>
      </c>
      <c r="H38" s="87">
        <v>1</v>
      </c>
      <c r="I38" s="88">
        <f t="shared" si="2"/>
        <v>1.6778523489932886E-3</v>
      </c>
      <c r="J38" s="74" t="s">
        <v>250</v>
      </c>
      <c r="K38" s="74">
        <v>4</v>
      </c>
      <c r="L38" s="89">
        <f t="shared" si="3"/>
        <v>5.3191489361702126E-3</v>
      </c>
      <c r="M38" s="25"/>
      <c r="N38" s="85" t="s">
        <v>251</v>
      </c>
      <c r="O38" s="85">
        <v>19</v>
      </c>
      <c r="P38" s="86">
        <f t="shared" si="4"/>
        <v>3.3717834960070984E-3</v>
      </c>
      <c r="Q38" s="72" t="s">
        <v>252</v>
      </c>
      <c r="R38" s="72">
        <v>1</v>
      </c>
      <c r="S38" s="68">
        <f t="shared" si="5"/>
        <v>2.7700831024930748E-3</v>
      </c>
      <c r="T38" s="87" t="s">
        <v>253</v>
      </c>
      <c r="U38" s="87">
        <v>4</v>
      </c>
      <c r="V38" s="88">
        <f t="shared" si="6"/>
        <v>3.1031807602792862E-3</v>
      </c>
      <c r="W38" s="74" t="s">
        <v>254</v>
      </c>
      <c r="X38" s="74">
        <v>10</v>
      </c>
      <c r="Y38" s="69">
        <f t="shared" si="7"/>
        <v>2.2701475595913734E-3</v>
      </c>
      <c r="Z38" s="25"/>
      <c r="AA38" s="25"/>
      <c r="AB38" s="25"/>
      <c r="AC38" s="25"/>
      <c r="AD38" s="25"/>
    </row>
    <row r="39" spans="1:30" ht="12.75">
      <c r="A39" s="85" t="s">
        <v>255</v>
      </c>
      <c r="B39" s="85">
        <v>4</v>
      </c>
      <c r="C39" s="86">
        <f t="shared" si="0"/>
        <v>2.8228652081863093E-3</v>
      </c>
      <c r="D39" s="72" t="s">
        <v>256</v>
      </c>
      <c r="E39" s="72">
        <v>1</v>
      </c>
      <c r="F39" s="68">
        <f t="shared" si="1"/>
        <v>3.3003300330033004E-3</v>
      </c>
      <c r="G39" s="87" t="s">
        <v>257</v>
      </c>
      <c r="H39" s="87">
        <v>1</v>
      </c>
      <c r="I39" s="88">
        <f t="shared" si="2"/>
        <v>1.6778523489932886E-3</v>
      </c>
      <c r="J39" s="74" t="s">
        <v>258</v>
      </c>
      <c r="K39" s="74">
        <v>4</v>
      </c>
      <c r="L39" s="89">
        <f t="shared" si="3"/>
        <v>5.3191489361702126E-3</v>
      </c>
      <c r="M39" s="25"/>
      <c r="N39" s="85" t="s">
        <v>259</v>
      </c>
      <c r="O39" s="85">
        <v>18</v>
      </c>
      <c r="P39" s="86">
        <f t="shared" si="4"/>
        <v>3.1943212067435671E-3</v>
      </c>
      <c r="Q39" s="72" t="s">
        <v>260</v>
      </c>
      <c r="R39" s="72">
        <v>1</v>
      </c>
      <c r="S39" s="68">
        <f t="shared" si="5"/>
        <v>2.7700831024930748E-3</v>
      </c>
      <c r="T39" s="87" t="s">
        <v>261</v>
      </c>
      <c r="U39" s="87">
        <v>4</v>
      </c>
      <c r="V39" s="88">
        <f t="shared" si="6"/>
        <v>3.1031807602792862E-3</v>
      </c>
      <c r="W39" s="74" t="s">
        <v>262</v>
      </c>
      <c r="X39" s="74">
        <v>9</v>
      </c>
      <c r="Y39" s="69">
        <f t="shared" si="7"/>
        <v>2.0431328036322363E-3</v>
      </c>
      <c r="Z39" s="25"/>
      <c r="AA39" s="25"/>
      <c r="AB39" s="25"/>
      <c r="AC39" s="25"/>
      <c r="AD39" s="25"/>
    </row>
    <row r="40" spans="1:30" ht="12.75">
      <c r="A40" s="85" t="s">
        <v>263</v>
      </c>
      <c r="B40" s="85">
        <v>4</v>
      </c>
      <c r="C40" s="86">
        <f t="shared" si="0"/>
        <v>2.8228652081863093E-3</v>
      </c>
      <c r="D40" s="72" t="s">
        <v>264</v>
      </c>
      <c r="E40" s="72">
        <v>1</v>
      </c>
      <c r="F40" s="68">
        <f t="shared" si="1"/>
        <v>3.3003300330033004E-3</v>
      </c>
      <c r="G40" s="87" t="s">
        <v>265</v>
      </c>
      <c r="H40" s="87">
        <v>1</v>
      </c>
      <c r="I40" s="88">
        <f t="shared" si="2"/>
        <v>1.6778523489932886E-3</v>
      </c>
      <c r="J40" s="74" t="s">
        <v>266</v>
      </c>
      <c r="K40" s="74">
        <v>4</v>
      </c>
      <c r="L40" s="89">
        <f t="shared" si="3"/>
        <v>5.3191489361702126E-3</v>
      </c>
      <c r="M40" s="25"/>
      <c r="N40" s="85" t="s">
        <v>267</v>
      </c>
      <c r="O40" s="85">
        <v>16</v>
      </c>
      <c r="P40" s="86">
        <f t="shared" si="4"/>
        <v>2.8393966282165041E-3</v>
      </c>
      <c r="Q40" s="63"/>
      <c r="R40" s="63"/>
      <c r="S40" s="63"/>
      <c r="T40" s="87" t="s">
        <v>268</v>
      </c>
      <c r="U40" s="87">
        <v>4</v>
      </c>
      <c r="V40" s="88">
        <f t="shared" si="6"/>
        <v>3.1031807602792862E-3</v>
      </c>
      <c r="W40" s="74" t="s">
        <v>269</v>
      </c>
      <c r="X40" s="74">
        <v>8</v>
      </c>
      <c r="Y40" s="69">
        <f t="shared" si="7"/>
        <v>1.8161180476730988E-3</v>
      </c>
      <c r="Z40" s="25"/>
      <c r="AA40" s="25"/>
      <c r="AB40" s="25"/>
      <c r="AC40" s="25"/>
      <c r="AD40" s="25"/>
    </row>
    <row r="41" spans="1:30" ht="12.75">
      <c r="A41" s="85" t="s">
        <v>112</v>
      </c>
      <c r="B41" s="85">
        <v>4</v>
      </c>
      <c r="C41" s="86">
        <f t="shared" si="0"/>
        <v>2.8228652081863093E-3</v>
      </c>
      <c r="D41" s="72" t="s">
        <v>270</v>
      </c>
      <c r="E41" s="72">
        <v>1</v>
      </c>
      <c r="F41" s="68">
        <f t="shared" si="1"/>
        <v>3.3003300330033004E-3</v>
      </c>
      <c r="G41" s="87" t="s">
        <v>271</v>
      </c>
      <c r="H41" s="87">
        <v>1</v>
      </c>
      <c r="I41" s="88">
        <f t="shared" si="2"/>
        <v>1.6778523489932886E-3</v>
      </c>
      <c r="J41" s="74" t="s">
        <v>272</v>
      </c>
      <c r="K41" s="74">
        <v>4</v>
      </c>
      <c r="L41" s="89">
        <f t="shared" si="3"/>
        <v>5.3191489361702126E-3</v>
      </c>
      <c r="M41" s="25"/>
      <c r="N41" s="85" t="s">
        <v>273</v>
      </c>
      <c r="O41" s="85">
        <v>15</v>
      </c>
      <c r="P41" s="86">
        <f t="shared" si="4"/>
        <v>2.6619343389529724E-3</v>
      </c>
      <c r="Q41" s="63"/>
      <c r="R41" s="63"/>
      <c r="S41" s="63"/>
      <c r="T41" s="87" t="s">
        <v>274</v>
      </c>
      <c r="U41" s="87">
        <v>4</v>
      </c>
      <c r="V41" s="88">
        <f t="shared" si="6"/>
        <v>3.1031807602792862E-3</v>
      </c>
      <c r="W41" s="74" t="s">
        <v>275</v>
      </c>
      <c r="X41" s="74">
        <v>8</v>
      </c>
      <c r="Y41" s="69">
        <f t="shared" si="7"/>
        <v>1.8161180476730988E-3</v>
      </c>
      <c r="Z41" s="25"/>
      <c r="AA41" s="25"/>
      <c r="AB41" s="25"/>
      <c r="AC41" s="25"/>
      <c r="AD41" s="25"/>
    </row>
    <row r="42" spans="1:30" ht="12.75">
      <c r="A42" s="85" t="s">
        <v>276</v>
      </c>
      <c r="B42" s="85">
        <v>4</v>
      </c>
      <c r="C42" s="86">
        <f t="shared" si="0"/>
        <v>2.8228652081863093E-3</v>
      </c>
      <c r="D42" s="72" t="s">
        <v>277</v>
      </c>
      <c r="E42" s="72">
        <v>1</v>
      </c>
      <c r="F42" s="68">
        <f t="shared" si="1"/>
        <v>3.3003300330033004E-3</v>
      </c>
      <c r="G42" s="87" t="s">
        <v>278</v>
      </c>
      <c r="H42" s="87">
        <v>1</v>
      </c>
      <c r="I42" s="88">
        <f t="shared" si="2"/>
        <v>1.6778523489932886E-3</v>
      </c>
      <c r="J42" s="74" t="s">
        <v>279</v>
      </c>
      <c r="K42" s="74">
        <v>4</v>
      </c>
      <c r="L42" s="89">
        <f t="shared" si="3"/>
        <v>5.3191489361702126E-3</v>
      </c>
      <c r="M42" s="25"/>
      <c r="N42" s="85" t="s">
        <v>280</v>
      </c>
      <c r="O42" s="85">
        <v>14</v>
      </c>
      <c r="P42" s="86">
        <f t="shared" si="4"/>
        <v>2.4844720496894411E-3</v>
      </c>
      <c r="Q42" s="63"/>
      <c r="R42" s="63"/>
      <c r="S42" s="63"/>
      <c r="T42" s="87" t="s">
        <v>281</v>
      </c>
      <c r="U42" s="87">
        <v>3</v>
      </c>
      <c r="V42" s="88">
        <f t="shared" si="6"/>
        <v>2.3273855702094647E-3</v>
      </c>
      <c r="W42" s="74" t="s">
        <v>282</v>
      </c>
      <c r="X42" s="74">
        <v>8</v>
      </c>
      <c r="Y42" s="69">
        <f t="shared" si="7"/>
        <v>1.8161180476730988E-3</v>
      </c>
      <c r="Z42" s="25"/>
      <c r="AA42" s="25"/>
      <c r="AB42" s="25"/>
      <c r="AC42" s="25"/>
      <c r="AD42" s="25"/>
    </row>
    <row r="43" spans="1:30" ht="12.75">
      <c r="A43" s="85" t="s">
        <v>283</v>
      </c>
      <c r="B43" s="85">
        <v>3</v>
      </c>
      <c r="C43" s="86">
        <f t="shared" si="0"/>
        <v>2.1171489061397319E-3</v>
      </c>
      <c r="D43" s="72" t="s">
        <v>284</v>
      </c>
      <c r="E43" s="72">
        <v>1</v>
      </c>
      <c r="F43" s="68">
        <f t="shared" si="1"/>
        <v>3.3003300330033004E-3</v>
      </c>
      <c r="G43" s="87" t="s">
        <v>285</v>
      </c>
      <c r="H43" s="87">
        <v>1</v>
      </c>
      <c r="I43" s="88">
        <f t="shared" si="2"/>
        <v>1.6778523489932886E-3</v>
      </c>
      <c r="J43" s="74" t="s">
        <v>224</v>
      </c>
      <c r="K43" s="74">
        <v>4</v>
      </c>
      <c r="L43" s="89">
        <f t="shared" si="3"/>
        <v>5.3191489361702126E-3</v>
      </c>
      <c r="M43" s="25"/>
      <c r="N43" s="85" t="s">
        <v>286</v>
      </c>
      <c r="O43" s="85">
        <v>14</v>
      </c>
      <c r="P43" s="86">
        <f t="shared" si="4"/>
        <v>2.4844720496894411E-3</v>
      </c>
      <c r="Q43" s="63"/>
      <c r="R43" s="63"/>
      <c r="S43" s="63"/>
      <c r="T43" s="87" t="s">
        <v>287</v>
      </c>
      <c r="U43" s="87">
        <v>3</v>
      </c>
      <c r="V43" s="88">
        <f t="shared" si="6"/>
        <v>2.3273855702094647E-3</v>
      </c>
      <c r="W43" s="74" t="s">
        <v>288</v>
      </c>
      <c r="X43" s="74">
        <v>8</v>
      </c>
      <c r="Y43" s="69">
        <f t="shared" si="7"/>
        <v>1.8161180476730988E-3</v>
      </c>
      <c r="Z43" s="25"/>
      <c r="AA43" s="25"/>
      <c r="AB43" s="25"/>
      <c r="AC43" s="25"/>
      <c r="AD43" s="25"/>
    </row>
    <row r="44" spans="1:30" ht="12.75">
      <c r="A44" s="85" t="s">
        <v>289</v>
      </c>
      <c r="B44" s="85">
        <v>3</v>
      </c>
      <c r="C44" s="86">
        <f t="shared" si="0"/>
        <v>2.1171489061397319E-3</v>
      </c>
      <c r="D44" s="72" t="s">
        <v>290</v>
      </c>
      <c r="E44" s="72">
        <v>1</v>
      </c>
      <c r="F44" s="68">
        <f t="shared" si="1"/>
        <v>3.3003300330033004E-3</v>
      </c>
      <c r="G44" s="87" t="s">
        <v>291</v>
      </c>
      <c r="H44" s="87">
        <v>1</v>
      </c>
      <c r="I44" s="88">
        <f t="shared" si="2"/>
        <v>1.6778523489932886E-3</v>
      </c>
      <c r="J44" s="74" t="s">
        <v>102</v>
      </c>
      <c r="K44" s="74">
        <v>4</v>
      </c>
      <c r="L44" s="89">
        <f t="shared" si="3"/>
        <v>5.3191489361702126E-3</v>
      </c>
      <c r="M44" s="25"/>
      <c r="N44" s="85" t="s">
        <v>292</v>
      </c>
      <c r="O44" s="85">
        <v>13</v>
      </c>
      <c r="P44" s="86">
        <f t="shared" si="4"/>
        <v>2.3070097604259094E-3</v>
      </c>
      <c r="Q44" s="63"/>
      <c r="R44" s="63"/>
      <c r="S44" s="63"/>
      <c r="T44" s="87" t="s">
        <v>293</v>
      </c>
      <c r="U44" s="87">
        <v>3</v>
      </c>
      <c r="V44" s="88">
        <f t="shared" si="6"/>
        <v>2.3273855702094647E-3</v>
      </c>
      <c r="W44" s="74" t="s">
        <v>294</v>
      </c>
      <c r="X44" s="74">
        <v>7</v>
      </c>
      <c r="Y44" s="69">
        <f t="shared" si="7"/>
        <v>1.5891032917139615E-3</v>
      </c>
      <c r="Z44" s="25"/>
      <c r="AA44" s="25"/>
      <c r="AB44" s="25"/>
      <c r="AC44" s="25"/>
      <c r="AD44" s="25"/>
    </row>
    <row r="45" spans="1:30" ht="12.75">
      <c r="A45" s="85" t="s">
        <v>295</v>
      </c>
      <c r="B45" s="85">
        <v>3</v>
      </c>
      <c r="C45" s="86">
        <f t="shared" si="0"/>
        <v>2.1171489061397319E-3</v>
      </c>
      <c r="D45" s="72" t="s">
        <v>296</v>
      </c>
      <c r="E45" s="72">
        <v>1</v>
      </c>
      <c r="F45" s="68">
        <f t="shared" si="1"/>
        <v>3.3003300330033004E-3</v>
      </c>
      <c r="G45" s="87" t="s">
        <v>62</v>
      </c>
      <c r="H45" s="87">
        <v>1</v>
      </c>
      <c r="I45" s="88">
        <f t="shared" si="2"/>
        <v>1.6778523489932886E-3</v>
      </c>
      <c r="J45" s="74" t="s">
        <v>297</v>
      </c>
      <c r="K45" s="74">
        <v>3</v>
      </c>
      <c r="L45" s="89">
        <f t="shared" si="3"/>
        <v>3.9893617021276593E-3</v>
      </c>
      <c r="M45" s="25"/>
      <c r="N45" s="85" t="s">
        <v>298</v>
      </c>
      <c r="O45" s="85">
        <v>13</v>
      </c>
      <c r="P45" s="86">
        <f t="shared" si="4"/>
        <v>2.3070097604259094E-3</v>
      </c>
      <c r="Q45" s="63"/>
      <c r="R45" s="63"/>
      <c r="S45" s="63"/>
      <c r="T45" s="87" t="s">
        <v>299</v>
      </c>
      <c r="U45" s="87">
        <v>3</v>
      </c>
      <c r="V45" s="88">
        <f t="shared" si="6"/>
        <v>2.3273855702094647E-3</v>
      </c>
      <c r="W45" s="74" t="s">
        <v>300</v>
      </c>
      <c r="X45" s="74">
        <v>7</v>
      </c>
      <c r="Y45" s="69">
        <f t="shared" si="7"/>
        <v>1.5891032917139615E-3</v>
      </c>
      <c r="Z45" s="25"/>
      <c r="AA45" s="25"/>
      <c r="AB45" s="25"/>
      <c r="AC45" s="25"/>
      <c r="AD45" s="25"/>
    </row>
    <row r="46" spans="1:30" ht="12.75">
      <c r="A46" s="85" t="s">
        <v>178</v>
      </c>
      <c r="B46" s="85">
        <v>3</v>
      </c>
      <c r="C46" s="86">
        <f t="shared" si="0"/>
        <v>2.1171489061397319E-3</v>
      </c>
      <c r="D46" s="72" t="s">
        <v>301</v>
      </c>
      <c r="E46" s="72">
        <v>1</v>
      </c>
      <c r="F46" s="68">
        <f t="shared" si="1"/>
        <v>3.3003300330033004E-3</v>
      </c>
      <c r="G46" s="87" t="s">
        <v>302</v>
      </c>
      <c r="H46" s="87">
        <v>1</v>
      </c>
      <c r="I46" s="88">
        <f t="shared" si="2"/>
        <v>1.6778523489932886E-3</v>
      </c>
      <c r="J46" s="74" t="s">
        <v>303</v>
      </c>
      <c r="K46" s="74">
        <v>3</v>
      </c>
      <c r="L46" s="89">
        <f t="shared" si="3"/>
        <v>3.9893617021276593E-3</v>
      </c>
      <c r="M46" s="25"/>
      <c r="N46" s="85" t="s">
        <v>304</v>
      </c>
      <c r="O46" s="85">
        <v>13</v>
      </c>
      <c r="P46" s="86">
        <f t="shared" si="4"/>
        <v>2.3070097604259094E-3</v>
      </c>
      <c r="Q46" s="63"/>
      <c r="R46" s="63"/>
      <c r="S46" s="63"/>
      <c r="T46" s="87" t="s">
        <v>305</v>
      </c>
      <c r="U46" s="87">
        <v>3</v>
      </c>
      <c r="V46" s="88">
        <f t="shared" si="6"/>
        <v>2.3273855702094647E-3</v>
      </c>
      <c r="W46" s="74" t="s">
        <v>306</v>
      </c>
      <c r="X46" s="74">
        <v>7</v>
      </c>
      <c r="Y46" s="69">
        <f t="shared" si="7"/>
        <v>1.5891032917139615E-3</v>
      </c>
      <c r="Z46" s="25"/>
      <c r="AA46" s="25"/>
      <c r="AB46" s="25"/>
      <c r="AC46" s="25"/>
      <c r="AD46" s="25"/>
    </row>
    <row r="47" spans="1:30" ht="12.75">
      <c r="A47" s="85" t="s">
        <v>119</v>
      </c>
      <c r="B47" s="85">
        <v>3</v>
      </c>
      <c r="C47" s="86">
        <f t="shared" si="0"/>
        <v>2.1171489061397319E-3</v>
      </c>
      <c r="D47" s="72" t="s">
        <v>307</v>
      </c>
      <c r="E47" s="72">
        <v>1</v>
      </c>
      <c r="F47" s="68">
        <f t="shared" si="1"/>
        <v>3.3003300330033004E-3</v>
      </c>
      <c r="G47" s="87" t="s">
        <v>308</v>
      </c>
      <c r="H47" s="87">
        <v>1</v>
      </c>
      <c r="I47" s="88">
        <f t="shared" si="2"/>
        <v>1.6778523489932886E-3</v>
      </c>
      <c r="J47" s="74" t="s">
        <v>309</v>
      </c>
      <c r="K47" s="74">
        <v>3</v>
      </c>
      <c r="L47" s="89">
        <f t="shared" si="3"/>
        <v>3.9893617021276593E-3</v>
      </c>
      <c r="M47" s="25"/>
      <c r="N47" s="85" t="s">
        <v>310</v>
      </c>
      <c r="O47" s="85">
        <v>12</v>
      </c>
      <c r="P47" s="86">
        <f t="shared" si="4"/>
        <v>2.1295474711623781E-3</v>
      </c>
      <c r="Q47" s="63"/>
      <c r="R47" s="63"/>
      <c r="S47" s="63"/>
      <c r="T47" s="87" t="s">
        <v>311</v>
      </c>
      <c r="U47" s="87">
        <v>3</v>
      </c>
      <c r="V47" s="88">
        <f t="shared" si="6"/>
        <v>2.3273855702094647E-3</v>
      </c>
      <c r="W47" s="74" t="s">
        <v>312</v>
      </c>
      <c r="X47" s="74">
        <v>7</v>
      </c>
      <c r="Y47" s="69">
        <f t="shared" si="7"/>
        <v>1.5891032917139615E-3</v>
      </c>
      <c r="Z47" s="25"/>
      <c r="AA47" s="25"/>
      <c r="AB47" s="25"/>
      <c r="AC47" s="25"/>
      <c r="AD47" s="25"/>
    </row>
    <row r="48" spans="1:30" ht="12.75">
      <c r="A48" s="85" t="s">
        <v>85</v>
      </c>
      <c r="B48" s="85">
        <v>3</v>
      </c>
      <c r="C48" s="86">
        <f t="shared" si="0"/>
        <v>2.1171489061397319E-3</v>
      </c>
      <c r="D48" s="72" t="s">
        <v>313</v>
      </c>
      <c r="E48" s="72">
        <v>1</v>
      </c>
      <c r="F48" s="68">
        <f t="shared" si="1"/>
        <v>3.3003300330033004E-3</v>
      </c>
      <c r="G48" s="87" t="s">
        <v>314</v>
      </c>
      <c r="H48" s="87">
        <v>1</v>
      </c>
      <c r="I48" s="88">
        <f t="shared" si="2"/>
        <v>1.6778523489932886E-3</v>
      </c>
      <c r="J48" s="74" t="s">
        <v>315</v>
      </c>
      <c r="K48" s="74">
        <v>3</v>
      </c>
      <c r="L48" s="89">
        <f t="shared" si="3"/>
        <v>3.9893617021276593E-3</v>
      </c>
      <c r="M48" s="25"/>
      <c r="N48" s="85" t="s">
        <v>316</v>
      </c>
      <c r="O48" s="85">
        <v>12</v>
      </c>
      <c r="P48" s="86">
        <f t="shared" si="4"/>
        <v>2.1295474711623781E-3</v>
      </c>
      <c r="Q48" s="63"/>
      <c r="R48" s="63"/>
      <c r="S48" s="63"/>
      <c r="T48" s="87" t="s">
        <v>317</v>
      </c>
      <c r="U48" s="87">
        <v>3</v>
      </c>
      <c r="V48" s="88">
        <f t="shared" si="6"/>
        <v>2.3273855702094647E-3</v>
      </c>
      <c r="W48" s="74" t="s">
        <v>199</v>
      </c>
      <c r="X48" s="74">
        <v>6</v>
      </c>
      <c r="Y48" s="69">
        <f t="shared" si="7"/>
        <v>1.362088535754824E-3</v>
      </c>
      <c r="Z48" s="25"/>
      <c r="AA48" s="25"/>
      <c r="AB48" s="25"/>
      <c r="AC48" s="25"/>
      <c r="AD48" s="25"/>
    </row>
    <row r="49" spans="1:30" ht="12.75">
      <c r="A49" s="85" t="s">
        <v>318</v>
      </c>
      <c r="B49" s="85">
        <v>3</v>
      </c>
      <c r="C49" s="86">
        <f t="shared" si="0"/>
        <v>2.1171489061397319E-3</v>
      </c>
      <c r="D49" s="72" t="s">
        <v>319</v>
      </c>
      <c r="E49" s="72">
        <v>1</v>
      </c>
      <c r="F49" s="68">
        <f t="shared" si="1"/>
        <v>3.3003300330033004E-3</v>
      </c>
      <c r="G49" s="87" t="s">
        <v>320</v>
      </c>
      <c r="H49" s="87">
        <v>1</v>
      </c>
      <c r="I49" s="88">
        <f t="shared" si="2"/>
        <v>1.6778523489932886E-3</v>
      </c>
      <c r="J49" s="74" t="s">
        <v>162</v>
      </c>
      <c r="K49" s="74">
        <v>3</v>
      </c>
      <c r="L49" s="89">
        <f t="shared" si="3"/>
        <v>3.9893617021276593E-3</v>
      </c>
      <c r="M49" s="25"/>
      <c r="N49" s="85" t="s">
        <v>321</v>
      </c>
      <c r="O49" s="85">
        <v>10</v>
      </c>
      <c r="P49" s="86">
        <f t="shared" si="4"/>
        <v>1.7746228926353151E-3</v>
      </c>
      <c r="Q49" s="63"/>
      <c r="R49" s="63"/>
      <c r="S49" s="63"/>
      <c r="T49" s="87" t="s">
        <v>322</v>
      </c>
      <c r="U49" s="87">
        <v>2</v>
      </c>
      <c r="V49" s="88">
        <f t="shared" si="6"/>
        <v>1.5515903801396431E-3</v>
      </c>
      <c r="W49" s="74" t="s">
        <v>323</v>
      </c>
      <c r="X49" s="74">
        <v>6</v>
      </c>
      <c r="Y49" s="69">
        <f t="shared" si="7"/>
        <v>1.362088535754824E-3</v>
      </c>
      <c r="Z49" s="25"/>
      <c r="AA49" s="25"/>
      <c r="AB49" s="25"/>
      <c r="AC49" s="25"/>
      <c r="AD49" s="25"/>
    </row>
    <row r="50" spans="1:30" ht="12.75">
      <c r="A50" s="85" t="s">
        <v>148</v>
      </c>
      <c r="B50" s="85">
        <v>3</v>
      </c>
      <c r="C50" s="86">
        <f t="shared" si="0"/>
        <v>2.1171489061397319E-3</v>
      </c>
      <c r="D50" s="72" t="s">
        <v>78</v>
      </c>
      <c r="E50" s="72">
        <v>1</v>
      </c>
      <c r="F50" s="68">
        <f t="shared" si="1"/>
        <v>3.3003300330033004E-3</v>
      </c>
      <c r="G50" s="87" t="s">
        <v>324</v>
      </c>
      <c r="H50" s="87">
        <v>1</v>
      </c>
      <c r="I50" s="88">
        <f t="shared" si="2"/>
        <v>1.6778523489932886E-3</v>
      </c>
      <c r="J50" s="74" t="s">
        <v>107</v>
      </c>
      <c r="K50" s="74">
        <v>3</v>
      </c>
      <c r="L50" s="89">
        <f t="shared" si="3"/>
        <v>3.9893617021276593E-3</v>
      </c>
      <c r="M50" s="25"/>
      <c r="N50" s="85" t="s">
        <v>325</v>
      </c>
      <c r="O50" s="85">
        <v>10</v>
      </c>
      <c r="P50" s="86">
        <f t="shared" si="4"/>
        <v>1.7746228926353151E-3</v>
      </c>
      <c r="Q50" s="63"/>
      <c r="R50" s="63"/>
      <c r="S50" s="63"/>
      <c r="T50" s="87" t="s">
        <v>326</v>
      </c>
      <c r="U50" s="87">
        <v>2</v>
      </c>
      <c r="V50" s="88">
        <f t="shared" si="6"/>
        <v>1.5515903801396431E-3</v>
      </c>
      <c r="W50" s="74" t="s">
        <v>327</v>
      </c>
      <c r="X50" s="74">
        <v>5</v>
      </c>
      <c r="Y50" s="69">
        <f t="shared" si="7"/>
        <v>1.1350737797956867E-3</v>
      </c>
      <c r="Z50" s="25"/>
      <c r="AA50" s="25"/>
      <c r="AB50" s="25"/>
      <c r="AC50" s="25"/>
      <c r="AD50" s="25"/>
    </row>
    <row r="51" spans="1:30" ht="12.75">
      <c r="A51" s="85" t="s">
        <v>56</v>
      </c>
      <c r="B51" s="85">
        <v>3</v>
      </c>
      <c r="C51" s="86">
        <f t="shared" si="0"/>
        <v>2.1171489061397319E-3</v>
      </c>
      <c r="D51" s="90" t="s">
        <v>264</v>
      </c>
      <c r="E51" s="72">
        <v>1</v>
      </c>
      <c r="F51" s="68">
        <f t="shared" si="1"/>
        <v>3.3003300330033004E-3</v>
      </c>
      <c r="G51" s="87" t="s">
        <v>328</v>
      </c>
      <c r="H51" s="87">
        <v>1</v>
      </c>
      <c r="I51" s="88">
        <f t="shared" si="2"/>
        <v>1.6778523489932886E-3</v>
      </c>
      <c r="J51" s="74" t="s">
        <v>329</v>
      </c>
      <c r="K51" s="74">
        <v>3</v>
      </c>
      <c r="L51" s="89">
        <f t="shared" si="3"/>
        <v>3.9893617021276593E-3</v>
      </c>
      <c r="M51" s="25"/>
      <c r="N51" s="85" t="s">
        <v>330</v>
      </c>
      <c r="O51" s="85">
        <v>9</v>
      </c>
      <c r="P51" s="86">
        <f t="shared" si="4"/>
        <v>1.5971606033717836E-3</v>
      </c>
      <c r="Q51" s="63"/>
      <c r="R51" s="63"/>
      <c r="S51" s="63"/>
      <c r="T51" s="87" t="s">
        <v>331</v>
      </c>
      <c r="U51" s="87">
        <v>2</v>
      </c>
      <c r="V51" s="88">
        <f t="shared" si="6"/>
        <v>1.5515903801396431E-3</v>
      </c>
      <c r="W51" s="74" t="s">
        <v>332</v>
      </c>
      <c r="X51" s="74">
        <v>5</v>
      </c>
      <c r="Y51" s="69">
        <f t="shared" si="7"/>
        <v>1.1350737797956867E-3</v>
      </c>
      <c r="Z51" s="25"/>
      <c r="AA51" s="25"/>
      <c r="AB51" s="25"/>
      <c r="AC51" s="25"/>
      <c r="AD51" s="25"/>
    </row>
    <row r="52" spans="1:30" ht="12.75">
      <c r="A52" s="85" t="s">
        <v>333</v>
      </c>
      <c r="B52" s="85">
        <v>2</v>
      </c>
      <c r="C52" s="86">
        <f t="shared" si="0"/>
        <v>1.4114326040931546E-3</v>
      </c>
      <c r="D52" s="72" t="s">
        <v>334</v>
      </c>
      <c r="E52" s="72">
        <v>1</v>
      </c>
      <c r="F52" s="68">
        <f t="shared" si="1"/>
        <v>3.3003300330033004E-3</v>
      </c>
      <c r="G52" s="87" t="s">
        <v>335</v>
      </c>
      <c r="H52" s="87">
        <v>1</v>
      </c>
      <c r="I52" s="88">
        <f t="shared" si="2"/>
        <v>1.6778523489932886E-3</v>
      </c>
      <c r="J52" s="74" t="s">
        <v>336</v>
      </c>
      <c r="K52" s="74">
        <v>2</v>
      </c>
      <c r="L52" s="89">
        <f t="shared" si="3"/>
        <v>2.6595744680851063E-3</v>
      </c>
      <c r="M52" s="25"/>
      <c r="N52" s="85" t="s">
        <v>337</v>
      </c>
      <c r="O52" s="85">
        <v>9</v>
      </c>
      <c r="P52" s="86">
        <f t="shared" si="4"/>
        <v>1.5971606033717836E-3</v>
      </c>
      <c r="Q52" s="63"/>
      <c r="R52" s="63"/>
      <c r="S52" s="63"/>
      <c r="T52" s="87" t="s">
        <v>338</v>
      </c>
      <c r="U52" s="87">
        <v>2</v>
      </c>
      <c r="V52" s="88">
        <f t="shared" si="6"/>
        <v>1.5515903801396431E-3</v>
      </c>
      <c r="W52" s="74" t="s">
        <v>339</v>
      </c>
      <c r="X52" s="74">
        <v>5</v>
      </c>
      <c r="Y52" s="69">
        <f t="shared" si="7"/>
        <v>1.1350737797956867E-3</v>
      </c>
      <c r="Z52" s="25"/>
      <c r="AA52" s="25"/>
      <c r="AB52" s="25"/>
      <c r="AC52" s="25"/>
      <c r="AD52" s="25"/>
    </row>
    <row r="53" spans="1:30" ht="12.75">
      <c r="A53" s="85" t="s">
        <v>340</v>
      </c>
      <c r="B53" s="85">
        <v>2</v>
      </c>
      <c r="C53" s="86">
        <f t="shared" si="0"/>
        <v>1.4114326040931546E-3</v>
      </c>
      <c r="D53" s="72" t="s">
        <v>341</v>
      </c>
      <c r="E53" s="72">
        <v>1</v>
      </c>
      <c r="F53" s="68">
        <f t="shared" si="1"/>
        <v>3.3003300330033004E-3</v>
      </c>
      <c r="G53" s="87" t="s">
        <v>342</v>
      </c>
      <c r="H53" s="87">
        <v>1</v>
      </c>
      <c r="I53" s="88">
        <f t="shared" si="2"/>
        <v>1.6778523489932886E-3</v>
      </c>
      <c r="J53" s="74" t="s">
        <v>343</v>
      </c>
      <c r="K53" s="74">
        <v>2</v>
      </c>
      <c r="L53" s="89">
        <f t="shared" si="3"/>
        <v>2.6595744680851063E-3</v>
      </c>
      <c r="M53" s="25"/>
      <c r="N53" s="85" t="s">
        <v>318</v>
      </c>
      <c r="O53" s="85">
        <v>8</v>
      </c>
      <c r="P53" s="86">
        <f t="shared" si="4"/>
        <v>1.419698314108252E-3</v>
      </c>
      <c r="Q53" s="63"/>
      <c r="R53" s="63"/>
      <c r="S53" s="63"/>
      <c r="T53" s="87" t="s">
        <v>344</v>
      </c>
      <c r="U53" s="87">
        <v>2</v>
      </c>
      <c r="V53" s="88">
        <f t="shared" si="6"/>
        <v>1.5515903801396431E-3</v>
      </c>
      <c r="W53" s="74" t="s">
        <v>345</v>
      </c>
      <c r="X53" s="74">
        <v>5</v>
      </c>
      <c r="Y53" s="69">
        <f t="shared" si="7"/>
        <v>1.1350737797956867E-3</v>
      </c>
      <c r="Z53" s="25"/>
      <c r="AA53" s="25"/>
      <c r="AB53" s="25"/>
      <c r="AC53" s="25"/>
      <c r="AD53" s="25"/>
    </row>
    <row r="54" spans="1:30" ht="12.75">
      <c r="A54" s="85" t="s">
        <v>346</v>
      </c>
      <c r="B54" s="85">
        <v>2</v>
      </c>
      <c r="C54" s="86">
        <f t="shared" si="0"/>
        <v>1.4114326040931546E-3</v>
      </c>
      <c r="D54" s="72" t="s">
        <v>347</v>
      </c>
      <c r="E54" s="72">
        <v>1</v>
      </c>
      <c r="F54" s="68">
        <f t="shared" si="1"/>
        <v>3.3003300330033004E-3</v>
      </c>
      <c r="G54" s="87" t="s">
        <v>348</v>
      </c>
      <c r="H54" s="87">
        <v>1</v>
      </c>
      <c r="I54" s="88">
        <f t="shared" si="2"/>
        <v>1.6778523489932886E-3</v>
      </c>
      <c r="J54" s="74" t="s">
        <v>349</v>
      </c>
      <c r="K54" s="74">
        <v>2</v>
      </c>
      <c r="L54" s="89">
        <f t="shared" si="3"/>
        <v>2.6595744680851063E-3</v>
      </c>
      <c r="M54" s="25"/>
      <c r="N54" s="85" t="s">
        <v>350</v>
      </c>
      <c r="O54" s="85">
        <v>8</v>
      </c>
      <c r="P54" s="86">
        <f t="shared" si="4"/>
        <v>1.419698314108252E-3</v>
      </c>
      <c r="Q54" s="63"/>
      <c r="R54" s="63"/>
      <c r="S54" s="63"/>
      <c r="T54" s="87" t="s">
        <v>351</v>
      </c>
      <c r="U54" s="87">
        <v>2</v>
      </c>
      <c r="V54" s="88">
        <f t="shared" si="6"/>
        <v>1.5515903801396431E-3</v>
      </c>
      <c r="W54" s="74" t="s">
        <v>352</v>
      </c>
      <c r="X54" s="74">
        <v>5</v>
      </c>
      <c r="Y54" s="69">
        <f t="shared" si="7"/>
        <v>1.1350737797956867E-3</v>
      </c>
      <c r="Z54" s="25"/>
      <c r="AA54" s="25"/>
      <c r="AB54" s="25"/>
      <c r="AC54" s="25"/>
      <c r="AD54" s="25"/>
    </row>
    <row r="55" spans="1:30" ht="12.75">
      <c r="A55" s="85" t="s">
        <v>353</v>
      </c>
      <c r="B55" s="85">
        <v>2</v>
      </c>
      <c r="C55" s="86">
        <f t="shared" si="0"/>
        <v>1.4114326040931546E-3</v>
      </c>
      <c r="D55" s="72" t="s">
        <v>354</v>
      </c>
      <c r="E55" s="72">
        <v>1</v>
      </c>
      <c r="F55" s="68">
        <f t="shared" si="1"/>
        <v>3.3003300330033004E-3</v>
      </c>
      <c r="G55" s="87" t="s">
        <v>355</v>
      </c>
      <c r="H55" s="87">
        <v>1</v>
      </c>
      <c r="I55" s="88">
        <f t="shared" si="2"/>
        <v>1.6778523489932886E-3</v>
      </c>
      <c r="J55" s="74" t="s">
        <v>356</v>
      </c>
      <c r="K55" s="74">
        <v>2</v>
      </c>
      <c r="L55" s="89">
        <f t="shared" si="3"/>
        <v>2.6595744680851063E-3</v>
      </c>
      <c r="M55" s="25"/>
      <c r="N55" s="85" t="s">
        <v>357</v>
      </c>
      <c r="O55" s="85">
        <v>8</v>
      </c>
      <c r="P55" s="86">
        <f t="shared" si="4"/>
        <v>1.419698314108252E-3</v>
      </c>
      <c r="Q55" s="63"/>
      <c r="R55" s="63"/>
      <c r="S55" s="63"/>
      <c r="T55" s="87" t="s">
        <v>358</v>
      </c>
      <c r="U55" s="87">
        <v>2</v>
      </c>
      <c r="V55" s="88">
        <f t="shared" si="6"/>
        <v>1.5515903801396431E-3</v>
      </c>
      <c r="W55" s="74" t="s">
        <v>359</v>
      </c>
      <c r="X55" s="74">
        <v>5</v>
      </c>
      <c r="Y55" s="69">
        <f t="shared" si="7"/>
        <v>1.1350737797956867E-3</v>
      </c>
      <c r="Z55" s="25"/>
      <c r="AA55" s="25"/>
      <c r="AB55" s="25"/>
      <c r="AC55" s="25"/>
      <c r="AD55" s="25"/>
    </row>
    <row r="56" spans="1:30" ht="12.75">
      <c r="A56" s="85" t="s">
        <v>360</v>
      </c>
      <c r="B56" s="85">
        <v>2</v>
      </c>
      <c r="C56" s="86">
        <f t="shared" si="0"/>
        <v>1.4114326040931546E-3</v>
      </c>
      <c r="D56" s="72" t="s">
        <v>361</v>
      </c>
      <c r="E56" s="72">
        <v>1</v>
      </c>
      <c r="F56" s="68">
        <f t="shared" si="1"/>
        <v>3.3003300330033004E-3</v>
      </c>
      <c r="G56" s="87" t="s">
        <v>362</v>
      </c>
      <c r="H56" s="87">
        <v>1</v>
      </c>
      <c r="I56" s="88">
        <f t="shared" si="2"/>
        <v>1.6778523489932886E-3</v>
      </c>
      <c r="J56" s="74" t="s">
        <v>363</v>
      </c>
      <c r="K56" s="74">
        <v>2</v>
      </c>
      <c r="L56" s="89">
        <f t="shared" si="3"/>
        <v>2.6595744680851063E-3</v>
      </c>
      <c r="M56" s="25"/>
      <c r="N56" s="85" t="s">
        <v>364</v>
      </c>
      <c r="O56" s="85">
        <v>7</v>
      </c>
      <c r="P56" s="86">
        <f t="shared" si="4"/>
        <v>1.2422360248447205E-3</v>
      </c>
      <c r="Q56" s="63"/>
      <c r="R56" s="63"/>
      <c r="S56" s="63"/>
      <c r="T56" s="87" t="s">
        <v>365</v>
      </c>
      <c r="U56" s="87">
        <v>2</v>
      </c>
      <c r="V56" s="88">
        <f t="shared" si="6"/>
        <v>1.5515903801396431E-3</v>
      </c>
      <c r="W56" s="74" t="s">
        <v>366</v>
      </c>
      <c r="X56" s="74">
        <v>5</v>
      </c>
      <c r="Y56" s="69">
        <f t="shared" si="7"/>
        <v>1.1350737797956867E-3</v>
      </c>
      <c r="Z56" s="25"/>
      <c r="AA56" s="25"/>
      <c r="AB56" s="25"/>
      <c r="AC56" s="25"/>
      <c r="AD56" s="25"/>
    </row>
    <row r="57" spans="1:30" ht="12.75">
      <c r="A57" s="85" t="s">
        <v>367</v>
      </c>
      <c r="B57" s="85">
        <v>2</v>
      </c>
      <c r="C57" s="86">
        <f t="shared" si="0"/>
        <v>1.4114326040931546E-3</v>
      </c>
      <c r="D57" s="72" t="s">
        <v>368</v>
      </c>
      <c r="E57" s="72">
        <v>1</v>
      </c>
      <c r="F57" s="68">
        <f t="shared" si="1"/>
        <v>3.3003300330033004E-3</v>
      </c>
      <c r="G57" s="87" t="s">
        <v>369</v>
      </c>
      <c r="H57" s="87">
        <v>1</v>
      </c>
      <c r="I57" s="88">
        <f t="shared" si="2"/>
        <v>1.6778523489932886E-3</v>
      </c>
      <c r="J57" s="74" t="s">
        <v>370</v>
      </c>
      <c r="K57" s="74">
        <v>2</v>
      </c>
      <c r="L57" s="89">
        <f t="shared" si="3"/>
        <v>2.6595744680851063E-3</v>
      </c>
      <c r="M57" s="25"/>
      <c r="N57" s="85" t="s">
        <v>371</v>
      </c>
      <c r="O57" s="85">
        <v>6</v>
      </c>
      <c r="P57" s="86">
        <f t="shared" si="4"/>
        <v>1.064773735581189E-3</v>
      </c>
      <c r="Q57" s="63"/>
      <c r="R57" s="63"/>
      <c r="S57" s="63"/>
      <c r="T57" s="87" t="s">
        <v>372</v>
      </c>
      <c r="U57" s="87">
        <v>2</v>
      </c>
      <c r="V57" s="88">
        <f t="shared" si="6"/>
        <v>1.5515903801396431E-3</v>
      </c>
      <c r="W57" s="74" t="s">
        <v>373</v>
      </c>
      <c r="X57" s="74">
        <v>5</v>
      </c>
      <c r="Y57" s="69">
        <f t="shared" si="7"/>
        <v>1.1350737797956867E-3</v>
      </c>
      <c r="Z57" s="25"/>
      <c r="AA57" s="25"/>
      <c r="AB57" s="25"/>
      <c r="AC57" s="25"/>
      <c r="AD57" s="25"/>
    </row>
    <row r="58" spans="1:30" ht="12.75">
      <c r="A58" s="85" t="s">
        <v>374</v>
      </c>
      <c r="B58" s="85">
        <v>2</v>
      </c>
      <c r="C58" s="86">
        <f t="shared" si="0"/>
        <v>1.4114326040931546E-3</v>
      </c>
      <c r="D58" s="72" t="s">
        <v>375</v>
      </c>
      <c r="E58" s="72">
        <v>1</v>
      </c>
      <c r="F58" s="68">
        <f t="shared" si="1"/>
        <v>3.3003300330033004E-3</v>
      </c>
      <c r="G58" s="87" t="s">
        <v>376</v>
      </c>
      <c r="H58" s="87">
        <v>1</v>
      </c>
      <c r="I58" s="88">
        <f t="shared" si="2"/>
        <v>1.6778523489932886E-3</v>
      </c>
      <c r="J58" s="74" t="s">
        <v>377</v>
      </c>
      <c r="K58" s="74">
        <v>2</v>
      </c>
      <c r="L58" s="89">
        <f t="shared" si="3"/>
        <v>2.6595744680851063E-3</v>
      </c>
      <c r="M58" s="25"/>
      <c r="N58" s="85" t="s">
        <v>378</v>
      </c>
      <c r="O58" s="85">
        <v>6</v>
      </c>
      <c r="P58" s="86">
        <f t="shared" si="4"/>
        <v>1.064773735581189E-3</v>
      </c>
      <c r="Q58" s="63"/>
      <c r="R58" s="63"/>
      <c r="S58" s="63"/>
      <c r="T58" s="87" t="s">
        <v>379</v>
      </c>
      <c r="U58" s="87">
        <v>2</v>
      </c>
      <c r="V58" s="88">
        <f t="shared" si="6"/>
        <v>1.5515903801396431E-3</v>
      </c>
      <c r="W58" s="74" t="s">
        <v>380</v>
      </c>
      <c r="X58" s="74">
        <v>5</v>
      </c>
      <c r="Y58" s="69">
        <f t="shared" si="7"/>
        <v>1.1350737797956867E-3</v>
      </c>
      <c r="Z58" s="25"/>
      <c r="AA58" s="25"/>
      <c r="AB58" s="25"/>
      <c r="AC58" s="25"/>
      <c r="AD58" s="25"/>
    </row>
    <row r="59" spans="1:30" ht="12.75">
      <c r="A59" s="85" t="s">
        <v>381</v>
      </c>
      <c r="B59" s="85">
        <v>2</v>
      </c>
      <c r="C59" s="86">
        <f t="shared" si="0"/>
        <v>1.4114326040931546E-3</v>
      </c>
      <c r="D59" s="72" t="s">
        <v>313</v>
      </c>
      <c r="E59" s="72">
        <v>1</v>
      </c>
      <c r="F59" s="68">
        <f t="shared" si="1"/>
        <v>3.3003300330033004E-3</v>
      </c>
      <c r="G59" s="87" t="s">
        <v>382</v>
      </c>
      <c r="H59" s="87">
        <v>1</v>
      </c>
      <c r="I59" s="88">
        <f t="shared" si="2"/>
        <v>1.6778523489932886E-3</v>
      </c>
      <c r="J59" s="74" t="s">
        <v>80</v>
      </c>
      <c r="K59" s="74">
        <v>2</v>
      </c>
      <c r="L59" s="89">
        <f t="shared" si="3"/>
        <v>2.6595744680851063E-3</v>
      </c>
      <c r="M59" s="25"/>
      <c r="N59" s="85" t="s">
        <v>383</v>
      </c>
      <c r="O59" s="85">
        <v>6</v>
      </c>
      <c r="P59" s="86">
        <f t="shared" si="4"/>
        <v>1.064773735581189E-3</v>
      </c>
      <c r="Q59" s="63"/>
      <c r="R59" s="63"/>
      <c r="S59" s="63"/>
      <c r="T59" s="87" t="s">
        <v>384</v>
      </c>
      <c r="U59" s="87">
        <v>2</v>
      </c>
      <c r="V59" s="88">
        <f t="shared" si="6"/>
        <v>1.5515903801396431E-3</v>
      </c>
      <c r="W59" s="74" t="s">
        <v>315</v>
      </c>
      <c r="X59" s="74">
        <v>4</v>
      </c>
      <c r="Y59" s="69">
        <f t="shared" si="7"/>
        <v>9.0805902383654939E-4</v>
      </c>
      <c r="Z59" s="25"/>
      <c r="AA59" s="25"/>
      <c r="AB59" s="25"/>
      <c r="AC59" s="25"/>
      <c r="AD59" s="25"/>
    </row>
    <row r="60" spans="1:30" ht="12.75">
      <c r="A60" s="85" t="s">
        <v>385</v>
      </c>
      <c r="B60" s="85">
        <v>2</v>
      </c>
      <c r="C60" s="86">
        <f t="shared" si="0"/>
        <v>1.4114326040931546E-3</v>
      </c>
      <c r="D60" s="72" t="s">
        <v>78</v>
      </c>
      <c r="E60" s="72">
        <v>1</v>
      </c>
      <c r="F60" s="68">
        <f t="shared" si="1"/>
        <v>3.3003300330033004E-3</v>
      </c>
      <c r="G60" s="87" t="s">
        <v>386</v>
      </c>
      <c r="H60" s="87">
        <v>1</v>
      </c>
      <c r="I60" s="88">
        <f t="shared" si="2"/>
        <v>1.6778523489932886E-3</v>
      </c>
      <c r="J60" s="74" t="s">
        <v>67</v>
      </c>
      <c r="K60" s="74">
        <v>2</v>
      </c>
      <c r="L60" s="89">
        <f t="shared" si="3"/>
        <v>2.6595744680851063E-3</v>
      </c>
      <c r="M60" s="25"/>
      <c r="N60" s="85" t="s">
        <v>387</v>
      </c>
      <c r="O60" s="85">
        <v>5</v>
      </c>
      <c r="P60" s="86">
        <f t="shared" si="4"/>
        <v>8.8731144631765753E-4</v>
      </c>
      <c r="Q60" s="63"/>
      <c r="R60" s="63"/>
      <c r="S60" s="63"/>
      <c r="T60" s="87" t="s">
        <v>388</v>
      </c>
      <c r="U60" s="87">
        <v>2</v>
      </c>
      <c r="V60" s="88">
        <f t="shared" si="6"/>
        <v>1.5515903801396431E-3</v>
      </c>
      <c r="W60" s="74" t="s">
        <v>389</v>
      </c>
      <c r="X60" s="74">
        <v>4</v>
      </c>
      <c r="Y60" s="69">
        <f t="shared" si="7"/>
        <v>9.0805902383654939E-4</v>
      </c>
      <c r="Z60" s="25"/>
      <c r="AA60" s="25"/>
      <c r="AB60" s="25"/>
      <c r="AC60" s="25"/>
      <c r="AD60" s="25"/>
    </row>
    <row r="61" spans="1:30" ht="12.75">
      <c r="A61" s="85" t="s">
        <v>390</v>
      </c>
      <c r="B61" s="85">
        <v>2</v>
      </c>
      <c r="C61" s="86">
        <f t="shared" si="0"/>
        <v>1.4114326040931546E-3</v>
      </c>
      <c r="D61" s="72" t="s">
        <v>391</v>
      </c>
      <c r="E61" s="72">
        <v>1</v>
      </c>
      <c r="F61" s="68">
        <f t="shared" si="1"/>
        <v>3.3003300330033004E-3</v>
      </c>
      <c r="G61" s="87" t="s">
        <v>392</v>
      </c>
      <c r="H61" s="87">
        <v>1</v>
      </c>
      <c r="I61" s="88">
        <f t="shared" si="2"/>
        <v>1.6778523489932886E-3</v>
      </c>
      <c r="J61" s="74" t="s">
        <v>373</v>
      </c>
      <c r="K61" s="74">
        <v>2</v>
      </c>
      <c r="L61" s="89">
        <f t="shared" si="3"/>
        <v>2.6595744680851063E-3</v>
      </c>
      <c r="M61" s="25"/>
      <c r="N61" s="85" t="s">
        <v>393</v>
      </c>
      <c r="O61" s="85">
        <v>5</v>
      </c>
      <c r="P61" s="86">
        <f t="shared" si="4"/>
        <v>8.8731144631765753E-4</v>
      </c>
      <c r="Q61" s="63"/>
      <c r="R61" s="63"/>
      <c r="S61" s="63"/>
      <c r="T61" s="87" t="s">
        <v>394</v>
      </c>
      <c r="U61" s="87">
        <v>2</v>
      </c>
      <c r="V61" s="88">
        <f t="shared" si="6"/>
        <v>1.5515903801396431E-3</v>
      </c>
      <c r="W61" s="74" t="s">
        <v>395</v>
      </c>
      <c r="X61" s="74">
        <v>4</v>
      </c>
      <c r="Y61" s="69">
        <f t="shared" si="7"/>
        <v>9.0805902383654939E-4</v>
      </c>
      <c r="Z61" s="25"/>
      <c r="AA61" s="25"/>
      <c r="AB61" s="25"/>
      <c r="AC61" s="25"/>
      <c r="AD61" s="25"/>
    </row>
    <row r="62" spans="1:30" ht="12.75">
      <c r="A62" s="85" t="s">
        <v>396</v>
      </c>
      <c r="B62" s="85">
        <v>2</v>
      </c>
      <c r="C62" s="86">
        <f t="shared" si="0"/>
        <v>1.4114326040931546E-3</v>
      </c>
      <c r="D62" s="72" t="s">
        <v>397</v>
      </c>
      <c r="E62" s="72">
        <v>1</v>
      </c>
      <c r="F62" s="68">
        <f t="shared" si="1"/>
        <v>3.3003300330033004E-3</v>
      </c>
      <c r="G62" s="87" t="s">
        <v>398</v>
      </c>
      <c r="H62" s="87">
        <v>1</v>
      </c>
      <c r="I62" s="88">
        <f t="shared" si="2"/>
        <v>1.6778523489932886E-3</v>
      </c>
      <c r="J62" s="74" t="s">
        <v>399</v>
      </c>
      <c r="K62" s="74">
        <v>2</v>
      </c>
      <c r="L62" s="89">
        <f t="shared" si="3"/>
        <v>2.6595744680851063E-3</v>
      </c>
      <c r="M62" s="25"/>
      <c r="N62" s="85" t="s">
        <v>400</v>
      </c>
      <c r="O62" s="85">
        <v>4</v>
      </c>
      <c r="P62" s="86">
        <f t="shared" si="4"/>
        <v>7.0984915705412602E-4</v>
      </c>
      <c r="Q62" s="63"/>
      <c r="R62" s="63"/>
      <c r="S62" s="63"/>
      <c r="T62" s="87" t="s">
        <v>401</v>
      </c>
      <c r="U62" s="87">
        <v>2</v>
      </c>
      <c r="V62" s="88">
        <f t="shared" si="6"/>
        <v>1.5515903801396431E-3</v>
      </c>
      <c r="W62" s="74" t="s">
        <v>402</v>
      </c>
      <c r="X62" s="74">
        <v>4</v>
      </c>
      <c r="Y62" s="69">
        <f t="shared" si="7"/>
        <v>9.0805902383654939E-4</v>
      </c>
      <c r="Z62" s="25"/>
      <c r="AA62" s="25"/>
      <c r="AB62" s="25"/>
      <c r="AC62" s="25"/>
      <c r="AD62" s="25"/>
    </row>
    <row r="63" spans="1:30" ht="12.75">
      <c r="A63" s="85" t="s">
        <v>403</v>
      </c>
      <c r="B63" s="85">
        <v>2</v>
      </c>
      <c r="C63" s="86">
        <f t="shared" si="0"/>
        <v>1.4114326040931546E-3</v>
      </c>
      <c r="D63" s="90" t="s">
        <v>264</v>
      </c>
      <c r="E63" s="72">
        <v>1</v>
      </c>
      <c r="F63" s="68">
        <f t="shared" si="1"/>
        <v>3.3003300330033004E-3</v>
      </c>
      <c r="G63" s="87" t="s">
        <v>404</v>
      </c>
      <c r="H63" s="87">
        <v>1</v>
      </c>
      <c r="I63" s="88">
        <f t="shared" si="2"/>
        <v>1.6778523489932886E-3</v>
      </c>
      <c r="J63" s="74" t="s">
        <v>405</v>
      </c>
      <c r="K63" s="74">
        <v>1</v>
      </c>
      <c r="L63" s="89">
        <f t="shared" si="3"/>
        <v>1.3297872340425532E-3</v>
      </c>
      <c r="M63" s="25"/>
      <c r="N63" s="85" t="s">
        <v>406</v>
      </c>
      <c r="O63" s="85">
        <v>4</v>
      </c>
      <c r="P63" s="86">
        <f t="shared" si="4"/>
        <v>7.0984915705412602E-4</v>
      </c>
      <c r="Q63" s="63"/>
      <c r="R63" s="63"/>
      <c r="S63" s="63"/>
      <c r="T63" s="87" t="s">
        <v>407</v>
      </c>
      <c r="U63" s="87">
        <v>2</v>
      </c>
      <c r="V63" s="88">
        <f t="shared" si="6"/>
        <v>1.5515903801396431E-3</v>
      </c>
      <c r="W63" s="74" t="s">
        <v>408</v>
      </c>
      <c r="X63" s="74">
        <v>4</v>
      </c>
      <c r="Y63" s="69">
        <f t="shared" si="7"/>
        <v>9.0805902383654939E-4</v>
      </c>
      <c r="Z63" s="25"/>
      <c r="AA63" s="25"/>
      <c r="AB63" s="25"/>
      <c r="AC63" s="25"/>
      <c r="AD63" s="25"/>
    </row>
    <row r="64" spans="1:30" ht="12.75">
      <c r="A64" s="85" t="s">
        <v>259</v>
      </c>
      <c r="B64" s="85">
        <v>2</v>
      </c>
      <c r="C64" s="86">
        <f t="shared" si="0"/>
        <v>1.4114326040931546E-3</v>
      </c>
      <c r="D64" s="95"/>
      <c r="E64" s="95"/>
      <c r="F64" s="95"/>
      <c r="G64" s="87" t="s">
        <v>409</v>
      </c>
      <c r="H64" s="87">
        <v>1</v>
      </c>
      <c r="I64" s="88">
        <f t="shared" si="2"/>
        <v>1.6778523489932886E-3</v>
      </c>
      <c r="J64" s="74" t="s">
        <v>410</v>
      </c>
      <c r="K64" s="74">
        <v>1</v>
      </c>
      <c r="L64" s="89">
        <f t="shared" si="3"/>
        <v>1.3297872340425532E-3</v>
      </c>
      <c r="M64" s="25"/>
      <c r="N64" s="85" t="s">
        <v>203</v>
      </c>
      <c r="O64" s="85">
        <v>4</v>
      </c>
      <c r="P64" s="86">
        <f t="shared" si="4"/>
        <v>7.0984915705412602E-4</v>
      </c>
      <c r="Q64" s="63"/>
      <c r="R64" s="63"/>
      <c r="S64" s="63"/>
      <c r="T64" s="87" t="s">
        <v>411</v>
      </c>
      <c r="U64" s="87">
        <v>2</v>
      </c>
      <c r="V64" s="88">
        <f t="shared" si="6"/>
        <v>1.5515903801396431E-3</v>
      </c>
      <c r="W64" s="74" t="s">
        <v>412</v>
      </c>
      <c r="X64" s="74">
        <v>4</v>
      </c>
      <c r="Y64" s="69">
        <f t="shared" si="7"/>
        <v>9.0805902383654939E-4</v>
      </c>
      <c r="Z64" s="25"/>
      <c r="AA64" s="25"/>
      <c r="AB64" s="25"/>
      <c r="AC64" s="25"/>
      <c r="AD64" s="25"/>
    </row>
    <row r="65" spans="1:30" ht="12.75">
      <c r="A65" s="85" t="s">
        <v>222</v>
      </c>
      <c r="B65" s="85">
        <v>2</v>
      </c>
      <c r="C65" s="86">
        <f t="shared" si="0"/>
        <v>1.4114326040931546E-3</v>
      </c>
      <c r="D65" s="95"/>
      <c r="E65" s="95"/>
      <c r="F65" s="95"/>
      <c r="G65" s="87" t="s">
        <v>413</v>
      </c>
      <c r="H65" s="87">
        <v>1</v>
      </c>
      <c r="I65" s="88">
        <f t="shared" si="2"/>
        <v>1.6778523489932886E-3</v>
      </c>
      <c r="J65" s="74" t="s">
        <v>414</v>
      </c>
      <c r="K65" s="74">
        <v>1</v>
      </c>
      <c r="L65" s="89">
        <f t="shared" si="3"/>
        <v>1.3297872340425532E-3</v>
      </c>
      <c r="M65" s="25"/>
      <c r="N65" s="85" t="s">
        <v>415</v>
      </c>
      <c r="O65" s="85">
        <v>4</v>
      </c>
      <c r="P65" s="86">
        <f t="shared" si="4"/>
        <v>7.0984915705412602E-4</v>
      </c>
      <c r="Q65" s="63"/>
      <c r="R65" s="63"/>
      <c r="S65" s="63"/>
      <c r="T65" s="87" t="s">
        <v>416</v>
      </c>
      <c r="U65" s="87">
        <v>2</v>
      </c>
      <c r="V65" s="88">
        <f t="shared" si="6"/>
        <v>1.5515903801396431E-3</v>
      </c>
      <c r="W65" s="74" t="s">
        <v>216</v>
      </c>
      <c r="X65" s="74">
        <v>3</v>
      </c>
      <c r="Y65" s="69">
        <f t="shared" si="7"/>
        <v>6.8104426787741199E-4</v>
      </c>
      <c r="Z65" s="25"/>
      <c r="AA65" s="25"/>
      <c r="AB65" s="25"/>
      <c r="AC65" s="25"/>
      <c r="AD65" s="25"/>
    </row>
    <row r="66" spans="1:30" ht="12.75">
      <c r="A66" s="85" t="s">
        <v>104</v>
      </c>
      <c r="B66" s="85">
        <v>2</v>
      </c>
      <c r="C66" s="86">
        <f t="shared" si="0"/>
        <v>1.4114326040931546E-3</v>
      </c>
      <c r="D66" s="95"/>
      <c r="E66" s="95"/>
      <c r="F66" s="95"/>
      <c r="G66" s="87" t="s">
        <v>417</v>
      </c>
      <c r="H66" s="87">
        <v>1</v>
      </c>
      <c r="I66" s="88">
        <f t="shared" si="2"/>
        <v>1.6778523489932886E-3</v>
      </c>
      <c r="J66" s="74" t="s">
        <v>418</v>
      </c>
      <c r="K66" s="74">
        <v>1</v>
      </c>
      <c r="L66" s="89">
        <f t="shared" si="3"/>
        <v>1.3297872340425532E-3</v>
      </c>
      <c r="M66" s="25"/>
      <c r="N66" s="85" t="s">
        <v>419</v>
      </c>
      <c r="O66" s="85">
        <v>4</v>
      </c>
      <c r="P66" s="86">
        <f t="shared" si="4"/>
        <v>7.0984915705412602E-4</v>
      </c>
      <c r="Q66" s="63"/>
      <c r="R66" s="63"/>
      <c r="S66" s="63"/>
      <c r="T66" s="87" t="s">
        <v>420</v>
      </c>
      <c r="U66" s="87">
        <v>2</v>
      </c>
      <c r="V66" s="88">
        <f t="shared" si="6"/>
        <v>1.5515903801396431E-3</v>
      </c>
      <c r="W66" s="74" t="s">
        <v>421</v>
      </c>
      <c r="X66" s="74">
        <v>3</v>
      </c>
      <c r="Y66" s="69">
        <f t="shared" si="7"/>
        <v>6.8104426787741199E-4</v>
      </c>
      <c r="Z66" s="25"/>
      <c r="AA66" s="25"/>
      <c r="AB66" s="25"/>
      <c r="AC66" s="25"/>
      <c r="AD66" s="25"/>
    </row>
    <row r="67" spans="1:30" ht="12.75">
      <c r="A67" s="85" t="s">
        <v>422</v>
      </c>
      <c r="B67" s="85">
        <v>1</v>
      </c>
      <c r="C67" s="86">
        <f t="shared" si="0"/>
        <v>7.0571630204657732E-4</v>
      </c>
      <c r="D67" s="95"/>
      <c r="E67" s="95"/>
      <c r="F67" s="95"/>
      <c r="G67" s="87" t="s">
        <v>114</v>
      </c>
      <c r="H67" s="87">
        <v>1</v>
      </c>
      <c r="I67" s="88">
        <f t="shared" si="2"/>
        <v>1.6778523489932886E-3</v>
      </c>
      <c r="J67" s="74" t="s">
        <v>423</v>
      </c>
      <c r="K67" s="74">
        <v>1</v>
      </c>
      <c r="L67" s="89">
        <f t="shared" si="3"/>
        <v>1.3297872340425532E-3</v>
      </c>
      <c r="M67" s="25"/>
      <c r="N67" s="85" t="s">
        <v>424</v>
      </c>
      <c r="O67" s="85">
        <v>4</v>
      </c>
      <c r="P67" s="86">
        <f t="shared" si="4"/>
        <v>7.0984915705412602E-4</v>
      </c>
      <c r="Q67" s="63"/>
      <c r="R67" s="63"/>
      <c r="S67" s="63"/>
      <c r="T67" s="87" t="s">
        <v>425</v>
      </c>
      <c r="U67" s="87">
        <v>1</v>
      </c>
      <c r="V67" s="88">
        <f t="shared" si="6"/>
        <v>7.7579519006982156E-4</v>
      </c>
      <c r="W67" s="74" t="s">
        <v>426</v>
      </c>
      <c r="X67" s="74">
        <v>3</v>
      </c>
      <c r="Y67" s="69">
        <f t="shared" si="7"/>
        <v>6.8104426787741199E-4</v>
      </c>
      <c r="Z67" s="25"/>
      <c r="AA67" s="25"/>
      <c r="AB67" s="25"/>
      <c r="AC67" s="25"/>
      <c r="AD67" s="25"/>
    </row>
    <row r="68" spans="1:30" ht="12.75">
      <c r="A68" s="85" t="s">
        <v>427</v>
      </c>
      <c r="B68" s="85">
        <v>1</v>
      </c>
      <c r="C68" s="86">
        <f t="shared" si="0"/>
        <v>7.0571630204657732E-4</v>
      </c>
      <c r="D68" s="95"/>
      <c r="E68" s="95"/>
      <c r="F68" s="95"/>
      <c r="G68" s="87" t="s">
        <v>281</v>
      </c>
      <c r="H68" s="87">
        <v>1</v>
      </c>
      <c r="I68" s="88">
        <f t="shared" si="2"/>
        <v>1.6778523489932886E-3</v>
      </c>
      <c r="J68" s="74" t="s">
        <v>428</v>
      </c>
      <c r="K68" s="74">
        <v>1</v>
      </c>
      <c r="L68" s="89">
        <f t="shared" si="3"/>
        <v>1.3297872340425532E-3</v>
      </c>
      <c r="M68" s="25"/>
      <c r="N68" s="85" t="s">
        <v>429</v>
      </c>
      <c r="O68" s="85">
        <v>4</v>
      </c>
      <c r="P68" s="86">
        <f t="shared" si="4"/>
        <v>7.0984915705412602E-4</v>
      </c>
      <c r="Q68" s="63"/>
      <c r="R68" s="63"/>
      <c r="S68" s="63"/>
      <c r="T68" s="87" t="s">
        <v>430</v>
      </c>
      <c r="U68" s="87">
        <v>1</v>
      </c>
      <c r="V68" s="88">
        <f t="shared" si="6"/>
        <v>7.7579519006982156E-4</v>
      </c>
      <c r="W68" s="74" t="s">
        <v>431</v>
      </c>
      <c r="X68" s="74">
        <v>3</v>
      </c>
      <c r="Y68" s="69">
        <f t="shared" si="7"/>
        <v>6.8104426787741199E-4</v>
      </c>
      <c r="Z68" s="25"/>
      <c r="AA68" s="25"/>
      <c r="AB68" s="25"/>
      <c r="AC68" s="25"/>
      <c r="AD68" s="25"/>
    </row>
    <row r="69" spans="1:30" ht="12.75">
      <c r="A69" s="85" t="s">
        <v>432</v>
      </c>
      <c r="B69" s="85">
        <v>1</v>
      </c>
      <c r="C69" s="86">
        <f t="shared" si="0"/>
        <v>7.0571630204657732E-4</v>
      </c>
      <c r="D69" s="63"/>
      <c r="E69" s="63"/>
      <c r="F69" s="63"/>
      <c r="G69" s="87" t="s">
        <v>106</v>
      </c>
      <c r="H69" s="87">
        <v>1</v>
      </c>
      <c r="I69" s="88">
        <f t="shared" si="2"/>
        <v>1.6778523489932886E-3</v>
      </c>
      <c r="J69" s="74" t="s">
        <v>433</v>
      </c>
      <c r="K69" s="74">
        <v>1</v>
      </c>
      <c r="L69" s="89">
        <f t="shared" si="3"/>
        <v>1.3297872340425532E-3</v>
      </c>
      <c r="M69" s="25"/>
      <c r="N69" s="85" t="s">
        <v>434</v>
      </c>
      <c r="O69" s="85">
        <v>4</v>
      </c>
      <c r="P69" s="86">
        <f t="shared" si="4"/>
        <v>7.0984915705412602E-4</v>
      </c>
      <c r="Q69" s="63"/>
      <c r="R69" s="63"/>
      <c r="S69" s="63"/>
      <c r="T69" s="87" t="s">
        <v>435</v>
      </c>
      <c r="U69" s="87">
        <v>1</v>
      </c>
      <c r="V69" s="88">
        <f t="shared" si="6"/>
        <v>7.7579519006982156E-4</v>
      </c>
      <c r="W69" s="74" t="s">
        <v>173</v>
      </c>
      <c r="X69" s="74">
        <v>3</v>
      </c>
      <c r="Y69" s="69">
        <f t="shared" si="7"/>
        <v>6.8104426787741199E-4</v>
      </c>
      <c r="Z69" s="25"/>
      <c r="AA69" s="25"/>
      <c r="AB69" s="25"/>
      <c r="AC69" s="25"/>
      <c r="AD69" s="25"/>
    </row>
    <row r="70" spans="1:30" ht="12.75">
      <c r="A70" s="85" t="s">
        <v>436</v>
      </c>
      <c r="B70" s="85">
        <v>1</v>
      </c>
      <c r="C70" s="86">
        <f t="shared" si="0"/>
        <v>7.0571630204657732E-4</v>
      </c>
      <c r="D70" s="94"/>
      <c r="E70" s="63"/>
      <c r="F70" s="63"/>
      <c r="G70" s="87" t="s">
        <v>94</v>
      </c>
      <c r="H70" s="87">
        <v>1</v>
      </c>
      <c r="I70" s="88">
        <f t="shared" si="2"/>
        <v>1.6778523489932886E-3</v>
      </c>
      <c r="J70" s="74" t="s">
        <v>437</v>
      </c>
      <c r="K70" s="74">
        <v>1</v>
      </c>
      <c r="L70" s="89">
        <f t="shared" si="3"/>
        <v>1.3297872340425532E-3</v>
      </c>
      <c r="M70" s="25"/>
      <c r="N70" s="85" t="s">
        <v>438</v>
      </c>
      <c r="O70" s="85">
        <v>4</v>
      </c>
      <c r="P70" s="86">
        <f t="shared" si="4"/>
        <v>7.0984915705412602E-4</v>
      </c>
      <c r="Q70" s="63"/>
      <c r="R70" s="63"/>
      <c r="S70" s="63"/>
      <c r="T70" s="87" t="s">
        <v>439</v>
      </c>
      <c r="U70" s="87">
        <v>1</v>
      </c>
      <c r="V70" s="88">
        <f t="shared" si="6"/>
        <v>7.7579519006982156E-4</v>
      </c>
      <c r="W70" s="74" t="s">
        <v>440</v>
      </c>
      <c r="X70" s="74">
        <v>3</v>
      </c>
      <c r="Y70" s="69">
        <f t="shared" si="7"/>
        <v>6.8104426787741199E-4</v>
      </c>
      <c r="Z70" s="25"/>
      <c r="AA70" s="25"/>
      <c r="AB70" s="25"/>
      <c r="AC70" s="25"/>
      <c r="AD70" s="25"/>
    </row>
    <row r="71" spans="1:30" ht="12.75">
      <c r="A71" s="85" t="s">
        <v>441</v>
      </c>
      <c r="B71" s="85">
        <v>1</v>
      </c>
      <c r="C71" s="86">
        <f t="shared" ref="C71:C134" si="8">B71/1417</f>
        <v>7.0571630204657732E-4</v>
      </c>
      <c r="D71" s="63"/>
      <c r="E71" s="63"/>
      <c r="F71" s="63"/>
      <c r="G71" s="87" t="s">
        <v>87</v>
      </c>
      <c r="H71" s="87">
        <v>1</v>
      </c>
      <c r="I71" s="88">
        <f t="shared" ref="I71:I88" si="9">H71/596</f>
        <v>1.6778523489932886E-3</v>
      </c>
      <c r="J71" s="74" t="s">
        <v>442</v>
      </c>
      <c r="K71" s="74">
        <v>1</v>
      </c>
      <c r="L71" s="89">
        <f t="shared" ref="L71:L134" si="10">K71/752</f>
        <v>1.3297872340425532E-3</v>
      </c>
      <c r="M71" s="25"/>
      <c r="N71" s="85" t="s">
        <v>443</v>
      </c>
      <c r="O71" s="85">
        <v>4</v>
      </c>
      <c r="P71" s="86">
        <f t="shared" ref="P71:P134" si="11">O71/5635</f>
        <v>7.0984915705412602E-4</v>
      </c>
      <c r="Q71" s="63"/>
      <c r="R71" s="63"/>
      <c r="S71" s="63"/>
      <c r="T71" s="87" t="s">
        <v>444</v>
      </c>
      <c r="U71" s="87">
        <v>1</v>
      </c>
      <c r="V71" s="88">
        <f t="shared" ref="V71:V112" si="12">U71/1289</f>
        <v>7.7579519006982156E-4</v>
      </c>
      <c r="W71" s="74" t="s">
        <v>445</v>
      </c>
      <c r="X71" s="74">
        <v>3</v>
      </c>
      <c r="Y71" s="69">
        <f t="shared" ref="Y71:Y134" si="13">X71/4405</f>
        <v>6.8104426787741199E-4</v>
      </c>
      <c r="Z71" s="25"/>
      <c r="AA71" s="25"/>
      <c r="AB71" s="25"/>
      <c r="AC71" s="25"/>
      <c r="AD71" s="25"/>
    </row>
    <row r="72" spans="1:30" ht="12.75">
      <c r="A72" s="85" t="s">
        <v>446</v>
      </c>
      <c r="B72" s="85">
        <v>1</v>
      </c>
      <c r="C72" s="86">
        <f t="shared" si="8"/>
        <v>7.0571630204657732E-4</v>
      </c>
      <c r="D72" s="63"/>
      <c r="E72" s="63"/>
      <c r="F72" s="63"/>
      <c r="G72" s="87" t="s">
        <v>274</v>
      </c>
      <c r="H72" s="87">
        <v>1</v>
      </c>
      <c r="I72" s="88">
        <f t="shared" si="9"/>
        <v>1.6778523489932886E-3</v>
      </c>
      <c r="J72" s="74" t="s">
        <v>447</v>
      </c>
      <c r="K72" s="74">
        <v>1</v>
      </c>
      <c r="L72" s="89">
        <f t="shared" si="10"/>
        <v>1.3297872340425532E-3</v>
      </c>
      <c r="M72" s="25"/>
      <c r="N72" s="85" t="s">
        <v>448</v>
      </c>
      <c r="O72" s="85">
        <v>3</v>
      </c>
      <c r="P72" s="86">
        <f t="shared" si="11"/>
        <v>5.3238686779059452E-4</v>
      </c>
      <c r="Q72" s="63"/>
      <c r="R72" s="63"/>
      <c r="S72" s="63"/>
      <c r="T72" s="87" t="s">
        <v>449</v>
      </c>
      <c r="U72" s="87">
        <v>1</v>
      </c>
      <c r="V72" s="88">
        <f t="shared" si="12"/>
        <v>7.7579519006982156E-4</v>
      </c>
      <c r="W72" s="74" t="s">
        <v>311</v>
      </c>
      <c r="X72" s="74">
        <v>3</v>
      </c>
      <c r="Y72" s="69">
        <f t="shared" si="13"/>
        <v>6.8104426787741199E-4</v>
      </c>
      <c r="Z72" s="25"/>
      <c r="AA72" s="25"/>
      <c r="AB72" s="25"/>
      <c r="AC72" s="25"/>
      <c r="AD72" s="25"/>
    </row>
    <row r="73" spans="1:30" ht="12.75">
      <c r="A73" s="85" t="s">
        <v>450</v>
      </c>
      <c r="B73" s="85">
        <v>1</v>
      </c>
      <c r="C73" s="86">
        <f t="shared" si="8"/>
        <v>7.0571630204657732E-4</v>
      </c>
      <c r="D73" s="63"/>
      <c r="E73" s="63"/>
      <c r="F73" s="63"/>
      <c r="G73" s="91" t="s">
        <v>451</v>
      </c>
      <c r="H73" s="87">
        <v>1</v>
      </c>
      <c r="I73" s="88">
        <f t="shared" si="9"/>
        <v>1.6778523489932886E-3</v>
      </c>
      <c r="J73" s="74" t="s">
        <v>452</v>
      </c>
      <c r="K73" s="74">
        <v>1</v>
      </c>
      <c r="L73" s="89">
        <f t="shared" si="10"/>
        <v>1.3297872340425532E-3</v>
      </c>
      <c r="M73" s="25"/>
      <c r="N73" s="85" t="s">
        <v>453</v>
      </c>
      <c r="O73" s="85">
        <v>3</v>
      </c>
      <c r="P73" s="86">
        <f t="shared" si="11"/>
        <v>5.3238686779059452E-4</v>
      </c>
      <c r="Q73" s="63"/>
      <c r="R73" s="63"/>
      <c r="S73" s="63"/>
      <c r="T73" s="87" t="s">
        <v>454</v>
      </c>
      <c r="U73" s="87">
        <v>1</v>
      </c>
      <c r="V73" s="88">
        <f t="shared" si="12"/>
        <v>7.7579519006982156E-4</v>
      </c>
      <c r="W73" s="74" t="s">
        <v>150</v>
      </c>
      <c r="X73" s="74">
        <v>3</v>
      </c>
      <c r="Y73" s="69">
        <f t="shared" si="13"/>
        <v>6.8104426787741199E-4</v>
      </c>
      <c r="Z73" s="25"/>
      <c r="AA73" s="25"/>
      <c r="AB73" s="25"/>
      <c r="AC73" s="25"/>
      <c r="AD73" s="25"/>
    </row>
    <row r="74" spans="1:30" ht="12.75">
      <c r="A74" s="85" t="s">
        <v>455</v>
      </c>
      <c r="B74" s="85">
        <v>1</v>
      </c>
      <c r="C74" s="86">
        <f t="shared" si="8"/>
        <v>7.0571630204657732E-4</v>
      </c>
      <c r="D74" s="63"/>
      <c r="E74" s="63"/>
      <c r="F74" s="63"/>
      <c r="G74" s="87" t="s">
        <v>456</v>
      </c>
      <c r="H74" s="87">
        <v>1</v>
      </c>
      <c r="I74" s="88">
        <f t="shared" si="9"/>
        <v>1.6778523489932886E-3</v>
      </c>
      <c r="J74" s="74" t="s">
        <v>456</v>
      </c>
      <c r="K74" s="74">
        <v>1</v>
      </c>
      <c r="L74" s="89">
        <f t="shared" si="10"/>
        <v>1.3297872340425532E-3</v>
      </c>
      <c r="M74" s="25"/>
      <c r="N74" s="85" t="s">
        <v>457</v>
      </c>
      <c r="O74" s="85">
        <v>3</v>
      </c>
      <c r="P74" s="86">
        <f t="shared" si="11"/>
        <v>5.3238686779059452E-4</v>
      </c>
      <c r="Q74" s="63"/>
      <c r="R74" s="63"/>
      <c r="S74" s="63"/>
      <c r="T74" s="87" t="s">
        <v>458</v>
      </c>
      <c r="U74" s="87">
        <v>1</v>
      </c>
      <c r="V74" s="88">
        <f t="shared" si="12"/>
        <v>7.7579519006982156E-4</v>
      </c>
      <c r="W74" s="74" t="s">
        <v>459</v>
      </c>
      <c r="X74" s="74">
        <v>3</v>
      </c>
      <c r="Y74" s="69">
        <f t="shared" si="13"/>
        <v>6.8104426787741199E-4</v>
      </c>
      <c r="Z74" s="25"/>
      <c r="AA74" s="25"/>
      <c r="AB74" s="25"/>
      <c r="AC74" s="25"/>
      <c r="AD74" s="25"/>
    </row>
    <row r="75" spans="1:30" ht="12.75">
      <c r="A75" s="85" t="s">
        <v>460</v>
      </c>
      <c r="B75" s="85">
        <v>1</v>
      </c>
      <c r="C75" s="86">
        <f t="shared" si="8"/>
        <v>7.0571630204657732E-4</v>
      </c>
      <c r="D75" s="63"/>
      <c r="E75" s="63"/>
      <c r="F75" s="63"/>
      <c r="G75" s="87" t="s">
        <v>461</v>
      </c>
      <c r="H75" s="87">
        <v>1</v>
      </c>
      <c r="I75" s="88">
        <f t="shared" si="9"/>
        <v>1.6778523489932886E-3</v>
      </c>
      <c r="J75" s="74" t="s">
        <v>462</v>
      </c>
      <c r="K75" s="74">
        <v>1</v>
      </c>
      <c r="L75" s="89">
        <f t="shared" si="10"/>
        <v>1.3297872340425532E-3</v>
      </c>
      <c r="M75" s="25"/>
      <c r="N75" s="85" t="s">
        <v>463</v>
      </c>
      <c r="O75" s="85">
        <v>3</v>
      </c>
      <c r="P75" s="86">
        <f t="shared" si="11"/>
        <v>5.3238686779059452E-4</v>
      </c>
      <c r="Q75" s="63"/>
      <c r="R75" s="63"/>
      <c r="S75" s="63"/>
      <c r="T75" s="87" t="s">
        <v>464</v>
      </c>
      <c r="U75" s="87">
        <v>1</v>
      </c>
      <c r="V75" s="88">
        <f t="shared" si="12"/>
        <v>7.7579519006982156E-4</v>
      </c>
      <c r="W75" s="74" t="s">
        <v>465</v>
      </c>
      <c r="X75" s="74">
        <v>3</v>
      </c>
      <c r="Y75" s="69">
        <f t="shared" si="13"/>
        <v>6.8104426787741199E-4</v>
      </c>
      <c r="Z75" s="25"/>
      <c r="AA75" s="25"/>
      <c r="AB75" s="25"/>
      <c r="AC75" s="25"/>
      <c r="AD75" s="25"/>
    </row>
    <row r="76" spans="1:30" ht="12.75">
      <c r="A76" s="85" t="s">
        <v>466</v>
      </c>
      <c r="B76" s="85">
        <v>1</v>
      </c>
      <c r="C76" s="86">
        <f t="shared" si="8"/>
        <v>7.0571630204657732E-4</v>
      </c>
      <c r="D76" s="63"/>
      <c r="E76" s="63"/>
      <c r="F76" s="63"/>
      <c r="G76" s="87" t="s">
        <v>467</v>
      </c>
      <c r="H76" s="87">
        <v>1</v>
      </c>
      <c r="I76" s="88">
        <f t="shared" si="9"/>
        <v>1.6778523489932886E-3</v>
      </c>
      <c r="J76" s="74" t="s">
        <v>468</v>
      </c>
      <c r="K76" s="74">
        <v>1</v>
      </c>
      <c r="L76" s="89">
        <f t="shared" si="10"/>
        <v>1.3297872340425532E-3</v>
      </c>
      <c r="M76" s="25"/>
      <c r="N76" s="85" t="s">
        <v>469</v>
      </c>
      <c r="O76" s="85">
        <v>3</v>
      </c>
      <c r="P76" s="86">
        <f t="shared" si="11"/>
        <v>5.3238686779059452E-4</v>
      </c>
      <c r="Q76" s="63"/>
      <c r="R76" s="63"/>
      <c r="S76" s="63"/>
      <c r="T76" s="87" t="s">
        <v>470</v>
      </c>
      <c r="U76" s="87">
        <v>1</v>
      </c>
      <c r="V76" s="88">
        <f t="shared" si="12"/>
        <v>7.7579519006982156E-4</v>
      </c>
      <c r="W76" s="74" t="s">
        <v>471</v>
      </c>
      <c r="X76" s="74">
        <v>3</v>
      </c>
      <c r="Y76" s="69">
        <f t="shared" si="13"/>
        <v>6.8104426787741199E-4</v>
      </c>
      <c r="Z76" s="25"/>
      <c r="AA76" s="25"/>
      <c r="AB76" s="25"/>
      <c r="AC76" s="25"/>
      <c r="AD76" s="25"/>
    </row>
    <row r="77" spans="1:30" ht="12.75">
      <c r="A77" s="85" t="s">
        <v>472</v>
      </c>
      <c r="B77" s="85">
        <v>1</v>
      </c>
      <c r="C77" s="86">
        <f t="shared" si="8"/>
        <v>7.0571630204657732E-4</v>
      </c>
      <c r="D77" s="63"/>
      <c r="E77" s="63"/>
      <c r="F77" s="63"/>
      <c r="G77" s="87" t="s">
        <v>473</v>
      </c>
      <c r="H77" s="87">
        <v>1</v>
      </c>
      <c r="I77" s="88">
        <f t="shared" si="9"/>
        <v>1.6778523489932886E-3</v>
      </c>
      <c r="J77" s="74" t="s">
        <v>474</v>
      </c>
      <c r="K77" s="74">
        <v>1</v>
      </c>
      <c r="L77" s="89">
        <f t="shared" si="10"/>
        <v>1.3297872340425532E-3</v>
      </c>
      <c r="M77" s="25"/>
      <c r="N77" s="85" t="s">
        <v>475</v>
      </c>
      <c r="O77" s="85">
        <v>3</v>
      </c>
      <c r="P77" s="86">
        <f t="shared" si="11"/>
        <v>5.3238686779059452E-4</v>
      </c>
      <c r="Q77" s="63"/>
      <c r="R77" s="63"/>
      <c r="S77" s="63"/>
      <c r="T77" s="87" t="s">
        <v>476</v>
      </c>
      <c r="U77" s="87">
        <v>1</v>
      </c>
      <c r="V77" s="88">
        <f t="shared" si="12"/>
        <v>7.7579519006982156E-4</v>
      </c>
      <c r="W77" s="74" t="s">
        <v>477</v>
      </c>
      <c r="X77" s="74">
        <v>3</v>
      </c>
      <c r="Y77" s="69">
        <f t="shared" si="13"/>
        <v>6.8104426787741199E-4</v>
      </c>
      <c r="Z77" s="25"/>
      <c r="AA77" s="25"/>
      <c r="AB77" s="25"/>
      <c r="AC77" s="25"/>
      <c r="AD77" s="25"/>
    </row>
    <row r="78" spans="1:30" ht="12.75">
      <c r="A78" s="85" t="s">
        <v>478</v>
      </c>
      <c r="B78" s="85">
        <v>1</v>
      </c>
      <c r="C78" s="86">
        <f t="shared" si="8"/>
        <v>7.0571630204657732E-4</v>
      </c>
      <c r="D78" s="63"/>
      <c r="E78" s="63"/>
      <c r="F78" s="63"/>
      <c r="G78" s="87" t="s">
        <v>114</v>
      </c>
      <c r="H78" s="87">
        <v>1</v>
      </c>
      <c r="I78" s="88">
        <f t="shared" si="9"/>
        <v>1.6778523489932886E-3</v>
      </c>
      <c r="J78" s="74" t="s">
        <v>479</v>
      </c>
      <c r="K78" s="74">
        <v>1</v>
      </c>
      <c r="L78" s="89">
        <f t="shared" si="10"/>
        <v>1.3297872340425532E-3</v>
      </c>
      <c r="M78" s="25"/>
      <c r="N78" s="85" t="s">
        <v>480</v>
      </c>
      <c r="O78" s="85">
        <v>3</v>
      </c>
      <c r="P78" s="86">
        <f t="shared" si="11"/>
        <v>5.3238686779059452E-4</v>
      </c>
      <c r="Q78" s="63"/>
      <c r="R78" s="63"/>
      <c r="S78" s="63"/>
      <c r="T78" s="87" t="s">
        <v>481</v>
      </c>
      <c r="U78" s="87">
        <v>1</v>
      </c>
      <c r="V78" s="88">
        <f t="shared" si="12"/>
        <v>7.7579519006982156E-4</v>
      </c>
      <c r="W78" s="74" t="s">
        <v>482</v>
      </c>
      <c r="X78" s="74">
        <v>3</v>
      </c>
      <c r="Y78" s="69">
        <f t="shared" si="13"/>
        <v>6.8104426787741199E-4</v>
      </c>
      <c r="Z78" s="25"/>
      <c r="AA78" s="25"/>
      <c r="AB78" s="25"/>
      <c r="AC78" s="25"/>
      <c r="AD78" s="25"/>
    </row>
    <row r="79" spans="1:30" ht="12.75">
      <c r="A79" s="85" t="s">
        <v>483</v>
      </c>
      <c r="B79" s="85">
        <v>1</v>
      </c>
      <c r="C79" s="86">
        <f t="shared" si="8"/>
        <v>7.0571630204657732E-4</v>
      </c>
      <c r="D79" s="63"/>
      <c r="E79" s="63"/>
      <c r="F79" s="63"/>
      <c r="G79" s="87" t="s">
        <v>281</v>
      </c>
      <c r="H79" s="87">
        <v>1</v>
      </c>
      <c r="I79" s="88">
        <f t="shared" si="9"/>
        <v>1.6778523489932886E-3</v>
      </c>
      <c r="J79" s="74" t="s">
        <v>484</v>
      </c>
      <c r="K79" s="74">
        <v>1</v>
      </c>
      <c r="L79" s="89">
        <f t="shared" si="10"/>
        <v>1.3297872340425532E-3</v>
      </c>
      <c r="M79" s="25"/>
      <c r="N79" s="85" t="s">
        <v>485</v>
      </c>
      <c r="O79" s="85">
        <v>3</v>
      </c>
      <c r="P79" s="86">
        <f t="shared" si="11"/>
        <v>5.3238686779059452E-4</v>
      </c>
      <c r="Q79" s="63"/>
      <c r="R79" s="63"/>
      <c r="S79" s="63"/>
      <c r="T79" s="87" t="s">
        <v>486</v>
      </c>
      <c r="U79" s="87">
        <v>1</v>
      </c>
      <c r="V79" s="88">
        <f t="shared" si="12"/>
        <v>7.7579519006982156E-4</v>
      </c>
      <c r="W79" s="74" t="s">
        <v>487</v>
      </c>
      <c r="X79" s="74">
        <v>2</v>
      </c>
      <c r="Y79" s="69">
        <f t="shared" si="13"/>
        <v>4.540295119182747E-4</v>
      </c>
      <c r="Z79" s="25"/>
      <c r="AA79" s="25"/>
      <c r="AB79" s="25"/>
      <c r="AC79" s="25"/>
      <c r="AD79" s="25"/>
    </row>
    <row r="80" spans="1:30" ht="12.75">
      <c r="A80" s="85" t="s">
        <v>488</v>
      </c>
      <c r="B80" s="85">
        <v>1</v>
      </c>
      <c r="C80" s="86">
        <f t="shared" si="8"/>
        <v>7.0571630204657732E-4</v>
      </c>
      <c r="D80" s="63"/>
      <c r="E80" s="63"/>
      <c r="F80" s="63"/>
      <c r="G80" s="87" t="s">
        <v>106</v>
      </c>
      <c r="H80" s="87">
        <v>1</v>
      </c>
      <c r="I80" s="88">
        <f t="shared" si="9"/>
        <v>1.6778523489932886E-3</v>
      </c>
      <c r="J80" s="74" t="s">
        <v>489</v>
      </c>
      <c r="K80" s="74">
        <v>1</v>
      </c>
      <c r="L80" s="89">
        <f t="shared" si="10"/>
        <v>1.3297872340425532E-3</v>
      </c>
      <c r="M80" s="25"/>
      <c r="N80" s="85" t="s">
        <v>490</v>
      </c>
      <c r="O80" s="85">
        <v>3</v>
      </c>
      <c r="P80" s="86">
        <f t="shared" si="11"/>
        <v>5.3238686779059452E-4</v>
      </c>
      <c r="Q80" s="63"/>
      <c r="R80" s="63"/>
      <c r="S80" s="63"/>
      <c r="T80" s="87" t="s">
        <v>491</v>
      </c>
      <c r="U80" s="87">
        <v>1</v>
      </c>
      <c r="V80" s="88">
        <f t="shared" si="12"/>
        <v>7.7579519006982156E-4</v>
      </c>
      <c r="W80" s="74" t="s">
        <v>492</v>
      </c>
      <c r="X80" s="74">
        <v>2</v>
      </c>
      <c r="Y80" s="69">
        <f t="shared" si="13"/>
        <v>4.540295119182747E-4</v>
      </c>
      <c r="Z80" s="25"/>
      <c r="AA80" s="25"/>
      <c r="AB80" s="25"/>
      <c r="AC80" s="25"/>
      <c r="AD80" s="25"/>
    </row>
    <row r="81" spans="1:30" ht="12.75">
      <c r="A81" s="85" t="s">
        <v>493</v>
      </c>
      <c r="B81" s="85">
        <v>1</v>
      </c>
      <c r="C81" s="86">
        <f t="shared" si="8"/>
        <v>7.0571630204657732E-4</v>
      </c>
      <c r="D81" s="63"/>
      <c r="E81" s="63"/>
      <c r="F81" s="63"/>
      <c r="G81" s="87" t="s">
        <v>87</v>
      </c>
      <c r="H81" s="87">
        <v>1</v>
      </c>
      <c r="I81" s="88">
        <f t="shared" si="9"/>
        <v>1.6778523489932886E-3</v>
      </c>
      <c r="J81" s="74" t="s">
        <v>494</v>
      </c>
      <c r="K81" s="74">
        <v>1</v>
      </c>
      <c r="L81" s="89">
        <f t="shared" si="10"/>
        <v>1.3297872340425532E-3</v>
      </c>
      <c r="M81" s="25"/>
      <c r="N81" s="85" t="s">
        <v>495</v>
      </c>
      <c r="O81" s="85">
        <v>2</v>
      </c>
      <c r="P81" s="86">
        <f t="shared" si="11"/>
        <v>3.5492457852706301E-4</v>
      </c>
      <c r="Q81" s="63"/>
      <c r="R81" s="63"/>
      <c r="S81" s="63"/>
      <c r="T81" s="87" t="s">
        <v>496</v>
      </c>
      <c r="U81" s="87">
        <v>1</v>
      </c>
      <c r="V81" s="88">
        <f t="shared" si="12"/>
        <v>7.7579519006982156E-4</v>
      </c>
      <c r="W81" s="74" t="s">
        <v>497</v>
      </c>
      <c r="X81" s="74">
        <v>2</v>
      </c>
      <c r="Y81" s="69">
        <f t="shared" si="13"/>
        <v>4.540295119182747E-4</v>
      </c>
      <c r="Z81" s="25"/>
      <c r="AA81" s="25"/>
      <c r="AB81" s="25"/>
      <c r="AC81" s="25"/>
      <c r="AD81" s="25"/>
    </row>
    <row r="82" spans="1:30" ht="12.75">
      <c r="A82" s="85" t="s">
        <v>498</v>
      </c>
      <c r="B82" s="85">
        <v>1</v>
      </c>
      <c r="C82" s="86">
        <f t="shared" si="8"/>
        <v>7.0571630204657732E-4</v>
      </c>
      <c r="D82" s="63"/>
      <c r="E82" s="63"/>
      <c r="F82" s="63"/>
      <c r="G82" s="87" t="s">
        <v>274</v>
      </c>
      <c r="H82" s="87">
        <v>1</v>
      </c>
      <c r="I82" s="88">
        <f t="shared" si="9"/>
        <v>1.6778523489932886E-3</v>
      </c>
      <c r="J82" s="74" t="s">
        <v>499</v>
      </c>
      <c r="K82" s="74">
        <v>1</v>
      </c>
      <c r="L82" s="89">
        <f t="shared" si="10"/>
        <v>1.3297872340425532E-3</v>
      </c>
      <c r="M82" s="25"/>
      <c r="N82" s="85" t="s">
        <v>500</v>
      </c>
      <c r="O82" s="85">
        <v>2</v>
      </c>
      <c r="P82" s="86">
        <f t="shared" si="11"/>
        <v>3.5492457852706301E-4</v>
      </c>
      <c r="Q82" s="63"/>
      <c r="R82" s="63"/>
      <c r="S82" s="63"/>
      <c r="T82" s="87" t="s">
        <v>501</v>
      </c>
      <c r="U82" s="87">
        <v>1</v>
      </c>
      <c r="V82" s="88">
        <f t="shared" si="12"/>
        <v>7.7579519006982156E-4</v>
      </c>
      <c r="W82" s="74" t="s">
        <v>121</v>
      </c>
      <c r="X82" s="74">
        <v>2</v>
      </c>
      <c r="Y82" s="69">
        <f t="shared" si="13"/>
        <v>4.540295119182747E-4</v>
      </c>
      <c r="Z82" s="25"/>
      <c r="AA82" s="25"/>
      <c r="AB82" s="25"/>
      <c r="AC82" s="25"/>
      <c r="AD82" s="25"/>
    </row>
    <row r="83" spans="1:30" ht="12.75">
      <c r="A83" s="85" t="s">
        <v>502</v>
      </c>
      <c r="B83" s="85">
        <v>1</v>
      </c>
      <c r="C83" s="86">
        <f t="shared" si="8"/>
        <v>7.0571630204657732E-4</v>
      </c>
      <c r="D83" s="63"/>
      <c r="E83" s="63"/>
      <c r="F83" s="63"/>
      <c r="G83" s="87" t="s">
        <v>503</v>
      </c>
      <c r="H83" s="87">
        <v>1</v>
      </c>
      <c r="I83" s="88">
        <f t="shared" si="9"/>
        <v>1.6778523489932886E-3</v>
      </c>
      <c r="J83" s="74" t="s">
        <v>504</v>
      </c>
      <c r="K83" s="74">
        <v>1</v>
      </c>
      <c r="L83" s="89">
        <f t="shared" si="10"/>
        <v>1.3297872340425532E-3</v>
      </c>
      <c r="M83" s="25"/>
      <c r="N83" s="85" t="s">
        <v>505</v>
      </c>
      <c r="O83" s="85">
        <v>2</v>
      </c>
      <c r="P83" s="86">
        <f t="shared" si="11"/>
        <v>3.5492457852706301E-4</v>
      </c>
      <c r="Q83" s="63"/>
      <c r="R83" s="63"/>
      <c r="S83" s="63"/>
      <c r="T83" s="87" t="s">
        <v>506</v>
      </c>
      <c r="U83" s="87">
        <v>1</v>
      </c>
      <c r="V83" s="88">
        <f t="shared" si="12"/>
        <v>7.7579519006982156E-4</v>
      </c>
      <c r="W83" s="74" t="s">
        <v>507</v>
      </c>
      <c r="X83" s="74">
        <v>2</v>
      </c>
      <c r="Y83" s="69">
        <f t="shared" si="13"/>
        <v>4.540295119182747E-4</v>
      </c>
      <c r="Z83" s="25"/>
      <c r="AA83" s="25"/>
      <c r="AB83" s="25"/>
      <c r="AC83" s="25"/>
      <c r="AD83" s="25"/>
    </row>
    <row r="84" spans="1:30" ht="12.75">
      <c r="A84" s="85" t="s">
        <v>508</v>
      </c>
      <c r="B84" s="85">
        <v>1</v>
      </c>
      <c r="C84" s="86">
        <f t="shared" si="8"/>
        <v>7.0571630204657732E-4</v>
      </c>
      <c r="D84" s="63"/>
      <c r="E84" s="63"/>
      <c r="F84" s="63"/>
      <c r="G84" s="87" t="s">
        <v>509</v>
      </c>
      <c r="H84" s="87">
        <v>1</v>
      </c>
      <c r="I84" s="88">
        <f t="shared" si="9"/>
        <v>1.6778523489932886E-3</v>
      </c>
      <c r="J84" s="74" t="s">
        <v>510</v>
      </c>
      <c r="K84" s="74">
        <v>1</v>
      </c>
      <c r="L84" s="89">
        <f t="shared" si="10"/>
        <v>1.3297872340425532E-3</v>
      </c>
      <c r="M84" s="25"/>
      <c r="N84" s="85" t="s">
        <v>511</v>
      </c>
      <c r="O84" s="85">
        <v>2</v>
      </c>
      <c r="P84" s="86">
        <f t="shared" si="11"/>
        <v>3.5492457852706301E-4</v>
      </c>
      <c r="Q84" s="63"/>
      <c r="R84" s="63"/>
      <c r="S84" s="63"/>
      <c r="T84" s="87" t="s">
        <v>512</v>
      </c>
      <c r="U84" s="87">
        <v>1</v>
      </c>
      <c r="V84" s="88">
        <f t="shared" si="12"/>
        <v>7.7579519006982156E-4</v>
      </c>
      <c r="W84" s="74" t="s">
        <v>513</v>
      </c>
      <c r="X84" s="74">
        <v>2</v>
      </c>
      <c r="Y84" s="69">
        <f t="shared" si="13"/>
        <v>4.540295119182747E-4</v>
      </c>
      <c r="Z84" s="25"/>
      <c r="AA84" s="25"/>
      <c r="AB84" s="25"/>
      <c r="AC84" s="25"/>
      <c r="AD84" s="25"/>
    </row>
    <row r="85" spans="1:30" ht="12.75">
      <c r="A85" s="85" t="s">
        <v>514</v>
      </c>
      <c r="B85" s="85">
        <v>1</v>
      </c>
      <c r="C85" s="86">
        <f t="shared" si="8"/>
        <v>7.0571630204657732E-4</v>
      </c>
      <c r="D85" s="63"/>
      <c r="E85" s="63"/>
      <c r="F85" s="63"/>
      <c r="G85" s="87" t="s">
        <v>515</v>
      </c>
      <c r="H85" s="87">
        <v>1</v>
      </c>
      <c r="I85" s="88">
        <f t="shared" si="9"/>
        <v>1.6778523489932886E-3</v>
      </c>
      <c r="J85" s="74" t="s">
        <v>516</v>
      </c>
      <c r="K85" s="74">
        <v>1</v>
      </c>
      <c r="L85" s="89">
        <f t="shared" si="10"/>
        <v>1.3297872340425532E-3</v>
      </c>
      <c r="M85" s="25"/>
      <c r="N85" s="85" t="s">
        <v>517</v>
      </c>
      <c r="O85" s="85">
        <v>2</v>
      </c>
      <c r="P85" s="86">
        <f t="shared" si="11"/>
        <v>3.5492457852706301E-4</v>
      </c>
      <c r="Q85" s="63"/>
      <c r="R85" s="63"/>
      <c r="S85" s="63"/>
      <c r="T85" s="87" t="s">
        <v>518</v>
      </c>
      <c r="U85" s="87">
        <v>1</v>
      </c>
      <c r="V85" s="88">
        <f t="shared" si="12"/>
        <v>7.7579519006982156E-4</v>
      </c>
      <c r="W85" s="74" t="s">
        <v>519</v>
      </c>
      <c r="X85" s="74">
        <v>2</v>
      </c>
      <c r="Y85" s="69">
        <f t="shared" si="13"/>
        <v>4.540295119182747E-4</v>
      </c>
      <c r="Z85" s="25"/>
      <c r="AA85" s="25"/>
      <c r="AB85" s="25"/>
      <c r="AC85" s="25"/>
      <c r="AD85" s="25"/>
    </row>
    <row r="86" spans="1:30" ht="12.75">
      <c r="A86" s="85" t="s">
        <v>520</v>
      </c>
      <c r="B86" s="85"/>
      <c r="C86" s="86">
        <f t="shared" si="8"/>
        <v>0</v>
      </c>
      <c r="D86" s="63"/>
      <c r="E86" s="63"/>
      <c r="F86" s="63"/>
      <c r="G86" s="87" t="s">
        <v>521</v>
      </c>
      <c r="H86" s="87">
        <v>1</v>
      </c>
      <c r="I86" s="88">
        <f t="shared" si="9"/>
        <v>1.6778523489932886E-3</v>
      </c>
      <c r="J86" s="74" t="s">
        <v>522</v>
      </c>
      <c r="K86" s="74">
        <v>1</v>
      </c>
      <c r="L86" s="89">
        <f t="shared" si="10"/>
        <v>1.3297872340425532E-3</v>
      </c>
      <c r="M86" s="25"/>
      <c r="N86" s="85" t="s">
        <v>523</v>
      </c>
      <c r="O86" s="85">
        <v>2</v>
      </c>
      <c r="P86" s="86">
        <f t="shared" si="11"/>
        <v>3.5492457852706301E-4</v>
      </c>
      <c r="Q86" s="63"/>
      <c r="R86" s="63"/>
      <c r="S86" s="63"/>
      <c r="T86" s="87" t="s">
        <v>524</v>
      </c>
      <c r="U86" s="87">
        <v>1</v>
      </c>
      <c r="V86" s="88">
        <f t="shared" si="12"/>
        <v>7.7579519006982156E-4</v>
      </c>
      <c r="W86" s="74" t="s">
        <v>525</v>
      </c>
      <c r="X86" s="74">
        <v>2</v>
      </c>
      <c r="Y86" s="69">
        <f t="shared" si="13"/>
        <v>4.540295119182747E-4</v>
      </c>
      <c r="Z86" s="25"/>
      <c r="AA86" s="25"/>
      <c r="AB86" s="25"/>
      <c r="AC86" s="25"/>
      <c r="AD86" s="25"/>
    </row>
    <row r="87" spans="1:30" ht="12.75">
      <c r="A87" s="85" t="s">
        <v>526</v>
      </c>
      <c r="B87" s="85"/>
      <c r="C87" s="86">
        <f t="shared" si="8"/>
        <v>0</v>
      </c>
      <c r="D87" s="63"/>
      <c r="E87" s="63"/>
      <c r="F87" s="63"/>
      <c r="G87" s="91" t="s">
        <v>451</v>
      </c>
      <c r="H87" s="87">
        <v>1</v>
      </c>
      <c r="I87" s="88">
        <f t="shared" si="9"/>
        <v>1.6778523489932886E-3</v>
      </c>
      <c r="J87" s="74" t="s">
        <v>527</v>
      </c>
      <c r="K87" s="74">
        <v>1</v>
      </c>
      <c r="L87" s="89">
        <f t="shared" si="10"/>
        <v>1.3297872340425532E-3</v>
      </c>
      <c r="M87" s="25"/>
      <c r="N87" s="85" t="s">
        <v>528</v>
      </c>
      <c r="O87" s="85">
        <v>2</v>
      </c>
      <c r="P87" s="86">
        <f t="shared" si="11"/>
        <v>3.5492457852706301E-4</v>
      </c>
      <c r="Q87" s="63"/>
      <c r="R87" s="63"/>
      <c r="S87" s="63"/>
      <c r="T87" s="87" t="s">
        <v>529</v>
      </c>
      <c r="U87" s="87">
        <v>1</v>
      </c>
      <c r="V87" s="88">
        <f t="shared" si="12"/>
        <v>7.7579519006982156E-4</v>
      </c>
      <c r="W87" s="74" t="s">
        <v>530</v>
      </c>
      <c r="X87" s="74">
        <v>2</v>
      </c>
      <c r="Y87" s="69">
        <f t="shared" si="13"/>
        <v>4.540295119182747E-4</v>
      </c>
      <c r="Z87" s="25"/>
      <c r="AA87" s="25"/>
      <c r="AB87" s="25"/>
      <c r="AC87" s="25"/>
      <c r="AD87" s="25"/>
    </row>
    <row r="88" spans="1:30" ht="12.75">
      <c r="A88" s="85" t="s">
        <v>531</v>
      </c>
      <c r="B88" s="85"/>
      <c r="C88" s="86">
        <f t="shared" si="8"/>
        <v>0</v>
      </c>
      <c r="D88" s="63"/>
      <c r="E88" s="63"/>
      <c r="F88" s="63"/>
      <c r="G88" s="87" t="s">
        <v>532</v>
      </c>
      <c r="H88" s="87">
        <v>1</v>
      </c>
      <c r="I88" s="88">
        <f t="shared" si="9"/>
        <v>1.6778523489932886E-3</v>
      </c>
      <c r="J88" s="74" t="s">
        <v>533</v>
      </c>
      <c r="K88" s="74">
        <v>1</v>
      </c>
      <c r="L88" s="89">
        <f t="shared" si="10"/>
        <v>1.3297872340425532E-3</v>
      </c>
      <c r="M88" s="25"/>
      <c r="N88" s="85" t="s">
        <v>534</v>
      </c>
      <c r="O88" s="85">
        <v>2</v>
      </c>
      <c r="P88" s="86">
        <f t="shared" si="11"/>
        <v>3.5492457852706301E-4</v>
      </c>
      <c r="Q88" s="63"/>
      <c r="R88" s="63"/>
      <c r="S88" s="63"/>
      <c r="T88" s="87" t="s">
        <v>535</v>
      </c>
      <c r="U88" s="87">
        <v>1</v>
      </c>
      <c r="V88" s="88">
        <f t="shared" si="12"/>
        <v>7.7579519006982156E-4</v>
      </c>
      <c r="W88" s="74" t="s">
        <v>536</v>
      </c>
      <c r="X88" s="74">
        <v>2</v>
      </c>
      <c r="Y88" s="69">
        <f t="shared" si="13"/>
        <v>4.540295119182747E-4</v>
      </c>
      <c r="Z88" s="25"/>
      <c r="AA88" s="25"/>
      <c r="AB88" s="25"/>
      <c r="AC88" s="25"/>
      <c r="AD88" s="25"/>
    </row>
    <row r="89" spans="1:30" ht="12.75">
      <c r="A89" s="85" t="s">
        <v>537</v>
      </c>
      <c r="B89" s="85"/>
      <c r="C89" s="86">
        <f t="shared" si="8"/>
        <v>0</v>
      </c>
      <c r="D89" s="63"/>
      <c r="E89" s="63"/>
      <c r="F89" s="63"/>
      <c r="J89" s="74" t="s">
        <v>538</v>
      </c>
      <c r="K89" s="74">
        <v>1</v>
      </c>
      <c r="L89" s="89">
        <f t="shared" si="10"/>
        <v>1.3297872340425532E-3</v>
      </c>
      <c r="M89" s="25"/>
      <c r="N89" s="85" t="s">
        <v>539</v>
      </c>
      <c r="O89" s="85">
        <v>2</v>
      </c>
      <c r="P89" s="86">
        <f t="shared" si="11"/>
        <v>3.5492457852706301E-4</v>
      </c>
      <c r="Q89" s="63"/>
      <c r="R89" s="63"/>
      <c r="S89" s="63"/>
      <c r="T89" s="87" t="s">
        <v>540</v>
      </c>
      <c r="U89" s="87">
        <v>1</v>
      </c>
      <c r="V89" s="88">
        <f t="shared" si="12"/>
        <v>7.7579519006982156E-4</v>
      </c>
      <c r="W89" s="74" t="s">
        <v>541</v>
      </c>
      <c r="X89" s="74">
        <v>2</v>
      </c>
      <c r="Y89" s="69">
        <f t="shared" si="13"/>
        <v>4.540295119182747E-4</v>
      </c>
      <c r="Z89" s="25"/>
      <c r="AA89" s="25"/>
      <c r="AB89" s="25"/>
      <c r="AC89" s="25"/>
      <c r="AD89" s="25"/>
    </row>
    <row r="90" spans="1:30" ht="12.75">
      <c r="A90" s="85" t="s">
        <v>542</v>
      </c>
      <c r="B90" s="85">
        <v>1</v>
      </c>
      <c r="C90" s="86">
        <f t="shared" si="8"/>
        <v>7.0571630204657732E-4</v>
      </c>
      <c r="D90" s="63"/>
      <c r="E90" s="63"/>
      <c r="F90" s="63"/>
      <c r="G90" s="92"/>
      <c r="H90" s="92"/>
      <c r="I90" s="92"/>
      <c r="J90" s="74" t="s">
        <v>543</v>
      </c>
      <c r="K90" s="74">
        <v>1</v>
      </c>
      <c r="L90" s="89">
        <f t="shared" si="10"/>
        <v>1.3297872340425532E-3</v>
      </c>
      <c r="M90" s="25"/>
      <c r="N90" s="85" t="s">
        <v>544</v>
      </c>
      <c r="O90" s="85">
        <v>2</v>
      </c>
      <c r="P90" s="86">
        <f t="shared" si="11"/>
        <v>3.5492457852706301E-4</v>
      </c>
      <c r="Q90" s="63"/>
      <c r="R90" s="63"/>
      <c r="S90" s="63"/>
      <c r="T90" s="87" t="s">
        <v>545</v>
      </c>
      <c r="U90" s="87">
        <v>1</v>
      </c>
      <c r="V90" s="88">
        <f t="shared" si="12"/>
        <v>7.7579519006982156E-4</v>
      </c>
      <c r="W90" s="74" t="s">
        <v>546</v>
      </c>
      <c r="X90" s="74">
        <v>2</v>
      </c>
      <c r="Y90" s="69">
        <f t="shared" si="13"/>
        <v>4.540295119182747E-4</v>
      </c>
      <c r="Z90" s="25"/>
      <c r="AA90" s="25"/>
      <c r="AB90" s="25"/>
      <c r="AC90" s="25"/>
      <c r="AD90" s="25"/>
    </row>
    <row r="91" spans="1:30" ht="12.75">
      <c r="A91" s="85" t="s">
        <v>520</v>
      </c>
      <c r="B91" s="85">
        <v>1</v>
      </c>
      <c r="C91" s="86">
        <f t="shared" si="8"/>
        <v>7.0571630204657732E-4</v>
      </c>
      <c r="D91" s="63"/>
      <c r="E91" s="63"/>
      <c r="F91" s="63"/>
      <c r="G91" s="92"/>
      <c r="H91" s="92"/>
      <c r="I91" s="92"/>
      <c r="J91" s="74" t="s">
        <v>547</v>
      </c>
      <c r="K91" s="74">
        <v>1</v>
      </c>
      <c r="L91" s="89">
        <f t="shared" si="10"/>
        <v>1.3297872340425532E-3</v>
      </c>
      <c r="M91" s="25"/>
      <c r="N91" s="85" t="s">
        <v>548</v>
      </c>
      <c r="O91" s="85">
        <v>2</v>
      </c>
      <c r="P91" s="86">
        <f t="shared" si="11"/>
        <v>3.5492457852706301E-4</v>
      </c>
      <c r="Q91" s="63"/>
      <c r="R91" s="63"/>
      <c r="S91" s="63"/>
      <c r="T91" s="87" t="s">
        <v>549</v>
      </c>
      <c r="U91" s="87">
        <v>1</v>
      </c>
      <c r="V91" s="88">
        <f t="shared" si="12"/>
        <v>7.7579519006982156E-4</v>
      </c>
      <c r="W91" s="74" t="s">
        <v>550</v>
      </c>
      <c r="X91" s="74">
        <v>2</v>
      </c>
      <c r="Y91" s="69">
        <f t="shared" si="13"/>
        <v>4.540295119182747E-4</v>
      </c>
      <c r="Z91" s="25"/>
      <c r="AA91" s="25"/>
      <c r="AB91" s="25"/>
      <c r="AC91" s="25"/>
      <c r="AD91" s="25"/>
    </row>
    <row r="92" spans="1:30" ht="12.75">
      <c r="A92" s="85" t="s">
        <v>551</v>
      </c>
      <c r="B92" s="85">
        <v>1</v>
      </c>
      <c r="C92" s="86">
        <f t="shared" si="8"/>
        <v>7.0571630204657732E-4</v>
      </c>
      <c r="D92" s="63"/>
      <c r="E92" s="63"/>
      <c r="F92" s="63"/>
      <c r="G92" s="92"/>
      <c r="H92" s="92"/>
      <c r="I92" s="92"/>
      <c r="J92" s="74" t="s">
        <v>552</v>
      </c>
      <c r="K92" s="74">
        <v>1</v>
      </c>
      <c r="L92" s="89">
        <f t="shared" si="10"/>
        <v>1.3297872340425532E-3</v>
      </c>
      <c r="M92" s="25"/>
      <c r="N92" s="85" t="s">
        <v>553</v>
      </c>
      <c r="O92" s="85">
        <v>2</v>
      </c>
      <c r="P92" s="86">
        <f t="shared" si="11"/>
        <v>3.5492457852706301E-4</v>
      </c>
      <c r="Q92" s="63"/>
      <c r="R92" s="63"/>
      <c r="S92" s="63"/>
      <c r="T92" s="87" t="s">
        <v>554</v>
      </c>
      <c r="U92" s="87">
        <v>1</v>
      </c>
      <c r="V92" s="88">
        <f t="shared" si="12"/>
        <v>7.7579519006982156E-4</v>
      </c>
      <c r="W92" s="74" t="s">
        <v>555</v>
      </c>
      <c r="X92" s="74">
        <v>2</v>
      </c>
      <c r="Y92" s="69">
        <f t="shared" si="13"/>
        <v>4.540295119182747E-4</v>
      </c>
      <c r="Z92" s="25"/>
      <c r="AA92" s="25"/>
      <c r="AB92" s="25"/>
      <c r="AC92" s="25"/>
      <c r="AD92" s="25"/>
    </row>
    <row r="93" spans="1:30" ht="12.75">
      <c r="A93" s="85" t="s">
        <v>556</v>
      </c>
      <c r="B93" s="85">
        <v>1</v>
      </c>
      <c r="C93" s="86">
        <f t="shared" si="8"/>
        <v>7.0571630204657732E-4</v>
      </c>
      <c r="D93" s="63"/>
      <c r="E93" s="63"/>
      <c r="F93" s="63"/>
      <c r="G93" s="92"/>
      <c r="H93" s="92"/>
      <c r="I93" s="92"/>
      <c r="J93" s="74" t="s">
        <v>557</v>
      </c>
      <c r="K93" s="74">
        <v>1</v>
      </c>
      <c r="L93" s="89">
        <f t="shared" si="10"/>
        <v>1.3297872340425532E-3</v>
      </c>
      <c r="M93" s="25"/>
      <c r="N93" s="85" t="s">
        <v>558</v>
      </c>
      <c r="O93" s="85">
        <v>2</v>
      </c>
      <c r="P93" s="86">
        <f t="shared" si="11"/>
        <v>3.5492457852706301E-4</v>
      </c>
      <c r="Q93" s="63"/>
      <c r="R93" s="63"/>
      <c r="S93" s="63"/>
      <c r="T93" s="87" t="s">
        <v>559</v>
      </c>
      <c r="U93" s="87">
        <v>1</v>
      </c>
      <c r="V93" s="88">
        <f t="shared" si="12"/>
        <v>7.7579519006982156E-4</v>
      </c>
      <c r="W93" s="74" t="s">
        <v>560</v>
      </c>
      <c r="X93" s="74">
        <v>2</v>
      </c>
      <c r="Y93" s="69">
        <f t="shared" si="13"/>
        <v>4.540295119182747E-4</v>
      </c>
      <c r="Z93" s="25"/>
      <c r="AA93" s="25"/>
      <c r="AB93" s="25"/>
      <c r="AC93" s="25"/>
      <c r="AD93" s="25"/>
    </row>
    <row r="94" spans="1:30" ht="12.75">
      <c r="A94" s="85" t="s">
        <v>561</v>
      </c>
      <c r="B94" s="85">
        <v>1</v>
      </c>
      <c r="C94" s="86">
        <f t="shared" si="8"/>
        <v>7.0571630204657732E-4</v>
      </c>
      <c r="D94" s="63"/>
      <c r="E94" s="63"/>
      <c r="F94" s="63"/>
      <c r="G94" s="92"/>
      <c r="H94" s="92"/>
      <c r="I94" s="92"/>
      <c r="J94" s="74" t="s">
        <v>562</v>
      </c>
      <c r="K94" s="74">
        <v>1</v>
      </c>
      <c r="L94" s="89">
        <f t="shared" si="10"/>
        <v>1.3297872340425532E-3</v>
      </c>
      <c r="M94" s="25"/>
      <c r="N94" s="85" t="s">
        <v>563</v>
      </c>
      <c r="O94" s="85">
        <v>2</v>
      </c>
      <c r="P94" s="86">
        <f t="shared" si="11"/>
        <v>3.5492457852706301E-4</v>
      </c>
      <c r="Q94" s="63"/>
      <c r="R94" s="63"/>
      <c r="S94" s="63"/>
      <c r="T94" s="87" t="s">
        <v>564</v>
      </c>
      <c r="U94" s="87">
        <v>1</v>
      </c>
      <c r="V94" s="88">
        <f t="shared" si="12"/>
        <v>7.7579519006982156E-4</v>
      </c>
      <c r="W94" s="74" t="s">
        <v>565</v>
      </c>
      <c r="X94" s="74">
        <v>2</v>
      </c>
      <c r="Y94" s="69">
        <f t="shared" si="13"/>
        <v>4.540295119182747E-4</v>
      </c>
      <c r="Z94" s="25"/>
      <c r="AA94" s="25"/>
      <c r="AB94" s="25"/>
      <c r="AC94" s="25"/>
      <c r="AD94" s="25"/>
    </row>
    <row r="95" spans="1:30" ht="12.75">
      <c r="A95" s="85" t="s">
        <v>566</v>
      </c>
      <c r="B95" s="85">
        <v>1</v>
      </c>
      <c r="C95" s="86">
        <f t="shared" si="8"/>
        <v>7.0571630204657732E-4</v>
      </c>
      <c r="D95" s="63"/>
      <c r="E95" s="63"/>
      <c r="F95" s="63"/>
      <c r="G95" s="92"/>
      <c r="H95" s="92"/>
      <c r="I95" s="92"/>
      <c r="J95" s="74" t="s">
        <v>567</v>
      </c>
      <c r="K95" s="74">
        <v>1</v>
      </c>
      <c r="L95" s="89">
        <f t="shared" si="10"/>
        <v>1.3297872340425532E-3</v>
      </c>
      <c r="M95" s="25"/>
      <c r="N95" s="85" t="s">
        <v>568</v>
      </c>
      <c r="O95" s="85">
        <v>2</v>
      </c>
      <c r="P95" s="86">
        <f t="shared" si="11"/>
        <v>3.5492457852706301E-4</v>
      </c>
      <c r="Q95" s="63"/>
      <c r="R95" s="63"/>
      <c r="S95" s="63"/>
      <c r="T95" s="87" t="s">
        <v>569</v>
      </c>
      <c r="U95" s="87">
        <v>1</v>
      </c>
      <c r="V95" s="88">
        <f t="shared" si="12"/>
        <v>7.7579519006982156E-4</v>
      </c>
      <c r="W95" s="74" t="s">
        <v>570</v>
      </c>
      <c r="X95" s="74">
        <v>2</v>
      </c>
      <c r="Y95" s="69">
        <f t="shared" si="13"/>
        <v>4.540295119182747E-4</v>
      </c>
      <c r="Z95" s="25"/>
      <c r="AA95" s="25"/>
      <c r="AB95" s="25"/>
      <c r="AC95" s="25"/>
      <c r="AD95" s="25"/>
    </row>
    <row r="96" spans="1:30" ht="12.75">
      <c r="A96" s="85" t="s">
        <v>571</v>
      </c>
      <c r="B96" s="85">
        <v>1</v>
      </c>
      <c r="C96" s="86">
        <f t="shared" si="8"/>
        <v>7.0571630204657732E-4</v>
      </c>
      <c r="D96" s="63"/>
      <c r="E96" s="63"/>
      <c r="F96" s="63"/>
      <c r="G96" s="92"/>
      <c r="H96" s="92"/>
      <c r="I96" s="92"/>
      <c r="J96" s="74" t="s">
        <v>572</v>
      </c>
      <c r="K96" s="74">
        <v>1</v>
      </c>
      <c r="L96" s="89">
        <f t="shared" si="10"/>
        <v>1.3297872340425532E-3</v>
      </c>
      <c r="M96" s="25"/>
      <c r="N96" s="85" t="s">
        <v>573</v>
      </c>
      <c r="O96" s="85">
        <v>2</v>
      </c>
      <c r="P96" s="86">
        <f t="shared" si="11"/>
        <v>3.5492457852706301E-4</v>
      </c>
      <c r="Q96" s="63"/>
      <c r="R96" s="63"/>
      <c r="S96" s="63"/>
      <c r="T96" s="87" t="s">
        <v>574</v>
      </c>
      <c r="U96" s="87">
        <v>1</v>
      </c>
      <c r="V96" s="88">
        <f t="shared" si="12"/>
        <v>7.7579519006982156E-4</v>
      </c>
      <c r="W96" s="74" t="s">
        <v>575</v>
      </c>
      <c r="X96" s="74">
        <v>2</v>
      </c>
      <c r="Y96" s="69">
        <f t="shared" si="13"/>
        <v>4.540295119182747E-4</v>
      </c>
      <c r="Z96" s="25"/>
      <c r="AA96" s="25"/>
      <c r="AB96" s="25"/>
      <c r="AC96" s="25"/>
      <c r="AD96" s="25"/>
    </row>
    <row r="97" spans="1:30" ht="12.75">
      <c r="A97" s="85" t="s">
        <v>576</v>
      </c>
      <c r="B97" s="85">
        <v>1</v>
      </c>
      <c r="C97" s="86">
        <f t="shared" si="8"/>
        <v>7.0571630204657732E-4</v>
      </c>
      <c r="D97" s="63"/>
      <c r="E97" s="63"/>
      <c r="F97" s="63"/>
      <c r="G97" s="92"/>
      <c r="H97" s="92"/>
      <c r="I97" s="92"/>
      <c r="J97" s="74" t="s">
        <v>577</v>
      </c>
      <c r="K97" s="74">
        <v>1</v>
      </c>
      <c r="L97" s="89">
        <f t="shared" si="10"/>
        <v>1.3297872340425532E-3</v>
      </c>
      <c r="M97" s="25"/>
      <c r="N97" s="85" t="s">
        <v>578</v>
      </c>
      <c r="O97" s="85">
        <v>2</v>
      </c>
      <c r="P97" s="86">
        <f t="shared" si="11"/>
        <v>3.5492457852706301E-4</v>
      </c>
      <c r="Q97" s="63"/>
      <c r="R97" s="63"/>
      <c r="S97" s="63"/>
      <c r="T97" s="87" t="s">
        <v>579</v>
      </c>
      <c r="U97" s="87">
        <v>1</v>
      </c>
      <c r="V97" s="88">
        <f t="shared" si="12"/>
        <v>7.7579519006982156E-4</v>
      </c>
      <c r="W97" s="74" t="s">
        <v>580</v>
      </c>
      <c r="X97" s="74">
        <v>2</v>
      </c>
      <c r="Y97" s="69">
        <f t="shared" si="13"/>
        <v>4.540295119182747E-4</v>
      </c>
      <c r="Z97" s="25"/>
      <c r="AA97" s="25"/>
      <c r="AB97" s="25"/>
      <c r="AC97" s="25"/>
      <c r="AD97" s="25"/>
    </row>
    <row r="98" spans="1:30" ht="12.75">
      <c r="A98" s="85" t="s">
        <v>581</v>
      </c>
      <c r="B98" s="85">
        <v>1</v>
      </c>
      <c r="C98" s="86">
        <f t="shared" si="8"/>
        <v>7.0571630204657732E-4</v>
      </c>
      <c r="D98" s="63"/>
      <c r="E98" s="63"/>
      <c r="F98" s="63"/>
      <c r="G98" s="92"/>
      <c r="H98" s="92"/>
      <c r="I98" s="92"/>
      <c r="J98" s="74" t="s">
        <v>582</v>
      </c>
      <c r="K98" s="74">
        <v>1</v>
      </c>
      <c r="L98" s="89">
        <f t="shared" si="10"/>
        <v>1.3297872340425532E-3</v>
      </c>
      <c r="M98" s="25"/>
      <c r="N98" s="85" t="s">
        <v>583</v>
      </c>
      <c r="O98" s="85">
        <v>2</v>
      </c>
      <c r="P98" s="86">
        <f t="shared" si="11"/>
        <v>3.5492457852706301E-4</v>
      </c>
      <c r="Q98" s="63"/>
      <c r="R98" s="63"/>
      <c r="S98" s="63"/>
      <c r="T98" s="87" t="s">
        <v>584</v>
      </c>
      <c r="U98" s="87">
        <v>1</v>
      </c>
      <c r="V98" s="88">
        <f t="shared" si="12"/>
        <v>7.7579519006982156E-4</v>
      </c>
      <c r="W98" s="74" t="s">
        <v>585</v>
      </c>
      <c r="X98" s="74">
        <v>2</v>
      </c>
      <c r="Y98" s="69">
        <f t="shared" si="13"/>
        <v>4.540295119182747E-4</v>
      </c>
      <c r="Z98" s="25"/>
      <c r="AA98" s="25"/>
      <c r="AB98" s="25"/>
      <c r="AC98" s="25"/>
      <c r="AD98" s="25"/>
    </row>
    <row r="99" spans="1:30" ht="12.75">
      <c r="A99" s="85" t="s">
        <v>586</v>
      </c>
      <c r="B99" s="85">
        <v>1</v>
      </c>
      <c r="C99" s="86">
        <f t="shared" si="8"/>
        <v>7.0571630204657732E-4</v>
      </c>
      <c r="D99" s="63"/>
      <c r="E99" s="63"/>
      <c r="F99" s="63"/>
      <c r="G99" s="92"/>
      <c r="H99" s="92"/>
      <c r="I99" s="92"/>
      <c r="J99" s="74" t="s">
        <v>587</v>
      </c>
      <c r="K99" s="74">
        <v>1</v>
      </c>
      <c r="L99" s="89">
        <f t="shared" si="10"/>
        <v>1.3297872340425532E-3</v>
      </c>
      <c r="M99" s="25"/>
      <c r="N99" s="85" t="s">
        <v>588</v>
      </c>
      <c r="O99" s="85">
        <v>2</v>
      </c>
      <c r="P99" s="86">
        <f t="shared" si="11"/>
        <v>3.5492457852706301E-4</v>
      </c>
      <c r="Q99" s="63"/>
      <c r="R99" s="63"/>
      <c r="S99" s="63"/>
      <c r="T99" s="87" t="s">
        <v>589</v>
      </c>
      <c r="U99" s="87">
        <v>1</v>
      </c>
      <c r="V99" s="88">
        <f t="shared" si="12"/>
        <v>7.7579519006982156E-4</v>
      </c>
      <c r="W99" s="74" t="s">
        <v>590</v>
      </c>
      <c r="X99" s="74">
        <v>2</v>
      </c>
      <c r="Y99" s="69">
        <f t="shared" si="13"/>
        <v>4.540295119182747E-4</v>
      </c>
      <c r="Z99" s="25"/>
      <c r="AA99" s="25"/>
      <c r="AB99" s="25"/>
      <c r="AC99" s="25"/>
      <c r="AD99" s="25"/>
    </row>
    <row r="100" spans="1:30" ht="12.75">
      <c r="A100" s="85" t="s">
        <v>591</v>
      </c>
      <c r="B100" s="85">
        <v>1</v>
      </c>
      <c r="C100" s="86">
        <f t="shared" si="8"/>
        <v>7.0571630204657732E-4</v>
      </c>
      <c r="D100" s="63"/>
      <c r="E100" s="63"/>
      <c r="F100" s="63"/>
      <c r="G100" s="92"/>
      <c r="H100" s="92"/>
      <c r="I100" s="92"/>
      <c r="J100" s="74" t="s">
        <v>592</v>
      </c>
      <c r="K100" s="74">
        <v>1</v>
      </c>
      <c r="L100" s="89">
        <f t="shared" si="10"/>
        <v>1.3297872340425532E-3</v>
      </c>
      <c r="M100" s="25"/>
      <c r="N100" s="85" t="s">
        <v>593</v>
      </c>
      <c r="O100" s="85">
        <v>2</v>
      </c>
      <c r="P100" s="86">
        <f t="shared" si="11"/>
        <v>3.5492457852706301E-4</v>
      </c>
      <c r="Q100" s="63"/>
      <c r="R100" s="63"/>
      <c r="S100" s="63"/>
      <c r="T100" s="87" t="s">
        <v>594</v>
      </c>
      <c r="U100" s="87">
        <v>1</v>
      </c>
      <c r="V100" s="88">
        <f t="shared" si="12"/>
        <v>7.7579519006982156E-4</v>
      </c>
      <c r="W100" s="74" t="s">
        <v>595</v>
      </c>
      <c r="X100" s="74">
        <v>2</v>
      </c>
      <c r="Y100" s="69">
        <f t="shared" si="13"/>
        <v>4.540295119182747E-4</v>
      </c>
      <c r="Z100" s="25"/>
      <c r="AA100" s="25"/>
      <c r="AB100" s="25"/>
      <c r="AC100" s="25"/>
      <c r="AD100" s="25"/>
    </row>
    <row r="101" spans="1:30" ht="12.75">
      <c r="A101" s="85" t="s">
        <v>596</v>
      </c>
      <c r="B101" s="85">
        <v>1</v>
      </c>
      <c r="C101" s="86">
        <f t="shared" si="8"/>
        <v>7.0571630204657732E-4</v>
      </c>
      <c r="D101" s="63"/>
      <c r="E101" s="63"/>
      <c r="F101" s="63"/>
      <c r="G101" s="92"/>
      <c r="H101" s="92"/>
      <c r="I101" s="92"/>
      <c r="J101" s="74" t="s">
        <v>33</v>
      </c>
      <c r="K101" s="74">
        <v>1</v>
      </c>
      <c r="L101" s="89">
        <f t="shared" si="10"/>
        <v>1.3297872340425532E-3</v>
      </c>
      <c r="M101" s="25"/>
      <c r="N101" s="85" t="s">
        <v>597</v>
      </c>
      <c r="O101" s="85">
        <v>2</v>
      </c>
      <c r="P101" s="86">
        <f t="shared" si="11"/>
        <v>3.5492457852706301E-4</v>
      </c>
      <c r="Q101" s="63"/>
      <c r="R101" s="63"/>
      <c r="S101" s="63"/>
      <c r="T101" s="87" t="s">
        <v>598</v>
      </c>
      <c r="U101" s="87">
        <v>1</v>
      </c>
      <c r="V101" s="88">
        <f t="shared" si="12"/>
        <v>7.7579519006982156E-4</v>
      </c>
      <c r="W101" s="74" t="s">
        <v>599</v>
      </c>
      <c r="X101" s="74">
        <v>2</v>
      </c>
      <c r="Y101" s="69">
        <f t="shared" si="13"/>
        <v>4.540295119182747E-4</v>
      </c>
      <c r="Z101" s="25"/>
      <c r="AA101" s="25"/>
      <c r="AB101" s="25"/>
      <c r="AC101" s="25"/>
      <c r="AD101" s="25"/>
    </row>
    <row r="102" spans="1:30" ht="12.75">
      <c r="A102" s="85" t="s">
        <v>600</v>
      </c>
      <c r="B102" s="85">
        <v>1</v>
      </c>
      <c r="C102" s="86">
        <f t="shared" si="8"/>
        <v>7.0571630204657732E-4</v>
      </c>
      <c r="D102" s="63"/>
      <c r="E102" s="63"/>
      <c r="F102" s="63"/>
      <c r="G102" s="92"/>
      <c r="H102" s="92"/>
      <c r="I102" s="92"/>
      <c r="J102" s="74" t="s">
        <v>601</v>
      </c>
      <c r="K102" s="74">
        <v>1</v>
      </c>
      <c r="L102" s="89">
        <f t="shared" si="10"/>
        <v>1.3297872340425532E-3</v>
      </c>
      <c r="M102" s="25"/>
      <c r="N102" s="85" t="s">
        <v>602</v>
      </c>
      <c r="O102" s="85">
        <v>2</v>
      </c>
      <c r="P102" s="86">
        <f t="shared" si="11"/>
        <v>3.5492457852706301E-4</v>
      </c>
      <c r="Q102" s="63"/>
      <c r="R102" s="63"/>
      <c r="S102" s="63"/>
      <c r="T102" s="87" t="s">
        <v>603</v>
      </c>
      <c r="U102" s="87">
        <v>1</v>
      </c>
      <c r="V102" s="88">
        <f t="shared" si="12"/>
        <v>7.7579519006982156E-4</v>
      </c>
      <c r="W102" s="74" t="s">
        <v>604</v>
      </c>
      <c r="X102" s="74">
        <v>2</v>
      </c>
      <c r="Y102" s="69">
        <f t="shared" si="13"/>
        <v>4.540295119182747E-4</v>
      </c>
      <c r="Z102" s="25"/>
      <c r="AA102" s="25"/>
      <c r="AB102" s="25"/>
      <c r="AC102" s="25"/>
      <c r="AD102" s="25"/>
    </row>
    <row r="103" spans="1:30" ht="12.75">
      <c r="A103" s="85" t="s">
        <v>605</v>
      </c>
      <c r="B103" s="85">
        <v>1</v>
      </c>
      <c r="C103" s="86">
        <f t="shared" si="8"/>
        <v>7.0571630204657732E-4</v>
      </c>
      <c r="D103" s="63"/>
      <c r="E103" s="63"/>
      <c r="F103" s="63"/>
      <c r="G103" s="92"/>
      <c r="H103" s="92"/>
      <c r="I103" s="92"/>
      <c r="J103" s="74" t="s">
        <v>606</v>
      </c>
      <c r="K103" s="74">
        <v>1</v>
      </c>
      <c r="L103" s="89">
        <f t="shared" si="10"/>
        <v>1.3297872340425532E-3</v>
      </c>
      <c r="M103" s="25"/>
      <c r="N103" s="85" t="s">
        <v>607</v>
      </c>
      <c r="O103" s="85">
        <v>2</v>
      </c>
      <c r="P103" s="86">
        <f t="shared" si="11"/>
        <v>3.5492457852706301E-4</v>
      </c>
      <c r="Q103" s="63"/>
      <c r="R103" s="63"/>
      <c r="S103" s="63"/>
      <c r="T103" s="87" t="s">
        <v>608</v>
      </c>
      <c r="U103" s="87">
        <v>1</v>
      </c>
      <c r="V103" s="88">
        <f t="shared" si="12"/>
        <v>7.7579519006982156E-4</v>
      </c>
      <c r="W103" s="74" t="s">
        <v>609</v>
      </c>
      <c r="X103" s="74">
        <v>2</v>
      </c>
      <c r="Y103" s="69">
        <f t="shared" si="13"/>
        <v>4.540295119182747E-4</v>
      </c>
      <c r="Z103" s="25"/>
      <c r="AA103" s="25"/>
      <c r="AB103" s="25"/>
      <c r="AC103" s="25"/>
      <c r="AD103" s="25"/>
    </row>
    <row r="104" spans="1:30" ht="12.75">
      <c r="A104" s="85" t="s">
        <v>610</v>
      </c>
      <c r="B104" s="85">
        <v>1</v>
      </c>
      <c r="C104" s="86">
        <f t="shared" si="8"/>
        <v>7.0571630204657732E-4</v>
      </c>
      <c r="D104" s="63"/>
      <c r="E104" s="63"/>
      <c r="F104" s="63"/>
      <c r="G104" s="92"/>
      <c r="H104" s="92"/>
      <c r="I104" s="92"/>
      <c r="J104" s="74" t="s">
        <v>611</v>
      </c>
      <c r="K104" s="74">
        <v>1</v>
      </c>
      <c r="L104" s="89">
        <f t="shared" si="10"/>
        <v>1.3297872340425532E-3</v>
      </c>
      <c r="M104" s="25"/>
      <c r="N104" s="85" t="s">
        <v>612</v>
      </c>
      <c r="O104" s="85">
        <v>2</v>
      </c>
      <c r="P104" s="86">
        <f t="shared" si="11"/>
        <v>3.5492457852706301E-4</v>
      </c>
      <c r="Q104" s="63"/>
      <c r="R104" s="63"/>
      <c r="S104" s="63"/>
      <c r="T104" s="87" t="s">
        <v>613</v>
      </c>
      <c r="U104" s="87">
        <v>1</v>
      </c>
      <c r="V104" s="88">
        <f t="shared" si="12"/>
        <v>7.7579519006982156E-4</v>
      </c>
      <c r="W104" s="74" t="s">
        <v>614</v>
      </c>
      <c r="X104" s="74">
        <v>2</v>
      </c>
      <c r="Y104" s="69">
        <f t="shared" si="13"/>
        <v>4.540295119182747E-4</v>
      </c>
      <c r="Z104" s="25"/>
      <c r="AA104" s="25"/>
      <c r="AB104" s="25"/>
      <c r="AC104" s="25"/>
      <c r="AD104" s="25"/>
    </row>
    <row r="105" spans="1:30" ht="12.75">
      <c r="A105" s="85" t="s">
        <v>615</v>
      </c>
      <c r="B105" s="85">
        <v>1</v>
      </c>
      <c r="C105" s="86">
        <f t="shared" si="8"/>
        <v>7.0571630204657732E-4</v>
      </c>
      <c r="D105" s="63"/>
      <c r="E105" s="63"/>
      <c r="F105" s="63"/>
      <c r="G105" s="92"/>
      <c r="H105" s="92"/>
      <c r="I105" s="92"/>
      <c r="J105" s="74" t="s">
        <v>616</v>
      </c>
      <c r="K105" s="74">
        <v>1</v>
      </c>
      <c r="L105" s="89">
        <f t="shared" si="10"/>
        <v>1.3297872340425532E-3</v>
      </c>
      <c r="M105" s="25"/>
      <c r="N105" s="85" t="s">
        <v>617</v>
      </c>
      <c r="O105" s="85">
        <v>2</v>
      </c>
      <c r="P105" s="86">
        <f t="shared" si="11"/>
        <v>3.5492457852706301E-4</v>
      </c>
      <c r="Q105" s="63"/>
      <c r="R105" s="63"/>
      <c r="S105" s="63"/>
      <c r="T105" s="87" t="s">
        <v>618</v>
      </c>
      <c r="U105" s="87">
        <v>1</v>
      </c>
      <c r="V105" s="88">
        <f t="shared" si="12"/>
        <v>7.7579519006982156E-4</v>
      </c>
      <c r="W105" s="74" t="s">
        <v>619</v>
      </c>
      <c r="X105" s="74">
        <v>2</v>
      </c>
      <c r="Y105" s="69">
        <f t="shared" si="13"/>
        <v>4.540295119182747E-4</v>
      </c>
      <c r="Z105" s="25"/>
      <c r="AA105" s="25"/>
      <c r="AB105" s="25"/>
      <c r="AC105" s="25"/>
      <c r="AD105" s="25"/>
    </row>
    <row r="106" spans="1:30" ht="12.75">
      <c r="A106" s="85" t="s">
        <v>620</v>
      </c>
      <c r="B106" s="85">
        <v>1</v>
      </c>
      <c r="C106" s="86">
        <f t="shared" si="8"/>
        <v>7.0571630204657732E-4</v>
      </c>
      <c r="D106" s="63"/>
      <c r="E106" s="63"/>
      <c r="F106" s="63"/>
      <c r="G106" s="92"/>
      <c r="H106" s="92"/>
      <c r="I106" s="92"/>
      <c r="J106" s="74" t="s">
        <v>621</v>
      </c>
      <c r="K106" s="74">
        <v>1</v>
      </c>
      <c r="L106" s="89">
        <f t="shared" si="10"/>
        <v>1.3297872340425532E-3</v>
      </c>
      <c r="M106" s="25"/>
      <c r="N106" s="85" t="s">
        <v>622</v>
      </c>
      <c r="O106" s="85">
        <v>2</v>
      </c>
      <c r="P106" s="86">
        <f t="shared" si="11"/>
        <v>3.5492457852706301E-4</v>
      </c>
      <c r="Q106" s="63"/>
      <c r="R106" s="63"/>
      <c r="S106" s="63"/>
      <c r="T106" s="87" t="s">
        <v>623</v>
      </c>
      <c r="U106" s="87">
        <v>1</v>
      </c>
      <c r="V106" s="88">
        <f t="shared" si="12"/>
        <v>7.7579519006982156E-4</v>
      </c>
      <c r="W106" s="74" t="s">
        <v>624</v>
      </c>
      <c r="X106" s="74">
        <v>2</v>
      </c>
      <c r="Y106" s="69">
        <f t="shared" si="13"/>
        <v>4.540295119182747E-4</v>
      </c>
      <c r="Z106" s="25"/>
      <c r="AA106" s="25"/>
      <c r="AB106" s="25"/>
      <c r="AC106" s="25"/>
      <c r="AD106" s="25"/>
    </row>
    <row r="107" spans="1:30" ht="12.75">
      <c r="A107" s="85" t="s">
        <v>625</v>
      </c>
      <c r="B107" s="85">
        <v>1</v>
      </c>
      <c r="C107" s="86">
        <f t="shared" si="8"/>
        <v>7.0571630204657732E-4</v>
      </c>
      <c r="D107" s="63"/>
      <c r="E107" s="63"/>
      <c r="F107" s="63"/>
      <c r="G107" s="92"/>
      <c r="H107" s="92"/>
      <c r="I107" s="92"/>
      <c r="J107" s="74" t="s">
        <v>626</v>
      </c>
      <c r="K107" s="74">
        <v>1</v>
      </c>
      <c r="L107" s="89">
        <f t="shared" si="10"/>
        <v>1.3297872340425532E-3</v>
      </c>
      <c r="M107" s="25"/>
      <c r="N107" s="85" t="s">
        <v>627</v>
      </c>
      <c r="O107" s="85">
        <v>2</v>
      </c>
      <c r="P107" s="86">
        <f t="shared" si="11"/>
        <v>3.5492457852706301E-4</v>
      </c>
      <c r="Q107" s="63"/>
      <c r="R107" s="63"/>
      <c r="S107" s="63"/>
      <c r="T107" s="87" t="s">
        <v>628</v>
      </c>
      <c r="U107" s="87">
        <v>1</v>
      </c>
      <c r="V107" s="88">
        <f t="shared" si="12"/>
        <v>7.7579519006982156E-4</v>
      </c>
      <c r="W107" s="74" t="s">
        <v>66</v>
      </c>
      <c r="X107" s="74">
        <v>2</v>
      </c>
      <c r="Y107" s="69">
        <f t="shared" si="13"/>
        <v>4.540295119182747E-4</v>
      </c>
      <c r="Z107" s="25"/>
      <c r="AA107" s="25"/>
      <c r="AB107" s="25"/>
      <c r="AC107" s="25"/>
      <c r="AD107" s="25"/>
    </row>
    <row r="108" spans="1:30" ht="12.75">
      <c r="A108" s="85" t="s">
        <v>629</v>
      </c>
      <c r="B108" s="85">
        <v>1</v>
      </c>
      <c r="C108" s="86">
        <f t="shared" si="8"/>
        <v>7.0571630204657732E-4</v>
      </c>
      <c r="D108" s="63"/>
      <c r="E108" s="63"/>
      <c r="F108" s="63"/>
      <c r="G108" s="92"/>
      <c r="H108" s="92"/>
      <c r="I108" s="92"/>
      <c r="J108" s="74" t="s">
        <v>630</v>
      </c>
      <c r="K108" s="74">
        <v>1</v>
      </c>
      <c r="L108" s="89">
        <f t="shared" si="10"/>
        <v>1.3297872340425532E-3</v>
      </c>
      <c r="M108" s="25"/>
      <c r="N108" s="85" t="s">
        <v>631</v>
      </c>
      <c r="O108" s="85">
        <v>2</v>
      </c>
      <c r="P108" s="86">
        <f t="shared" si="11"/>
        <v>3.5492457852706301E-4</v>
      </c>
      <c r="Q108" s="63"/>
      <c r="R108" s="63"/>
      <c r="S108" s="63"/>
      <c r="T108" s="87" t="s">
        <v>632</v>
      </c>
      <c r="U108" s="87">
        <v>1</v>
      </c>
      <c r="V108" s="88">
        <f t="shared" si="12"/>
        <v>7.7579519006982156E-4</v>
      </c>
      <c r="W108" s="74" t="s">
        <v>633</v>
      </c>
      <c r="X108" s="74">
        <v>2</v>
      </c>
      <c r="Y108" s="69">
        <f t="shared" si="13"/>
        <v>4.540295119182747E-4</v>
      </c>
      <c r="Z108" s="25"/>
      <c r="AA108" s="25"/>
      <c r="AB108" s="25"/>
      <c r="AC108" s="25"/>
      <c r="AD108" s="25"/>
    </row>
    <row r="109" spans="1:30" ht="12.75">
      <c r="A109" s="85" t="s">
        <v>634</v>
      </c>
      <c r="B109" s="85">
        <v>1</v>
      </c>
      <c r="C109" s="86">
        <f t="shared" si="8"/>
        <v>7.0571630204657732E-4</v>
      </c>
      <c r="D109" s="63"/>
      <c r="E109" s="63"/>
      <c r="F109" s="63"/>
      <c r="G109" s="92"/>
      <c r="H109" s="92"/>
      <c r="I109" s="92"/>
      <c r="J109" s="74" t="s">
        <v>635</v>
      </c>
      <c r="K109" s="74">
        <v>1</v>
      </c>
      <c r="L109" s="89">
        <f t="shared" si="10"/>
        <v>1.3297872340425532E-3</v>
      </c>
      <c r="M109" s="25"/>
      <c r="N109" s="85" t="s">
        <v>636</v>
      </c>
      <c r="O109" s="85">
        <v>2</v>
      </c>
      <c r="P109" s="86">
        <f t="shared" si="11"/>
        <v>3.5492457852706301E-4</v>
      </c>
      <c r="Q109" s="63"/>
      <c r="R109" s="63"/>
      <c r="S109" s="63"/>
      <c r="T109" s="87" t="s">
        <v>637</v>
      </c>
      <c r="U109" s="87">
        <v>1</v>
      </c>
      <c r="V109" s="88">
        <f t="shared" si="12"/>
        <v>7.7579519006982156E-4</v>
      </c>
      <c r="W109" s="74" t="s">
        <v>638</v>
      </c>
      <c r="X109" s="74">
        <v>2</v>
      </c>
      <c r="Y109" s="69">
        <f t="shared" si="13"/>
        <v>4.540295119182747E-4</v>
      </c>
      <c r="Z109" s="25"/>
      <c r="AA109" s="25"/>
      <c r="AB109" s="25"/>
      <c r="AC109" s="25"/>
      <c r="AD109" s="25"/>
    </row>
    <row r="110" spans="1:30" ht="12.75">
      <c r="A110" s="85" t="s">
        <v>639</v>
      </c>
      <c r="B110" s="85">
        <v>1</v>
      </c>
      <c r="C110" s="86">
        <f t="shared" si="8"/>
        <v>7.0571630204657732E-4</v>
      </c>
      <c r="D110" s="63"/>
      <c r="E110" s="63"/>
      <c r="F110" s="63"/>
      <c r="G110" s="92"/>
      <c r="H110" s="92"/>
      <c r="I110" s="92"/>
      <c r="J110" s="74" t="s">
        <v>640</v>
      </c>
      <c r="K110" s="74">
        <v>1</v>
      </c>
      <c r="L110" s="89">
        <f t="shared" si="10"/>
        <v>1.3297872340425532E-3</v>
      </c>
      <c r="M110" s="25"/>
      <c r="N110" s="85" t="s">
        <v>641</v>
      </c>
      <c r="O110" s="85">
        <v>2</v>
      </c>
      <c r="P110" s="86">
        <f t="shared" si="11"/>
        <v>3.5492457852706301E-4</v>
      </c>
      <c r="Q110" s="63"/>
      <c r="R110" s="63"/>
      <c r="S110" s="63"/>
      <c r="T110" s="87" t="s">
        <v>642</v>
      </c>
      <c r="U110" s="87">
        <v>1</v>
      </c>
      <c r="V110" s="88">
        <f t="shared" si="12"/>
        <v>7.7579519006982156E-4</v>
      </c>
      <c r="W110" s="74" t="s">
        <v>643</v>
      </c>
      <c r="X110" s="74">
        <v>2</v>
      </c>
      <c r="Y110" s="69">
        <f t="shared" si="13"/>
        <v>4.540295119182747E-4</v>
      </c>
      <c r="Z110" s="25"/>
      <c r="AA110" s="25"/>
      <c r="AB110" s="25"/>
      <c r="AC110" s="25"/>
      <c r="AD110" s="25"/>
    </row>
    <row r="111" spans="1:30" ht="12.75">
      <c r="A111" s="85" t="s">
        <v>644</v>
      </c>
      <c r="B111" s="85">
        <v>1</v>
      </c>
      <c r="C111" s="86">
        <f t="shared" si="8"/>
        <v>7.0571630204657732E-4</v>
      </c>
      <c r="D111" s="63"/>
      <c r="E111" s="63"/>
      <c r="F111" s="63"/>
      <c r="G111" s="92"/>
      <c r="H111" s="92"/>
      <c r="I111" s="92"/>
      <c r="J111" s="74" t="s">
        <v>645</v>
      </c>
      <c r="K111" s="74">
        <v>1</v>
      </c>
      <c r="L111" s="89">
        <f t="shared" si="10"/>
        <v>1.3297872340425532E-3</v>
      </c>
      <c r="M111" s="25"/>
      <c r="N111" s="85" t="s">
        <v>646</v>
      </c>
      <c r="O111" s="85">
        <v>2</v>
      </c>
      <c r="P111" s="86">
        <f t="shared" si="11"/>
        <v>3.5492457852706301E-4</v>
      </c>
      <c r="Q111" s="63"/>
      <c r="R111" s="63"/>
      <c r="S111" s="63"/>
      <c r="T111" s="87" t="s">
        <v>647</v>
      </c>
      <c r="U111" s="87">
        <v>1</v>
      </c>
      <c r="V111" s="88">
        <f t="shared" si="12"/>
        <v>7.7579519006982156E-4</v>
      </c>
      <c r="W111" s="74" t="s">
        <v>648</v>
      </c>
      <c r="X111" s="74">
        <v>2</v>
      </c>
      <c r="Y111" s="69">
        <f t="shared" si="13"/>
        <v>4.540295119182747E-4</v>
      </c>
      <c r="Z111" s="25"/>
      <c r="AA111" s="25"/>
      <c r="AB111" s="25"/>
      <c r="AC111" s="25"/>
      <c r="AD111" s="25"/>
    </row>
    <row r="112" spans="1:30" ht="12.75">
      <c r="A112" s="85" t="s">
        <v>649</v>
      </c>
      <c r="B112" s="85">
        <v>1</v>
      </c>
      <c r="C112" s="86">
        <f t="shared" si="8"/>
        <v>7.0571630204657732E-4</v>
      </c>
      <c r="D112" s="63"/>
      <c r="E112" s="63"/>
      <c r="F112" s="63"/>
      <c r="G112" s="92"/>
      <c r="H112" s="92"/>
      <c r="I112" s="92"/>
      <c r="J112" s="74" t="s">
        <v>650</v>
      </c>
      <c r="K112" s="74">
        <v>1</v>
      </c>
      <c r="L112" s="89">
        <f t="shared" si="10"/>
        <v>1.3297872340425532E-3</v>
      </c>
      <c r="M112" s="25"/>
      <c r="N112" s="85" t="s">
        <v>651</v>
      </c>
      <c r="O112" s="85">
        <v>1</v>
      </c>
      <c r="P112" s="86">
        <f t="shared" si="11"/>
        <v>1.7746228926353151E-4</v>
      </c>
      <c r="Q112" s="63"/>
      <c r="R112" s="63"/>
      <c r="S112" s="63"/>
      <c r="T112" s="87" t="s">
        <v>66</v>
      </c>
      <c r="U112" s="87">
        <v>1</v>
      </c>
      <c r="V112" s="88">
        <f t="shared" si="12"/>
        <v>7.7579519006982156E-4</v>
      </c>
      <c r="W112" s="74" t="s">
        <v>652</v>
      </c>
      <c r="X112" s="74">
        <v>2</v>
      </c>
      <c r="Y112" s="69">
        <f t="shared" si="13"/>
        <v>4.540295119182747E-4</v>
      </c>
      <c r="Z112" s="25"/>
      <c r="AA112" s="25"/>
      <c r="AB112" s="25"/>
      <c r="AC112" s="25"/>
      <c r="AD112" s="25"/>
    </row>
    <row r="113" spans="1:30" ht="12.75">
      <c r="A113" s="85" t="s">
        <v>653</v>
      </c>
      <c r="B113" s="85">
        <v>1</v>
      </c>
      <c r="C113" s="86">
        <f t="shared" si="8"/>
        <v>7.0571630204657732E-4</v>
      </c>
      <c r="D113" s="63"/>
      <c r="E113" s="63"/>
      <c r="F113" s="63"/>
      <c r="G113" s="92"/>
      <c r="H113" s="92"/>
      <c r="I113" s="92"/>
      <c r="J113" s="74" t="s">
        <v>654</v>
      </c>
      <c r="K113" s="74">
        <v>1</v>
      </c>
      <c r="L113" s="89">
        <f t="shared" si="10"/>
        <v>1.3297872340425532E-3</v>
      </c>
      <c r="M113" s="25"/>
      <c r="N113" s="85" t="s">
        <v>655</v>
      </c>
      <c r="O113" s="85">
        <v>1</v>
      </c>
      <c r="P113" s="86">
        <f t="shared" si="11"/>
        <v>1.7746228926353151E-4</v>
      </c>
      <c r="Q113" s="63"/>
      <c r="R113" s="63"/>
      <c r="S113" s="63"/>
      <c r="T113" s="87"/>
      <c r="U113" s="87"/>
      <c r="V113" s="92"/>
      <c r="W113" s="74" t="s">
        <v>656</v>
      </c>
      <c r="X113" s="74">
        <v>2</v>
      </c>
      <c r="Y113" s="69">
        <f t="shared" si="13"/>
        <v>4.540295119182747E-4</v>
      </c>
      <c r="Z113" s="25"/>
      <c r="AA113" s="25"/>
      <c r="AB113" s="25"/>
      <c r="AC113" s="25"/>
      <c r="AD113" s="25"/>
    </row>
    <row r="114" spans="1:30" ht="12.75">
      <c r="A114" s="85" t="s">
        <v>657</v>
      </c>
      <c r="B114" s="85">
        <v>1</v>
      </c>
      <c r="C114" s="86">
        <f t="shared" si="8"/>
        <v>7.0571630204657732E-4</v>
      </c>
      <c r="D114" s="63"/>
      <c r="E114" s="63"/>
      <c r="F114" s="63"/>
      <c r="G114" s="92"/>
      <c r="H114" s="92"/>
      <c r="I114" s="92"/>
      <c r="J114" s="74" t="s">
        <v>658</v>
      </c>
      <c r="K114" s="74">
        <v>1</v>
      </c>
      <c r="L114" s="89">
        <f t="shared" si="10"/>
        <v>1.3297872340425532E-3</v>
      </c>
      <c r="M114" s="25"/>
      <c r="N114" s="85" t="s">
        <v>659</v>
      </c>
      <c r="O114" s="85">
        <v>1</v>
      </c>
      <c r="P114" s="86">
        <f t="shared" si="11"/>
        <v>1.7746228926353151E-4</v>
      </c>
      <c r="Q114" s="63"/>
      <c r="R114" s="63"/>
      <c r="S114" s="63"/>
      <c r="T114" s="92"/>
      <c r="U114" s="92"/>
      <c r="V114" s="92"/>
      <c r="W114" s="74" t="s">
        <v>660</v>
      </c>
      <c r="X114" s="74">
        <v>2</v>
      </c>
      <c r="Y114" s="69">
        <f t="shared" si="13"/>
        <v>4.540295119182747E-4</v>
      </c>
      <c r="Z114" s="25"/>
      <c r="AA114" s="25"/>
      <c r="AB114" s="25"/>
      <c r="AC114" s="25"/>
      <c r="AD114" s="25"/>
    </row>
    <row r="115" spans="1:30" ht="12.75">
      <c r="A115" s="85" t="s">
        <v>661</v>
      </c>
      <c r="B115" s="85">
        <v>1</v>
      </c>
      <c r="C115" s="86">
        <f t="shared" si="8"/>
        <v>7.0571630204657732E-4</v>
      </c>
      <c r="D115" s="63"/>
      <c r="E115" s="63"/>
      <c r="F115" s="63"/>
      <c r="G115" s="92"/>
      <c r="H115" s="92"/>
      <c r="I115" s="92"/>
      <c r="J115" s="74" t="s">
        <v>662</v>
      </c>
      <c r="K115" s="74">
        <v>1</v>
      </c>
      <c r="L115" s="89">
        <f t="shared" si="10"/>
        <v>1.3297872340425532E-3</v>
      </c>
      <c r="M115" s="25"/>
      <c r="N115" s="85" t="s">
        <v>663</v>
      </c>
      <c r="O115" s="85">
        <v>1</v>
      </c>
      <c r="P115" s="86">
        <f t="shared" si="11"/>
        <v>1.7746228926353151E-4</v>
      </c>
      <c r="Q115" s="63"/>
      <c r="R115" s="63"/>
      <c r="S115" s="63"/>
      <c r="T115" s="92"/>
      <c r="U115" s="92"/>
      <c r="V115" s="92"/>
      <c r="W115" s="74" t="s">
        <v>664</v>
      </c>
      <c r="X115" s="74">
        <v>1</v>
      </c>
      <c r="Y115" s="69">
        <f t="shared" si="13"/>
        <v>2.2701475595913735E-4</v>
      </c>
      <c r="Z115" s="25"/>
      <c r="AA115" s="25"/>
      <c r="AB115" s="25"/>
      <c r="AC115" s="25"/>
      <c r="AD115" s="25"/>
    </row>
    <row r="116" spans="1:30" ht="12.75">
      <c r="A116" s="85" t="s">
        <v>665</v>
      </c>
      <c r="B116" s="85">
        <v>1</v>
      </c>
      <c r="C116" s="86">
        <f t="shared" si="8"/>
        <v>7.0571630204657732E-4</v>
      </c>
      <c r="D116" s="63"/>
      <c r="E116" s="63"/>
      <c r="F116" s="63"/>
      <c r="G116" s="92"/>
      <c r="H116" s="92"/>
      <c r="I116" s="92"/>
      <c r="J116" s="74" t="s">
        <v>666</v>
      </c>
      <c r="K116" s="74">
        <v>1</v>
      </c>
      <c r="L116" s="89">
        <f t="shared" si="10"/>
        <v>1.3297872340425532E-3</v>
      </c>
      <c r="M116" s="25"/>
      <c r="N116" s="85" t="s">
        <v>667</v>
      </c>
      <c r="O116" s="85">
        <v>1</v>
      </c>
      <c r="P116" s="86">
        <f t="shared" si="11"/>
        <v>1.7746228926353151E-4</v>
      </c>
      <c r="Q116" s="63"/>
      <c r="R116" s="63"/>
      <c r="S116" s="63"/>
      <c r="T116" s="92"/>
      <c r="U116" s="92"/>
      <c r="V116" s="92"/>
      <c r="W116" s="74" t="s">
        <v>668</v>
      </c>
      <c r="X116" s="74">
        <v>1</v>
      </c>
      <c r="Y116" s="69">
        <f t="shared" si="13"/>
        <v>2.2701475595913735E-4</v>
      </c>
      <c r="Z116" s="25"/>
      <c r="AA116" s="25"/>
      <c r="AB116" s="25"/>
      <c r="AC116" s="25"/>
      <c r="AD116" s="25"/>
    </row>
    <row r="117" spans="1:30" ht="12.75">
      <c r="A117" s="85" t="s">
        <v>669</v>
      </c>
      <c r="B117" s="85">
        <v>1</v>
      </c>
      <c r="C117" s="86">
        <f t="shared" si="8"/>
        <v>7.0571630204657732E-4</v>
      </c>
      <c r="D117" s="63"/>
      <c r="E117" s="63"/>
      <c r="F117" s="63"/>
      <c r="G117" s="92"/>
      <c r="H117" s="92"/>
      <c r="I117" s="92"/>
      <c r="J117" s="74" t="s">
        <v>670</v>
      </c>
      <c r="K117" s="74">
        <v>1</v>
      </c>
      <c r="L117" s="89">
        <f t="shared" si="10"/>
        <v>1.3297872340425532E-3</v>
      </c>
      <c r="M117" s="25"/>
      <c r="N117" s="85" t="s">
        <v>671</v>
      </c>
      <c r="O117" s="85">
        <v>1</v>
      </c>
      <c r="P117" s="86">
        <f t="shared" si="11"/>
        <v>1.7746228926353151E-4</v>
      </c>
      <c r="Q117" s="63"/>
      <c r="R117" s="63"/>
      <c r="S117" s="63"/>
      <c r="T117" s="92"/>
      <c r="U117" s="92"/>
      <c r="V117" s="92"/>
      <c r="W117" s="74" t="s">
        <v>672</v>
      </c>
      <c r="X117" s="74">
        <v>1</v>
      </c>
      <c r="Y117" s="69">
        <f t="shared" si="13"/>
        <v>2.2701475595913735E-4</v>
      </c>
      <c r="Z117" s="25"/>
      <c r="AA117" s="25"/>
      <c r="AB117" s="25"/>
      <c r="AC117" s="25"/>
      <c r="AD117" s="25"/>
    </row>
    <row r="118" spans="1:30" ht="12.75">
      <c r="A118" s="85" t="s">
        <v>673</v>
      </c>
      <c r="B118" s="85">
        <v>1</v>
      </c>
      <c r="C118" s="86">
        <f t="shared" si="8"/>
        <v>7.0571630204657732E-4</v>
      </c>
      <c r="D118" s="63"/>
      <c r="E118" s="63"/>
      <c r="F118" s="63"/>
      <c r="G118" s="92"/>
      <c r="H118" s="92"/>
      <c r="I118" s="92"/>
      <c r="J118" s="74" t="s">
        <v>674</v>
      </c>
      <c r="K118" s="74">
        <v>1</v>
      </c>
      <c r="L118" s="89">
        <f t="shared" si="10"/>
        <v>1.3297872340425532E-3</v>
      </c>
      <c r="M118" s="25"/>
      <c r="N118" s="85" t="s">
        <v>675</v>
      </c>
      <c r="O118" s="85">
        <v>1</v>
      </c>
      <c r="P118" s="86">
        <f t="shared" si="11"/>
        <v>1.7746228926353151E-4</v>
      </c>
      <c r="Q118" s="63"/>
      <c r="R118" s="63"/>
      <c r="S118" s="63"/>
      <c r="T118" s="92"/>
      <c r="U118" s="92"/>
      <c r="V118" s="92"/>
      <c r="W118" s="74" t="s">
        <v>676</v>
      </c>
      <c r="X118" s="74">
        <v>1</v>
      </c>
      <c r="Y118" s="69">
        <f t="shared" si="13"/>
        <v>2.2701475595913735E-4</v>
      </c>
      <c r="Z118" s="25"/>
      <c r="AA118" s="25"/>
      <c r="AB118" s="25"/>
      <c r="AC118" s="25"/>
      <c r="AD118" s="25"/>
    </row>
    <row r="119" spans="1:30" ht="12.75">
      <c r="A119" s="85" t="s">
        <v>677</v>
      </c>
      <c r="B119" s="85">
        <v>1</v>
      </c>
      <c r="C119" s="86">
        <f t="shared" si="8"/>
        <v>7.0571630204657732E-4</v>
      </c>
      <c r="D119" s="63"/>
      <c r="E119" s="63"/>
      <c r="F119" s="63"/>
      <c r="G119" s="92"/>
      <c r="H119" s="92"/>
      <c r="I119" s="92"/>
      <c r="J119" s="74" t="s">
        <v>678</v>
      </c>
      <c r="K119" s="74">
        <v>1</v>
      </c>
      <c r="L119" s="89">
        <f t="shared" si="10"/>
        <v>1.3297872340425532E-3</v>
      </c>
      <c r="M119" s="25"/>
      <c r="N119" s="85" t="s">
        <v>679</v>
      </c>
      <c r="O119" s="85">
        <v>1</v>
      </c>
      <c r="P119" s="86">
        <f t="shared" si="11"/>
        <v>1.7746228926353151E-4</v>
      </c>
      <c r="Q119" s="63"/>
      <c r="R119" s="63"/>
      <c r="S119" s="63"/>
      <c r="T119" s="92"/>
      <c r="U119" s="92"/>
      <c r="V119" s="92"/>
      <c r="W119" s="74" t="s">
        <v>680</v>
      </c>
      <c r="X119" s="74">
        <v>1</v>
      </c>
      <c r="Y119" s="69">
        <f t="shared" si="13"/>
        <v>2.2701475595913735E-4</v>
      </c>
      <c r="Z119" s="25"/>
      <c r="AA119" s="25"/>
      <c r="AB119" s="25"/>
      <c r="AC119" s="25"/>
      <c r="AD119" s="25"/>
    </row>
    <row r="120" spans="1:30" ht="12.75">
      <c r="A120" s="85" t="s">
        <v>681</v>
      </c>
      <c r="B120" s="85">
        <v>1</v>
      </c>
      <c r="C120" s="86">
        <f t="shared" si="8"/>
        <v>7.0571630204657732E-4</v>
      </c>
      <c r="D120" s="63"/>
      <c r="E120" s="63"/>
      <c r="F120" s="63"/>
      <c r="G120" s="92"/>
      <c r="H120" s="92"/>
      <c r="I120" s="92"/>
      <c r="J120" s="74" t="s">
        <v>682</v>
      </c>
      <c r="K120" s="74">
        <v>1</v>
      </c>
      <c r="L120" s="89">
        <f t="shared" si="10"/>
        <v>1.3297872340425532E-3</v>
      </c>
      <c r="M120" s="25"/>
      <c r="N120" s="85" t="s">
        <v>683</v>
      </c>
      <c r="O120" s="85">
        <v>1</v>
      </c>
      <c r="P120" s="86">
        <f t="shared" si="11"/>
        <v>1.7746228926353151E-4</v>
      </c>
      <c r="Q120" s="63"/>
      <c r="R120" s="63"/>
      <c r="S120" s="63"/>
      <c r="T120" s="92"/>
      <c r="U120" s="92"/>
      <c r="V120" s="92"/>
      <c r="W120" s="74" t="s">
        <v>684</v>
      </c>
      <c r="X120" s="74">
        <v>1</v>
      </c>
      <c r="Y120" s="69">
        <f t="shared" si="13"/>
        <v>2.2701475595913735E-4</v>
      </c>
      <c r="Z120" s="25"/>
      <c r="AA120" s="25"/>
      <c r="AB120" s="25"/>
      <c r="AC120" s="25"/>
      <c r="AD120" s="25"/>
    </row>
    <row r="121" spans="1:30" ht="12.75">
      <c r="A121" s="85" t="s">
        <v>685</v>
      </c>
      <c r="B121" s="85">
        <v>1</v>
      </c>
      <c r="C121" s="86">
        <f t="shared" si="8"/>
        <v>7.0571630204657732E-4</v>
      </c>
      <c r="D121" s="63"/>
      <c r="E121" s="63"/>
      <c r="F121" s="63"/>
      <c r="G121" s="92"/>
      <c r="H121" s="92"/>
      <c r="I121" s="92"/>
      <c r="J121" s="74" t="s">
        <v>686</v>
      </c>
      <c r="K121" s="74">
        <v>1</v>
      </c>
      <c r="L121" s="89">
        <f t="shared" si="10"/>
        <v>1.3297872340425532E-3</v>
      </c>
      <c r="M121" s="25"/>
      <c r="N121" s="85" t="s">
        <v>687</v>
      </c>
      <c r="O121" s="85">
        <v>1</v>
      </c>
      <c r="P121" s="86">
        <f t="shared" si="11"/>
        <v>1.7746228926353151E-4</v>
      </c>
      <c r="Q121" s="63"/>
      <c r="R121" s="63"/>
      <c r="S121" s="63"/>
      <c r="T121" s="92"/>
      <c r="U121" s="92"/>
      <c r="V121" s="92"/>
      <c r="W121" s="74" t="s">
        <v>688</v>
      </c>
      <c r="X121" s="74">
        <v>1</v>
      </c>
      <c r="Y121" s="69">
        <f t="shared" si="13"/>
        <v>2.2701475595913735E-4</v>
      </c>
      <c r="Z121" s="25"/>
      <c r="AA121" s="25"/>
      <c r="AB121" s="25"/>
      <c r="AC121" s="25"/>
      <c r="AD121" s="25"/>
    </row>
    <row r="122" spans="1:30" ht="12.75">
      <c r="A122" s="85" t="s">
        <v>689</v>
      </c>
      <c r="B122" s="85">
        <v>1</v>
      </c>
      <c r="C122" s="86">
        <f t="shared" si="8"/>
        <v>7.0571630204657732E-4</v>
      </c>
      <c r="D122" s="63"/>
      <c r="E122" s="63"/>
      <c r="F122" s="63"/>
      <c r="G122" s="92"/>
      <c r="H122" s="92"/>
      <c r="I122" s="92"/>
      <c r="J122" s="74" t="s">
        <v>690</v>
      </c>
      <c r="K122" s="74">
        <v>1</v>
      </c>
      <c r="L122" s="89">
        <f t="shared" si="10"/>
        <v>1.3297872340425532E-3</v>
      </c>
      <c r="M122" s="25"/>
      <c r="N122" s="85" t="s">
        <v>691</v>
      </c>
      <c r="O122" s="85">
        <v>1</v>
      </c>
      <c r="P122" s="86">
        <f t="shared" si="11"/>
        <v>1.7746228926353151E-4</v>
      </c>
      <c r="Q122" s="63"/>
      <c r="R122" s="63"/>
      <c r="S122" s="63"/>
      <c r="T122" s="92"/>
      <c r="U122" s="92"/>
      <c r="V122" s="92"/>
      <c r="W122" s="74" t="s">
        <v>692</v>
      </c>
      <c r="X122" s="74">
        <v>1</v>
      </c>
      <c r="Y122" s="69">
        <f t="shared" si="13"/>
        <v>2.2701475595913735E-4</v>
      </c>
      <c r="Z122" s="25"/>
      <c r="AA122" s="25"/>
      <c r="AB122" s="25"/>
      <c r="AC122" s="25"/>
      <c r="AD122" s="25"/>
    </row>
    <row r="123" spans="1:30" ht="12.75">
      <c r="A123" s="85" t="s">
        <v>693</v>
      </c>
      <c r="B123" s="85">
        <v>1</v>
      </c>
      <c r="C123" s="86">
        <f t="shared" si="8"/>
        <v>7.0571630204657732E-4</v>
      </c>
      <c r="D123" s="63"/>
      <c r="E123" s="63"/>
      <c r="F123" s="63"/>
      <c r="G123" s="92"/>
      <c r="H123" s="92"/>
      <c r="I123" s="92"/>
      <c r="J123" s="74" t="s">
        <v>694</v>
      </c>
      <c r="K123" s="74">
        <v>1</v>
      </c>
      <c r="L123" s="89">
        <f t="shared" si="10"/>
        <v>1.3297872340425532E-3</v>
      </c>
      <c r="M123" s="25"/>
      <c r="N123" s="85" t="s">
        <v>695</v>
      </c>
      <c r="O123" s="85">
        <v>1</v>
      </c>
      <c r="P123" s="86">
        <f t="shared" si="11"/>
        <v>1.7746228926353151E-4</v>
      </c>
      <c r="Q123" s="63"/>
      <c r="R123" s="63"/>
      <c r="S123" s="63"/>
      <c r="T123" s="92"/>
      <c r="U123" s="92"/>
      <c r="V123" s="92"/>
      <c r="W123" s="74" t="s">
        <v>696</v>
      </c>
      <c r="X123" s="74">
        <v>1</v>
      </c>
      <c r="Y123" s="69">
        <f t="shared" si="13"/>
        <v>2.2701475595913735E-4</v>
      </c>
      <c r="Z123" s="25"/>
      <c r="AA123" s="25"/>
      <c r="AB123" s="25"/>
      <c r="AC123" s="25"/>
      <c r="AD123" s="25"/>
    </row>
    <row r="124" spans="1:30" ht="12.75">
      <c r="A124" s="85" t="s">
        <v>126</v>
      </c>
      <c r="B124" s="85">
        <v>1</v>
      </c>
      <c r="C124" s="86">
        <f t="shared" si="8"/>
        <v>7.0571630204657732E-4</v>
      </c>
      <c r="D124" s="63"/>
      <c r="E124" s="63"/>
      <c r="F124" s="63"/>
      <c r="G124" s="92"/>
      <c r="H124" s="92"/>
      <c r="I124" s="92"/>
      <c r="J124" s="74" t="s">
        <v>697</v>
      </c>
      <c r="K124" s="74">
        <v>1</v>
      </c>
      <c r="L124" s="89">
        <f t="shared" si="10"/>
        <v>1.3297872340425532E-3</v>
      </c>
      <c r="M124" s="25"/>
      <c r="N124" s="85" t="s">
        <v>698</v>
      </c>
      <c r="O124" s="85">
        <v>1</v>
      </c>
      <c r="P124" s="86">
        <f t="shared" si="11"/>
        <v>1.7746228926353151E-4</v>
      </c>
      <c r="Q124" s="63"/>
      <c r="R124" s="63"/>
      <c r="S124" s="63"/>
      <c r="T124" s="92"/>
      <c r="U124" s="92"/>
      <c r="V124" s="92"/>
      <c r="W124" s="74" t="s">
        <v>699</v>
      </c>
      <c r="X124" s="74">
        <v>1</v>
      </c>
      <c r="Y124" s="69">
        <f t="shared" si="13"/>
        <v>2.2701475595913735E-4</v>
      </c>
      <c r="Z124" s="25"/>
      <c r="AA124" s="25"/>
      <c r="AB124" s="25"/>
      <c r="AC124" s="25"/>
      <c r="AD124" s="25"/>
    </row>
    <row r="125" spans="1:30" ht="12.75">
      <c r="A125" s="85" t="s">
        <v>700</v>
      </c>
      <c r="B125" s="85">
        <v>1</v>
      </c>
      <c r="C125" s="86">
        <f t="shared" si="8"/>
        <v>7.0571630204657732E-4</v>
      </c>
      <c r="D125" s="63"/>
      <c r="E125" s="63"/>
      <c r="F125" s="63"/>
      <c r="G125" s="92"/>
      <c r="H125" s="92"/>
      <c r="I125" s="92"/>
      <c r="J125" s="74" t="s">
        <v>701</v>
      </c>
      <c r="K125" s="74">
        <v>1</v>
      </c>
      <c r="L125" s="89">
        <f t="shared" si="10"/>
        <v>1.3297872340425532E-3</v>
      </c>
      <c r="M125" s="25"/>
      <c r="N125" s="85" t="s">
        <v>702</v>
      </c>
      <c r="O125" s="85">
        <v>1</v>
      </c>
      <c r="P125" s="86">
        <f t="shared" si="11"/>
        <v>1.7746228926353151E-4</v>
      </c>
      <c r="Q125" s="63"/>
      <c r="R125" s="63"/>
      <c r="S125" s="63"/>
      <c r="T125" s="92"/>
      <c r="U125" s="92"/>
      <c r="V125" s="92"/>
      <c r="W125" s="74" t="s">
        <v>703</v>
      </c>
      <c r="X125" s="74">
        <v>1</v>
      </c>
      <c r="Y125" s="69">
        <f t="shared" si="13"/>
        <v>2.2701475595913735E-4</v>
      </c>
      <c r="Z125" s="25"/>
      <c r="AA125" s="25"/>
      <c r="AB125" s="25"/>
      <c r="AC125" s="25"/>
      <c r="AD125" s="25"/>
    </row>
    <row r="126" spans="1:30" ht="12.75">
      <c r="A126" s="85" t="s">
        <v>704</v>
      </c>
      <c r="B126" s="85">
        <v>1</v>
      </c>
      <c r="C126" s="86">
        <f t="shared" si="8"/>
        <v>7.0571630204657732E-4</v>
      </c>
      <c r="D126" s="63"/>
      <c r="E126" s="63"/>
      <c r="F126" s="63"/>
      <c r="G126" s="92"/>
      <c r="H126" s="92"/>
      <c r="I126" s="92"/>
      <c r="J126" s="74" t="s">
        <v>705</v>
      </c>
      <c r="K126" s="74">
        <v>1</v>
      </c>
      <c r="L126" s="89">
        <f t="shared" si="10"/>
        <v>1.3297872340425532E-3</v>
      </c>
      <c r="M126" s="25"/>
      <c r="N126" s="85" t="s">
        <v>706</v>
      </c>
      <c r="O126" s="85">
        <v>1</v>
      </c>
      <c r="P126" s="86">
        <f t="shared" si="11"/>
        <v>1.7746228926353151E-4</v>
      </c>
      <c r="Q126" s="63"/>
      <c r="R126" s="63"/>
      <c r="S126" s="63"/>
      <c r="T126" s="92"/>
      <c r="U126" s="92"/>
      <c r="V126" s="92"/>
      <c r="W126" s="74" t="s">
        <v>707</v>
      </c>
      <c r="X126" s="74">
        <v>1</v>
      </c>
      <c r="Y126" s="69">
        <f t="shared" si="13"/>
        <v>2.2701475595913735E-4</v>
      </c>
      <c r="Z126" s="25"/>
      <c r="AA126" s="25"/>
      <c r="AB126" s="25"/>
      <c r="AC126" s="25"/>
      <c r="AD126" s="25"/>
    </row>
    <row r="127" spans="1:30" ht="12.75">
      <c r="A127" s="85" t="s">
        <v>708</v>
      </c>
      <c r="B127" s="85">
        <v>1</v>
      </c>
      <c r="C127" s="86">
        <f t="shared" si="8"/>
        <v>7.0571630204657732E-4</v>
      </c>
      <c r="D127" s="63"/>
      <c r="E127" s="63"/>
      <c r="F127" s="63"/>
      <c r="G127" s="92"/>
      <c r="H127" s="92"/>
      <c r="I127" s="92"/>
      <c r="J127" s="74" t="s">
        <v>709</v>
      </c>
      <c r="K127" s="74">
        <v>1</v>
      </c>
      <c r="L127" s="89">
        <f t="shared" si="10"/>
        <v>1.3297872340425532E-3</v>
      </c>
      <c r="M127" s="25"/>
      <c r="N127" s="85" t="s">
        <v>692</v>
      </c>
      <c r="O127" s="85">
        <v>1</v>
      </c>
      <c r="P127" s="86">
        <f t="shared" si="11"/>
        <v>1.7746228926353151E-4</v>
      </c>
      <c r="Q127" s="63"/>
      <c r="R127" s="63"/>
      <c r="S127" s="63"/>
      <c r="T127" s="92"/>
      <c r="U127" s="92"/>
      <c r="V127" s="92"/>
      <c r="W127" s="74" t="s">
        <v>497</v>
      </c>
      <c r="X127" s="74">
        <v>1</v>
      </c>
      <c r="Y127" s="69">
        <f t="shared" si="13"/>
        <v>2.2701475595913735E-4</v>
      </c>
      <c r="Z127" s="25"/>
      <c r="AA127" s="25"/>
      <c r="AB127" s="25"/>
      <c r="AC127" s="25"/>
      <c r="AD127" s="25"/>
    </row>
    <row r="128" spans="1:30" ht="12.75">
      <c r="A128" s="85" t="s">
        <v>429</v>
      </c>
      <c r="B128" s="85">
        <v>1</v>
      </c>
      <c r="C128" s="86">
        <f t="shared" si="8"/>
        <v>7.0571630204657732E-4</v>
      </c>
      <c r="D128" s="63"/>
      <c r="E128" s="63"/>
      <c r="F128" s="63"/>
      <c r="G128" s="92"/>
      <c r="H128" s="92"/>
      <c r="I128" s="92"/>
      <c r="J128" s="74" t="s">
        <v>710</v>
      </c>
      <c r="K128" s="74">
        <v>1</v>
      </c>
      <c r="L128" s="89">
        <f t="shared" si="10"/>
        <v>1.3297872340425532E-3</v>
      </c>
      <c r="M128" s="25"/>
      <c r="N128" s="85" t="s">
        <v>711</v>
      </c>
      <c r="O128" s="85">
        <v>1</v>
      </c>
      <c r="P128" s="86">
        <f t="shared" si="11"/>
        <v>1.7746228926353151E-4</v>
      </c>
      <c r="Q128" s="63"/>
      <c r="R128" s="63"/>
      <c r="S128" s="63"/>
      <c r="T128" s="92"/>
      <c r="U128" s="92"/>
      <c r="V128" s="92"/>
      <c r="W128" s="74" t="s">
        <v>712</v>
      </c>
      <c r="X128" s="74">
        <v>1</v>
      </c>
      <c r="Y128" s="69">
        <f t="shared" si="13"/>
        <v>2.2701475595913735E-4</v>
      </c>
      <c r="Z128" s="25"/>
      <c r="AA128" s="25"/>
      <c r="AB128" s="25"/>
      <c r="AC128" s="25"/>
      <c r="AD128" s="25"/>
    </row>
    <row r="129" spans="1:30" ht="12.75">
      <c r="A129" s="85" t="s">
        <v>713</v>
      </c>
      <c r="B129" s="85">
        <v>1</v>
      </c>
      <c r="C129" s="86">
        <f t="shared" si="8"/>
        <v>7.0571630204657732E-4</v>
      </c>
      <c r="D129" s="63"/>
      <c r="E129" s="63"/>
      <c r="F129" s="63"/>
      <c r="G129" s="92"/>
      <c r="H129" s="92"/>
      <c r="I129" s="92"/>
      <c r="J129" s="74" t="s">
        <v>714</v>
      </c>
      <c r="K129" s="74">
        <v>1</v>
      </c>
      <c r="L129" s="89">
        <f t="shared" si="10"/>
        <v>1.3297872340425532E-3</v>
      </c>
      <c r="M129" s="25"/>
      <c r="N129" s="85" t="s">
        <v>715</v>
      </c>
      <c r="O129" s="85">
        <v>1</v>
      </c>
      <c r="P129" s="86">
        <f t="shared" si="11"/>
        <v>1.7746228926353151E-4</v>
      </c>
      <c r="Q129" s="63"/>
      <c r="R129" s="63"/>
      <c r="S129" s="63"/>
      <c r="T129" s="92"/>
      <c r="U129" s="92"/>
      <c r="V129" s="92"/>
      <c r="W129" s="74" t="s">
        <v>716</v>
      </c>
      <c r="X129" s="74">
        <v>1</v>
      </c>
      <c r="Y129" s="69">
        <f t="shared" si="13"/>
        <v>2.2701475595913735E-4</v>
      </c>
      <c r="Z129" s="25"/>
      <c r="AA129" s="25"/>
      <c r="AB129" s="25"/>
      <c r="AC129" s="25"/>
      <c r="AD129" s="25"/>
    </row>
    <row r="130" spans="1:30" ht="12.75">
      <c r="A130" s="85" t="s">
        <v>165</v>
      </c>
      <c r="B130" s="85">
        <v>1</v>
      </c>
      <c r="C130" s="86">
        <f t="shared" si="8"/>
        <v>7.0571630204657732E-4</v>
      </c>
      <c r="D130" s="63"/>
      <c r="E130" s="63"/>
      <c r="F130" s="63"/>
      <c r="G130" s="92"/>
      <c r="H130" s="92"/>
      <c r="I130" s="92"/>
      <c r="J130" s="74" t="s">
        <v>717</v>
      </c>
      <c r="K130" s="74">
        <v>1</v>
      </c>
      <c r="L130" s="89">
        <f t="shared" si="10"/>
        <v>1.3297872340425532E-3</v>
      </c>
      <c r="M130" s="25"/>
      <c r="N130" s="85" t="s">
        <v>718</v>
      </c>
      <c r="O130" s="85">
        <v>1</v>
      </c>
      <c r="P130" s="86">
        <f t="shared" si="11"/>
        <v>1.7746228926353151E-4</v>
      </c>
      <c r="Q130" s="63"/>
      <c r="R130" s="63"/>
      <c r="S130" s="63"/>
      <c r="T130" s="92"/>
      <c r="U130" s="92"/>
      <c r="V130" s="92"/>
      <c r="W130" s="74" t="s">
        <v>719</v>
      </c>
      <c r="X130" s="74">
        <v>1</v>
      </c>
      <c r="Y130" s="69">
        <f t="shared" si="13"/>
        <v>2.2701475595913735E-4</v>
      </c>
      <c r="Z130" s="25"/>
      <c r="AA130" s="25"/>
      <c r="AB130" s="25"/>
      <c r="AC130" s="25"/>
      <c r="AD130" s="25"/>
    </row>
    <row r="131" spans="1:30" ht="12.75">
      <c r="A131" s="85" t="s">
        <v>720</v>
      </c>
      <c r="B131" s="85">
        <v>1</v>
      </c>
      <c r="C131" s="86">
        <f t="shared" si="8"/>
        <v>7.0571630204657732E-4</v>
      </c>
      <c r="D131" s="63"/>
      <c r="E131" s="63"/>
      <c r="F131" s="63"/>
      <c r="G131" s="92"/>
      <c r="H131" s="92"/>
      <c r="I131" s="92"/>
      <c r="J131" s="74" t="s">
        <v>721</v>
      </c>
      <c r="K131" s="74">
        <v>1</v>
      </c>
      <c r="L131" s="89">
        <f t="shared" si="10"/>
        <v>1.3297872340425532E-3</v>
      </c>
      <c r="M131" s="25"/>
      <c r="N131" s="85" t="s">
        <v>722</v>
      </c>
      <c r="O131" s="85">
        <v>1</v>
      </c>
      <c r="P131" s="86">
        <f t="shared" si="11"/>
        <v>1.7746228926353151E-4</v>
      </c>
      <c r="Q131" s="63"/>
      <c r="R131" s="63"/>
      <c r="S131" s="63"/>
      <c r="T131" s="92"/>
      <c r="U131" s="92"/>
      <c r="V131" s="92"/>
      <c r="W131" s="74" t="s">
        <v>723</v>
      </c>
      <c r="X131" s="74">
        <v>1</v>
      </c>
      <c r="Y131" s="69">
        <f t="shared" si="13"/>
        <v>2.2701475595913735E-4</v>
      </c>
      <c r="Z131" s="25"/>
      <c r="AA131" s="25"/>
      <c r="AB131" s="25"/>
      <c r="AC131" s="25"/>
      <c r="AD131" s="25"/>
    </row>
    <row r="132" spans="1:30" ht="12.75">
      <c r="A132" s="85" t="s">
        <v>251</v>
      </c>
      <c r="B132" s="85">
        <v>1</v>
      </c>
      <c r="C132" s="86">
        <f t="shared" si="8"/>
        <v>7.0571630204657732E-4</v>
      </c>
      <c r="D132" s="63"/>
      <c r="E132" s="63"/>
      <c r="F132" s="63"/>
      <c r="G132" s="92"/>
      <c r="H132" s="92"/>
      <c r="I132" s="92"/>
      <c r="J132" s="74" t="s">
        <v>724</v>
      </c>
      <c r="K132" s="74">
        <v>1</v>
      </c>
      <c r="L132" s="89">
        <f t="shared" si="10"/>
        <v>1.3297872340425532E-3</v>
      </c>
      <c r="M132" s="25"/>
      <c r="N132" s="85" t="s">
        <v>725</v>
      </c>
      <c r="O132" s="85">
        <v>1</v>
      </c>
      <c r="P132" s="86">
        <f t="shared" si="11"/>
        <v>1.7746228926353151E-4</v>
      </c>
      <c r="Q132" s="63"/>
      <c r="R132" s="63"/>
      <c r="S132" s="63"/>
      <c r="T132" s="92"/>
      <c r="U132" s="92"/>
      <c r="V132" s="92"/>
      <c r="W132" s="74" t="s">
        <v>726</v>
      </c>
      <c r="X132" s="74">
        <v>1</v>
      </c>
      <c r="Y132" s="69">
        <f t="shared" si="13"/>
        <v>2.2701475595913735E-4</v>
      </c>
      <c r="Z132" s="25"/>
      <c r="AA132" s="25"/>
      <c r="AB132" s="25"/>
      <c r="AC132" s="25"/>
      <c r="AD132" s="25"/>
    </row>
    <row r="133" spans="1:30" ht="12.75">
      <c r="A133" s="85" t="s">
        <v>214</v>
      </c>
      <c r="B133" s="85">
        <v>1</v>
      </c>
      <c r="C133" s="86">
        <f t="shared" si="8"/>
        <v>7.0571630204657732E-4</v>
      </c>
      <c r="D133" s="63"/>
      <c r="E133" s="63"/>
      <c r="F133" s="63"/>
      <c r="G133" s="92"/>
      <c r="H133" s="92"/>
      <c r="I133" s="92"/>
      <c r="J133" s="74" t="s">
        <v>727</v>
      </c>
      <c r="K133" s="74">
        <v>1</v>
      </c>
      <c r="L133" s="89">
        <f t="shared" si="10"/>
        <v>1.3297872340425532E-3</v>
      </c>
      <c r="M133" s="25"/>
      <c r="N133" s="85" t="s">
        <v>728</v>
      </c>
      <c r="O133" s="85">
        <v>1</v>
      </c>
      <c r="P133" s="86">
        <f t="shared" si="11"/>
        <v>1.7746228926353151E-4</v>
      </c>
      <c r="Q133" s="63"/>
      <c r="R133" s="63"/>
      <c r="S133" s="63"/>
      <c r="T133" s="92"/>
      <c r="U133" s="92"/>
      <c r="V133" s="92"/>
      <c r="W133" s="74" t="s">
        <v>729</v>
      </c>
      <c r="X133" s="74">
        <v>1</v>
      </c>
      <c r="Y133" s="69">
        <f t="shared" si="13"/>
        <v>2.2701475595913735E-4</v>
      </c>
      <c r="Z133" s="25"/>
      <c r="AA133" s="25"/>
      <c r="AB133" s="25"/>
      <c r="AC133" s="25"/>
      <c r="AD133" s="25"/>
    </row>
    <row r="134" spans="1:30" ht="12.75">
      <c r="A134" s="85" t="s">
        <v>627</v>
      </c>
      <c r="B134" s="85">
        <v>1</v>
      </c>
      <c r="C134" s="86">
        <f t="shared" si="8"/>
        <v>7.0571630204657732E-4</v>
      </c>
      <c r="D134" s="63"/>
      <c r="E134" s="63"/>
      <c r="F134" s="63"/>
      <c r="G134" s="92"/>
      <c r="H134" s="92"/>
      <c r="I134" s="92"/>
      <c r="J134" s="74" t="s">
        <v>730</v>
      </c>
      <c r="K134" s="74">
        <v>1</v>
      </c>
      <c r="L134" s="89">
        <f t="shared" si="10"/>
        <v>1.3297872340425532E-3</v>
      </c>
      <c r="M134" s="25"/>
      <c r="N134" s="85" t="s">
        <v>731</v>
      </c>
      <c r="O134" s="85">
        <v>1</v>
      </c>
      <c r="P134" s="86">
        <f t="shared" si="11"/>
        <v>1.7746228926353151E-4</v>
      </c>
      <c r="Q134" s="63"/>
      <c r="R134" s="63"/>
      <c r="S134" s="63"/>
      <c r="T134" s="92"/>
      <c r="U134" s="92"/>
      <c r="V134" s="92"/>
      <c r="W134" s="74" t="s">
        <v>732</v>
      </c>
      <c r="X134" s="74">
        <v>1</v>
      </c>
      <c r="Y134" s="69">
        <f t="shared" si="13"/>
        <v>2.2701475595913735E-4</v>
      </c>
      <c r="Z134" s="25"/>
      <c r="AA134" s="25"/>
      <c r="AB134" s="25"/>
      <c r="AC134" s="25"/>
      <c r="AD134" s="25"/>
    </row>
    <row r="135" spans="1:30" ht="12.75">
      <c r="A135" s="85" t="s">
        <v>733</v>
      </c>
      <c r="B135" s="85">
        <v>1</v>
      </c>
      <c r="C135" s="86">
        <f t="shared" ref="C135:C175" si="14">B135/1417</f>
        <v>7.0571630204657732E-4</v>
      </c>
      <c r="D135" s="63"/>
      <c r="E135" s="63"/>
      <c r="F135" s="63"/>
      <c r="G135" s="92"/>
      <c r="H135" s="92"/>
      <c r="I135" s="92"/>
      <c r="J135" s="74" t="s">
        <v>734</v>
      </c>
      <c r="K135" s="74">
        <v>1</v>
      </c>
      <c r="L135" s="89">
        <f t="shared" ref="L135:L175" si="15">K135/752</f>
        <v>1.3297872340425532E-3</v>
      </c>
      <c r="M135" s="25"/>
      <c r="N135" s="85" t="s">
        <v>735</v>
      </c>
      <c r="O135" s="85">
        <v>1</v>
      </c>
      <c r="P135" s="86">
        <f t="shared" ref="P135:P198" si="16">O135/5635</f>
        <v>1.7746228926353151E-4</v>
      </c>
      <c r="Q135" s="63"/>
      <c r="R135" s="63"/>
      <c r="S135" s="63"/>
      <c r="T135" s="92"/>
      <c r="U135" s="92"/>
      <c r="V135" s="92"/>
      <c r="W135" s="74" t="s">
        <v>736</v>
      </c>
      <c r="X135" s="74">
        <v>1</v>
      </c>
      <c r="Y135" s="69">
        <f t="shared" ref="Y135:Y198" si="17">X135/4405</f>
        <v>2.2701475595913735E-4</v>
      </c>
      <c r="Z135" s="25"/>
      <c r="AA135" s="25"/>
      <c r="AB135" s="25"/>
      <c r="AC135" s="25"/>
      <c r="AD135" s="25"/>
    </row>
    <row r="136" spans="1:30" ht="12.75">
      <c r="A136" s="85" t="s">
        <v>737</v>
      </c>
      <c r="B136" s="85">
        <v>1</v>
      </c>
      <c r="C136" s="86">
        <f t="shared" si="14"/>
        <v>7.0571630204657732E-4</v>
      </c>
      <c r="D136" s="63"/>
      <c r="E136" s="63"/>
      <c r="F136" s="63"/>
      <c r="G136" s="92"/>
      <c r="H136" s="92"/>
      <c r="I136" s="92"/>
      <c r="J136" s="74" t="s">
        <v>137</v>
      </c>
      <c r="K136" s="74">
        <v>1</v>
      </c>
      <c r="L136" s="89">
        <f t="shared" si="15"/>
        <v>1.3297872340425532E-3</v>
      </c>
      <c r="M136" s="25"/>
      <c r="N136" s="85" t="s">
        <v>738</v>
      </c>
      <c r="O136" s="85">
        <v>1</v>
      </c>
      <c r="P136" s="86">
        <f t="shared" si="16"/>
        <v>1.7746228926353151E-4</v>
      </c>
      <c r="Q136" s="63"/>
      <c r="R136" s="63"/>
      <c r="S136" s="63"/>
      <c r="T136" s="92"/>
      <c r="U136" s="92"/>
      <c r="V136" s="92"/>
      <c r="W136" s="74" t="s">
        <v>739</v>
      </c>
      <c r="X136" s="74">
        <v>1</v>
      </c>
      <c r="Y136" s="69">
        <f t="shared" si="17"/>
        <v>2.2701475595913735E-4</v>
      </c>
      <c r="Z136" s="25"/>
      <c r="AA136" s="25"/>
      <c r="AB136" s="25"/>
      <c r="AC136" s="25"/>
      <c r="AD136" s="25"/>
    </row>
    <row r="137" spans="1:30" ht="12.75">
      <c r="A137" s="85" t="s">
        <v>70</v>
      </c>
      <c r="B137" s="85">
        <v>1</v>
      </c>
      <c r="C137" s="86">
        <f t="shared" si="14"/>
        <v>7.0571630204657732E-4</v>
      </c>
      <c r="D137" s="63"/>
      <c r="E137" s="63"/>
      <c r="F137" s="63"/>
      <c r="G137" s="92"/>
      <c r="H137" s="92"/>
      <c r="I137" s="92"/>
      <c r="J137" s="74" t="s">
        <v>262</v>
      </c>
      <c r="K137" s="74">
        <v>1</v>
      </c>
      <c r="L137" s="89">
        <f t="shared" si="15"/>
        <v>1.3297872340425532E-3</v>
      </c>
      <c r="M137" s="25"/>
      <c r="N137" s="85" t="s">
        <v>740</v>
      </c>
      <c r="O137" s="85">
        <v>1</v>
      </c>
      <c r="P137" s="86">
        <f t="shared" si="16"/>
        <v>1.7746228926353151E-4</v>
      </c>
      <c r="Q137" s="63"/>
      <c r="R137" s="63"/>
      <c r="S137" s="63"/>
      <c r="T137" s="92"/>
      <c r="U137" s="92"/>
      <c r="V137" s="92"/>
      <c r="W137" s="74" t="s">
        <v>741</v>
      </c>
      <c r="X137" s="74">
        <v>1</v>
      </c>
      <c r="Y137" s="69">
        <f t="shared" si="17"/>
        <v>2.2701475595913735E-4</v>
      </c>
      <c r="Z137" s="25"/>
      <c r="AA137" s="25"/>
      <c r="AB137" s="25"/>
      <c r="AC137" s="25"/>
      <c r="AD137" s="25"/>
    </row>
    <row r="138" spans="1:30" ht="12.75">
      <c r="A138" s="85" t="s">
        <v>171</v>
      </c>
      <c r="B138" s="85">
        <v>1</v>
      </c>
      <c r="C138" s="86">
        <f t="shared" si="14"/>
        <v>7.0571630204657732E-4</v>
      </c>
      <c r="D138" s="63"/>
      <c r="E138" s="63"/>
      <c r="F138" s="63"/>
      <c r="G138" s="92"/>
      <c r="H138" s="92"/>
      <c r="I138" s="92"/>
      <c r="J138" s="74" t="s">
        <v>73</v>
      </c>
      <c r="K138" s="74">
        <v>1</v>
      </c>
      <c r="L138" s="89">
        <f t="shared" si="15"/>
        <v>1.3297872340425532E-3</v>
      </c>
      <c r="M138" s="25"/>
      <c r="N138" s="85" t="s">
        <v>742</v>
      </c>
      <c r="O138" s="85">
        <v>1</v>
      </c>
      <c r="P138" s="86">
        <f t="shared" si="16"/>
        <v>1.7746228926353151E-4</v>
      </c>
      <c r="Q138" s="25"/>
      <c r="R138" s="25"/>
      <c r="S138" s="25"/>
      <c r="T138" s="25"/>
      <c r="U138" s="25"/>
      <c r="V138" s="25"/>
      <c r="W138" s="74" t="s">
        <v>743</v>
      </c>
      <c r="X138" s="74">
        <v>1</v>
      </c>
      <c r="Y138" s="69">
        <f t="shared" si="17"/>
        <v>2.2701475595913735E-4</v>
      </c>
      <c r="Z138" s="25"/>
      <c r="AA138" s="25"/>
      <c r="AB138" s="25"/>
      <c r="AC138" s="25"/>
      <c r="AD138" s="25"/>
    </row>
    <row r="139" spans="1:30" ht="12.75">
      <c r="A139" s="85" t="s">
        <v>229</v>
      </c>
      <c r="B139" s="85">
        <v>1</v>
      </c>
      <c r="C139" s="86">
        <f t="shared" si="14"/>
        <v>7.0571630204657732E-4</v>
      </c>
      <c r="D139" s="63"/>
      <c r="E139" s="63"/>
      <c r="F139" s="63"/>
      <c r="G139" s="92"/>
      <c r="H139" s="92"/>
      <c r="I139" s="92"/>
      <c r="J139" s="74" t="s">
        <v>217</v>
      </c>
      <c r="K139" s="74">
        <v>1</v>
      </c>
      <c r="L139" s="89">
        <f t="shared" si="15"/>
        <v>1.3297872340425532E-3</v>
      </c>
      <c r="M139" s="25"/>
      <c r="N139" s="85" t="s">
        <v>744</v>
      </c>
      <c r="O139" s="85">
        <v>1</v>
      </c>
      <c r="P139" s="86">
        <f t="shared" si="16"/>
        <v>1.7746228926353151E-4</v>
      </c>
      <c r="Q139" s="25"/>
      <c r="R139" s="25"/>
      <c r="S139" s="25"/>
      <c r="T139" s="25"/>
      <c r="U139" s="25"/>
      <c r="V139" s="25"/>
      <c r="W139" s="74" t="s">
        <v>745</v>
      </c>
      <c r="X139" s="74">
        <v>1</v>
      </c>
      <c r="Y139" s="69">
        <f t="shared" si="17"/>
        <v>2.2701475595913735E-4</v>
      </c>
      <c r="Z139" s="25"/>
      <c r="AA139" s="25"/>
      <c r="AB139" s="25"/>
      <c r="AC139" s="25"/>
      <c r="AD139" s="25"/>
    </row>
    <row r="140" spans="1:30" ht="12.75">
      <c r="A140" s="85" t="s">
        <v>159</v>
      </c>
      <c r="B140" s="85">
        <v>1</v>
      </c>
      <c r="C140" s="86">
        <f t="shared" si="14"/>
        <v>7.0571630204657732E-4</v>
      </c>
      <c r="D140" s="63"/>
      <c r="E140" s="63"/>
      <c r="F140" s="63"/>
      <c r="G140" s="92"/>
      <c r="H140" s="92"/>
      <c r="I140" s="92"/>
      <c r="J140" s="74" t="s">
        <v>746</v>
      </c>
      <c r="K140" s="74">
        <v>1</v>
      </c>
      <c r="L140" s="89">
        <f t="shared" si="15"/>
        <v>1.3297872340425532E-3</v>
      </c>
      <c r="M140" s="25"/>
      <c r="N140" s="85" t="s">
        <v>747</v>
      </c>
      <c r="O140" s="85">
        <v>1</v>
      </c>
      <c r="P140" s="86">
        <f t="shared" si="16"/>
        <v>1.7746228926353151E-4</v>
      </c>
      <c r="Q140" s="25"/>
      <c r="R140" s="25"/>
      <c r="S140" s="25"/>
      <c r="T140" s="25"/>
      <c r="U140" s="25"/>
      <c r="V140" s="25"/>
      <c r="W140" s="74" t="s">
        <v>748</v>
      </c>
      <c r="X140" s="74">
        <v>1</v>
      </c>
      <c r="Y140" s="69">
        <f t="shared" si="17"/>
        <v>2.2701475595913735E-4</v>
      </c>
      <c r="Z140" s="25"/>
      <c r="AA140" s="25"/>
      <c r="AB140" s="25"/>
      <c r="AC140" s="25"/>
      <c r="AD140" s="25"/>
    </row>
    <row r="141" spans="1:30" ht="12.75">
      <c r="A141" s="85" t="s">
        <v>677</v>
      </c>
      <c r="B141" s="85">
        <v>1</v>
      </c>
      <c r="C141" s="86">
        <f t="shared" si="14"/>
        <v>7.0571630204657732E-4</v>
      </c>
      <c r="D141" s="63"/>
      <c r="E141" s="63"/>
      <c r="F141" s="63"/>
      <c r="G141" s="92"/>
      <c r="H141" s="92"/>
      <c r="I141" s="92"/>
      <c r="J141" s="74" t="s">
        <v>530</v>
      </c>
      <c r="K141" s="74">
        <v>1</v>
      </c>
      <c r="L141" s="89">
        <f t="shared" si="15"/>
        <v>1.3297872340425532E-3</v>
      </c>
      <c r="M141" s="25"/>
      <c r="N141" s="85" t="s">
        <v>749</v>
      </c>
      <c r="O141" s="85">
        <v>1</v>
      </c>
      <c r="P141" s="86">
        <f t="shared" si="16"/>
        <v>1.7746228926353151E-4</v>
      </c>
      <c r="Q141" s="25"/>
      <c r="R141" s="25"/>
      <c r="S141" s="25"/>
      <c r="T141" s="25"/>
      <c r="U141" s="25"/>
      <c r="V141" s="25"/>
      <c r="W141" s="74" t="s">
        <v>750</v>
      </c>
      <c r="X141" s="74">
        <v>1</v>
      </c>
      <c r="Y141" s="69">
        <f t="shared" si="17"/>
        <v>2.2701475595913735E-4</v>
      </c>
      <c r="Z141" s="25"/>
      <c r="AA141" s="25"/>
      <c r="AB141" s="25"/>
      <c r="AC141" s="25"/>
      <c r="AD141" s="25"/>
    </row>
    <row r="142" spans="1:30" ht="12.75">
      <c r="A142" s="85" t="s">
        <v>751</v>
      </c>
      <c r="B142" s="85">
        <v>1</v>
      </c>
      <c r="C142" s="86">
        <f t="shared" si="14"/>
        <v>7.0571630204657732E-4</v>
      </c>
      <c r="D142" s="63"/>
      <c r="E142" s="63"/>
      <c r="F142" s="63"/>
      <c r="G142" s="92"/>
      <c r="H142" s="92"/>
      <c r="I142" s="92"/>
      <c r="J142" s="74" t="s">
        <v>752</v>
      </c>
      <c r="K142" s="74">
        <v>1</v>
      </c>
      <c r="L142" s="89">
        <f t="shared" si="15"/>
        <v>1.3297872340425532E-3</v>
      </c>
      <c r="M142" s="25"/>
      <c r="N142" s="85" t="s">
        <v>753</v>
      </c>
      <c r="O142" s="85">
        <v>1</v>
      </c>
      <c r="P142" s="86">
        <f t="shared" si="16"/>
        <v>1.7746228926353151E-4</v>
      </c>
      <c r="Q142" s="25"/>
      <c r="R142" s="25"/>
      <c r="S142" s="25"/>
      <c r="T142" s="25"/>
      <c r="U142" s="25"/>
      <c r="V142" s="25"/>
      <c r="W142" s="74" t="s">
        <v>754</v>
      </c>
      <c r="X142" s="74">
        <v>1</v>
      </c>
      <c r="Y142" s="69">
        <f t="shared" si="17"/>
        <v>2.2701475595913735E-4</v>
      </c>
      <c r="Z142" s="25"/>
      <c r="AA142" s="25"/>
      <c r="AB142" s="25"/>
      <c r="AC142" s="25"/>
      <c r="AD142" s="25"/>
    </row>
    <row r="143" spans="1:30" ht="12.75">
      <c r="A143" s="85" t="s">
        <v>689</v>
      </c>
      <c r="B143" s="85">
        <v>1</v>
      </c>
      <c r="C143" s="86">
        <f t="shared" si="14"/>
        <v>7.0571630204657732E-4</v>
      </c>
      <c r="D143" s="63"/>
      <c r="E143" s="63"/>
      <c r="F143" s="63"/>
      <c r="G143" s="92"/>
      <c r="H143" s="92"/>
      <c r="I143" s="92"/>
      <c r="J143" s="74" t="s">
        <v>174</v>
      </c>
      <c r="K143" s="74">
        <v>1</v>
      </c>
      <c r="L143" s="89">
        <f t="shared" si="15"/>
        <v>1.3297872340425532E-3</v>
      </c>
      <c r="M143" s="25"/>
      <c r="N143" s="85" t="s">
        <v>755</v>
      </c>
      <c r="O143" s="85">
        <v>1</v>
      </c>
      <c r="P143" s="86">
        <f t="shared" si="16"/>
        <v>1.7746228926353151E-4</v>
      </c>
      <c r="Q143" s="25"/>
      <c r="R143" s="25"/>
      <c r="S143" s="25"/>
      <c r="T143" s="25"/>
      <c r="U143" s="25"/>
      <c r="V143" s="25"/>
      <c r="W143" s="74" t="s">
        <v>756</v>
      </c>
      <c r="X143" s="74">
        <v>1</v>
      </c>
      <c r="Y143" s="69">
        <f t="shared" si="17"/>
        <v>2.2701475595913735E-4</v>
      </c>
      <c r="Z143" s="25"/>
      <c r="AA143" s="25"/>
      <c r="AB143" s="25"/>
      <c r="AC143" s="25"/>
      <c r="AD143" s="25"/>
    </row>
    <row r="144" spans="1:30" ht="12.75">
      <c r="A144" s="85" t="s">
        <v>693</v>
      </c>
      <c r="B144" s="85">
        <v>1</v>
      </c>
      <c r="C144" s="86">
        <f t="shared" si="14"/>
        <v>7.0571630204657732E-4</v>
      </c>
      <c r="D144" s="63"/>
      <c r="E144" s="63"/>
      <c r="F144" s="63"/>
      <c r="G144" s="92"/>
      <c r="H144" s="92"/>
      <c r="I144" s="92"/>
      <c r="J144" s="74" t="s">
        <v>757</v>
      </c>
      <c r="K144" s="74">
        <v>1</v>
      </c>
      <c r="L144" s="89">
        <f t="shared" si="15"/>
        <v>1.3297872340425532E-3</v>
      </c>
      <c r="M144" s="25"/>
      <c r="N144" s="85" t="s">
        <v>758</v>
      </c>
      <c r="O144" s="85">
        <v>1</v>
      </c>
      <c r="P144" s="86">
        <f t="shared" si="16"/>
        <v>1.7746228926353151E-4</v>
      </c>
      <c r="Q144" s="25"/>
      <c r="R144" s="25"/>
      <c r="S144" s="25"/>
      <c r="T144" s="25"/>
      <c r="U144" s="25"/>
      <c r="V144" s="25"/>
      <c r="W144" s="74" t="s">
        <v>759</v>
      </c>
      <c r="X144" s="74">
        <v>1</v>
      </c>
      <c r="Y144" s="69">
        <f t="shared" si="17"/>
        <v>2.2701475595913735E-4</v>
      </c>
      <c r="Z144" s="25"/>
      <c r="AA144" s="25"/>
      <c r="AB144" s="25"/>
      <c r="AC144" s="25"/>
      <c r="AD144" s="25"/>
    </row>
    <row r="145" spans="1:30" ht="12.75">
      <c r="A145" s="85" t="s">
        <v>760</v>
      </c>
      <c r="B145" s="85">
        <v>1</v>
      </c>
      <c r="C145" s="86">
        <f t="shared" si="14"/>
        <v>7.0571630204657732E-4</v>
      </c>
      <c r="D145" s="63"/>
      <c r="E145" s="63"/>
      <c r="F145" s="63"/>
      <c r="G145" s="92"/>
      <c r="H145" s="92"/>
      <c r="I145" s="92"/>
      <c r="J145" s="74" t="s">
        <v>761</v>
      </c>
      <c r="K145" s="74">
        <v>1</v>
      </c>
      <c r="L145" s="89">
        <f t="shared" si="15"/>
        <v>1.3297872340425532E-3</v>
      </c>
      <c r="M145" s="25"/>
      <c r="N145" s="85" t="s">
        <v>762</v>
      </c>
      <c r="O145" s="85">
        <v>1</v>
      </c>
      <c r="P145" s="86">
        <f t="shared" si="16"/>
        <v>1.7746228926353151E-4</v>
      </c>
      <c r="Q145" s="25"/>
      <c r="R145" s="25"/>
      <c r="S145" s="25"/>
      <c r="T145" s="25"/>
      <c r="U145" s="25"/>
      <c r="V145" s="25"/>
      <c r="W145" s="74" t="s">
        <v>763</v>
      </c>
      <c r="X145" s="74">
        <v>1</v>
      </c>
      <c r="Y145" s="69">
        <f t="shared" si="17"/>
        <v>2.2701475595913735E-4</v>
      </c>
      <c r="Z145" s="25"/>
      <c r="AA145" s="25"/>
      <c r="AB145" s="25"/>
      <c r="AC145" s="25"/>
      <c r="AD145" s="25"/>
    </row>
    <row r="146" spans="1:30" ht="12.75">
      <c r="A146" s="85" t="s">
        <v>764</v>
      </c>
      <c r="B146" s="85">
        <v>1</v>
      </c>
      <c r="C146" s="86">
        <f t="shared" si="14"/>
        <v>7.0571630204657732E-4</v>
      </c>
      <c r="D146" s="63"/>
      <c r="E146" s="63"/>
      <c r="F146" s="63"/>
      <c r="G146" s="92"/>
      <c r="H146" s="92"/>
      <c r="I146" s="92"/>
      <c r="J146" s="74" t="s">
        <v>63</v>
      </c>
      <c r="K146" s="74">
        <v>1</v>
      </c>
      <c r="L146" s="89">
        <f t="shared" si="15"/>
        <v>1.3297872340425532E-3</v>
      </c>
      <c r="M146" s="25"/>
      <c r="N146" s="85" t="s">
        <v>765</v>
      </c>
      <c r="O146" s="85">
        <v>1</v>
      </c>
      <c r="P146" s="86">
        <f t="shared" si="16"/>
        <v>1.7746228926353151E-4</v>
      </c>
      <c r="Q146" s="25"/>
      <c r="R146" s="25"/>
      <c r="S146" s="25"/>
      <c r="T146" s="25"/>
      <c r="U146" s="25"/>
      <c r="V146" s="25"/>
      <c r="W146" s="74" t="s">
        <v>766</v>
      </c>
      <c r="X146" s="74">
        <v>1</v>
      </c>
      <c r="Y146" s="69">
        <f t="shared" si="17"/>
        <v>2.2701475595913735E-4</v>
      </c>
      <c r="Z146" s="25"/>
      <c r="AA146" s="25"/>
      <c r="AB146" s="25"/>
      <c r="AC146" s="25"/>
      <c r="AD146" s="25"/>
    </row>
    <row r="147" spans="1:30" ht="12.75">
      <c r="A147" s="85" t="s">
        <v>767</v>
      </c>
      <c r="B147" s="85">
        <v>1</v>
      </c>
      <c r="C147" s="86">
        <f t="shared" si="14"/>
        <v>7.0571630204657732E-4</v>
      </c>
      <c r="D147" s="63"/>
      <c r="E147" s="63"/>
      <c r="F147" s="63"/>
      <c r="G147" s="92"/>
      <c r="H147" s="92"/>
      <c r="I147" s="92"/>
      <c r="J147" s="74" t="s">
        <v>768</v>
      </c>
      <c r="K147" s="74">
        <v>1</v>
      </c>
      <c r="L147" s="89">
        <f t="shared" si="15"/>
        <v>1.3297872340425532E-3</v>
      </c>
      <c r="M147" s="25"/>
      <c r="N147" s="85" t="s">
        <v>769</v>
      </c>
      <c r="O147" s="85">
        <v>1</v>
      </c>
      <c r="P147" s="86">
        <f t="shared" si="16"/>
        <v>1.7746228926353151E-4</v>
      </c>
      <c r="Q147" s="25"/>
      <c r="R147" s="25"/>
      <c r="S147" s="25"/>
      <c r="T147" s="25"/>
      <c r="U147" s="25"/>
      <c r="V147" s="25"/>
      <c r="W147" s="74" t="s">
        <v>770</v>
      </c>
      <c r="X147" s="74">
        <v>1</v>
      </c>
      <c r="Y147" s="69">
        <f t="shared" si="17"/>
        <v>2.2701475595913735E-4</v>
      </c>
      <c r="Z147" s="25"/>
      <c r="AA147" s="25"/>
      <c r="AB147" s="25"/>
      <c r="AC147" s="25"/>
      <c r="AD147" s="25"/>
    </row>
    <row r="148" spans="1:30" ht="12.75">
      <c r="A148" s="85" t="s">
        <v>704</v>
      </c>
      <c r="B148" s="85">
        <v>1</v>
      </c>
      <c r="C148" s="86">
        <f t="shared" si="14"/>
        <v>7.0571630204657732E-4</v>
      </c>
      <c r="D148" s="63"/>
      <c r="E148" s="63"/>
      <c r="F148" s="63"/>
      <c r="G148" s="92"/>
      <c r="H148" s="92"/>
      <c r="I148" s="92"/>
      <c r="J148" s="74" t="s">
        <v>771</v>
      </c>
      <c r="K148" s="74">
        <v>1</v>
      </c>
      <c r="L148" s="89">
        <f t="shared" si="15"/>
        <v>1.3297872340425532E-3</v>
      </c>
      <c r="M148" s="25"/>
      <c r="N148" s="85" t="s">
        <v>772</v>
      </c>
      <c r="O148" s="85">
        <v>1</v>
      </c>
      <c r="P148" s="86">
        <f t="shared" si="16"/>
        <v>1.7746228926353151E-4</v>
      </c>
      <c r="Q148" s="25"/>
      <c r="R148" s="25"/>
      <c r="S148" s="25"/>
      <c r="T148" s="25"/>
      <c r="U148" s="25"/>
      <c r="V148" s="25"/>
      <c r="W148" s="74" t="s">
        <v>773</v>
      </c>
      <c r="X148" s="74">
        <v>1</v>
      </c>
      <c r="Y148" s="69">
        <f t="shared" si="17"/>
        <v>2.2701475595913735E-4</v>
      </c>
      <c r="Z148" s="25"/>
      <c r="AA148" s="25"/>
      <c r="AB148" s="25"/>
      <c r="AC148" s="25"/>
      <c r="AD148" s="25"/>
    </row>
    <row r="149" spans="1:30" ht="12.75">
      <c r="A149" s="85" t="s">
        <v>708</v>
      </c>
      <c r="B149" s="85">
        <v>1</v>
      </c>
      <c r="C149" s="86">
        <f t="shared" si="14"/>
        <v>7.0571630204657732E-4</v>
      </c>
      <c r="D149" s="63"/>
      <c r="E149" s="63"/>
      <c r="F149" s="63"/>
      <c r="G149" s="92"/>
      <c r="H149" s="92"/>
      <c r="I149" s="92"/>
      <c r="J149" s="74" t="s">
        <v>774</v>
      </c>
      <c r="K149" s="74">
        <v>1</v>
      </c>
      <c r="L149" s="89">
        <f t="shared" si="15"/>
        <v>1.3297872340425532E-3</v>
      </c>
      <c r="M149" s="25"/>
      <c r="N149" s="85" t="s">
        <v>775</v>
      </c>
      <c r="O149" s="85">
        <v>1</v>
      </c>
      <c r="P149" s="86">
        <f t="shared" si="16"/>
        <v>1.7746228926353151E-4</v>
      </c>
      <c r="Q149" s="25"/>
      <c r="R149" s="25"/>
      <c r="S149" s="25"/>
      <c r="T149" s="25"/>
      <c r="U149" s="25"/>
      <c r="V149" s="25"/>
      <c r="W149" s="74" t="s">
        <v>776</v>
      </c>
      <c r="X149" s="74">
        <v>1</v>
      </c>
      <c r="Y149" s="69">
        <f t="shared" si="17"/>
        <v>2.2701475595913735E-4</v>
      </c>
      <c r="Z149" s="25"/>
      <c r="AA149" s="25"/>
      <c r="AB149" s="25"/>
      <c r="AC149" s="25"/>
      <c r="AD149" s="25"/>
    </row>
    <row r="150" spans="1:30" ht="12.75">
      <c r="A150" s="85" t="s">
        <v>777</v>
      </c>
      <c r="B150" s="85">
        <v>1</v>
      </c>
      <c r="C150" s="86">
        <f t="shared" si="14"/>
        <v>7.0571630204657732E-4</v>
      </c>
      <c r="D150" s="63"/>
      <c r="E150" s="63"/>
      <c r="F150" s="63"/>
      <c r="G150" s="92"/>
      <c r="H150" s="92"/>
      <c r="I150" s="92"/>
      <c r="J150" s="74" t="s">
        <v>778</v>
      </c>
      <c r="K150" s="74">
        <v>1</v>
      </c>
      <c r="L150" s="89">
        <f t="shared" si="15"/>
        <v>1.3297872340425532E-3</v>
      </c>
      <c r="M150" s="25"/>
      <c r="N150" s="85" t="s">
        <v>779</v>
      </c>
      <c r="O150" s="85">
        <v>1</v>
      </c>
      <c r="P150" s="86">
        <f t="shared" si="16"/>
        <v>1.7746228926353151E-4</v>
      </c>
      <c r="Q150" s="25"/>
      <c r="R150" s="25"/>
      <c r="S150" s="25"/>
      <c r="T150" s="25"/>
      <c r="U150" s="25"/>
      <c r="V150" s="25"/>
      <c r="W150" s="74" t="s">
        <v>780</v>
      </c>
      <c r="X150" s="74">
        <v>1</v>
      </c>
      <c r="Y150" s="69">
        <f t="shared" si="17"/>
        <v>2.2701475595913735E-4</v>
      </c>
      <c r="Z150" s="25"/>
      <c r="AA150" s="25"/>
      <c r="AB150" s="25"/>
      <c r="AC150" s="25"/>
      <c r="AD150" s="25"/>
    </row>
    <row r="151" spans="1:30" ht="12.75">
      <c r="A151" s="85" t="s">
        <v>429</v>
      </c>
      <c r="B151" s="85">
        <v>1</v>
      </c>
      <c r="C151" s="86">
        <f t="shared" si="14"/>
        <v>7.0571630204657732E-4</v>
      </c>
      <c r="D151" s="63"/>
      <c r="E151" s="63"/>
      <c r="F151" s="63"/>
      <c r="G151" s="92"/>
      <c r="H151" s="92"/>
      <c r="I151" s="92"/>
      <c r="J151" s="74" t="s">
        <v>781</v>
      </c>
      <c r="K151" s="74">
        <v>1</v>
      </c>
      <c r="L151" s="89">
        <f t="shared" si="15"/>
        <v>1.3297872340425532E-3</v>
      </c>
      <c r="M151" s="25"/>
      <c r="N151" s="85" t="s">
        <v>782</v>
      </c>
      <c r="O151" s="85">
        <v>1</v>
      </c>
      <c r="P151" s="86">
        <f t="shared" si="16"/>
        <v>1.7746228926353151E-4</v>
      </c>
      <c r="Q151" s="25"/>
      <c r="R151" s="25"/>
      <c r="S151" s="25"/>
      <c r="T151" s="25"/>
      <c r="U151" s="25"/>
      <c r="V151" s="25"/>
      <c r="W151" s="74" t="s">
        <v>783</v>
      </c>
      <c r="X151" s="74">
        <v>1</v>
      </c>
      <c r="Y151" s="69">
        <f t="shared" si="17"/>
        <v>2.2701475595913735E-4</v>
      </c>
      <c r="Z151" s="25"/>
      <c r="AA151" s="25"/>
      <c r="AB151" s="25"/>
      <c r="AC151" s="25"/>
      <c r="AD151" s="25"/>
    </row>
    <row r="152" spans="1:30" ht="12.75">
      <c r="A152" s="85" t="s">
        <v>713</v>
      </c>
      <c r="B152" s="85">
        <v>1</v>
      </c>
      <c r="C152" s="86">
        <f t="shared" si="14"/>
        <v>7.0571630204657732E-4</v>
      </c>
      <c r="D152" s="63"/>
      <c r="E152" s="63"/>
      <c r="F152" s="63"/>
      <c r="G152" s="92"/>
      <c r="H152" s="92"/>
      <c r="I152" s="92"/>
      <c r="J152" s="74" t="s">
        <v>784</v>
      </c>
      <c r="K152" s="74">
        <v>1</v>
      </c>
      <c r="L152" s="89">
        <f t="shared" si="15"/>
        <v>1.3297872340425532E-3</v>
      </c>
      <c r="M152" s="25"/>
      <c r="N152" s="85" t="s">
        <v>785</v>
      </c>
      <c r="O152" s="85">
        <v>1</v>
      </c>
      <c r="P152" s="86">
        <f t="shared" si="16"/>
        <v>1.7746228926353151E-4</v>
      </c>
      <c r="Q152" s="25"/>
      <c r="R152" s="25"/>
      <c r="S152" s="25"/>
      <c r="T152" s="25"/>
      <c r="U152" s="25"/>
      <c r="V152" s="25"/>
      <c r="W152" s="74" t="s">
        <v>786</v>
      </c>
      <c r="X152" s="74">
        <v>1</v>
      </c>
      <c r="Y152" s="69">
        <f t="shared" si="17"/>
        <v>2.2701475595913735E-4</v>
      </c>
      <c r="Z152" s="25"/>
      <c r="AA152" s="25"/>
      <c r="AB152" s="25"/>
      <c r="AC152" s="25"/>
      <c r="AD152" s="25"/>
    </row>
    <row r="153" spans="1:30" ht="12.75">
      <c r="A153" s="85" t="s">
        <v>787</v>
      </c>
      <c r="B153" s="85">
        <v>1</v>
      </c>
      <c r="C153" s="86">
        <f t="shared" si="14"/>
        <v>7.0571630204657732E-4</v>
      </c>
      <c r="D153" s="63"/>
      <c r="E153" s="63"/>
      <c r="F153" s="63"/>
      <c r="G153" s="92"/>
      <c r="H153" s="92"/>
      <c r="I153" s="92"/>
      <c r="J153" s="74" t="s">
        <v>788</v>
      </c>
      <c r="K153" s="74">
        <v>1</v>
      </c>
      <c r="L153" s="89">
        <f t="shared" si="15"/>
        <v>1.3297872340425532E-3</v>
      </c>
      <c r="M153" s="25"/>
      <c r="N153" s="85" t="s">
        <v>789</v>
      </c>
      <c r="O153" s="85">
        <v>1</v>
      </c>
      <c r="P153" s="86">
        <f t="shared" si="16"/>
        <v>1.7746228926353151E-4</v>
      </c>
      <c r="Q153" s="25"/>
      <c r="R153" s="25"/>
      <c r="S153" s="25"/>
      <c r="T153" s="25"/>
      <c r="U153" s="25"/>
      <c r="V153" s="25"/>
      <c r="W153" s="74" t="s">
        <v>790</v>
      </c>
      <c r="X153" s="74">
        <v>1</v>
      </c>
      <c r="Y153" s="69">
        <f t="shared" si="17"/>
        <v>2.2701475595913735E-4</v>
      </c>
      <c r="Z153" s="25"/>
      <c r="AA153" s="25"/>
      <c r="AB153" s="25"/>
      <c r="AC153" s="25"/>
      <c r="AD153" s="25"/>
    </row>
    <row r="154" spans="1:30" ht="12.75">
      <c r="A154" s="85" t="s">
        <v>791</v>
      </c>
      <c r="B154" s="85">
        <v>1</v>
      </c>
      <c r="C154" s="86">
        <f t="shared" si="14"/>
        <v>7.0571630204657732E-4</v>
      </c>
      <c r="D154" s="63"/>
      <c r="E154" s="63"/>
      <c r="F154" s="63"/>
      <c r="G154" s="92"/>
      <c r="H154" s="92"/>
      <c r="I154" s="92"/>
      <c r="J154" s="74" t="s">
        <v>792</v>
      </c>
      <c r="K154" s="74">
        <v>1</v>
      </c>
      <c r="L154" s="89">
        <f t="shared" si="15"/>
        <v>1.3297872340425532E-3</v>
      </c>
      <c r="M154" s="25"/>
      <c r="N154" s="85" t="s">
        <v>793</v>
      </c>
      <c r="O154" s="85">
        <v>1</v>
      </c>
      <c r="P154" s="86">
        <f t="shared" si="16"/>
        <v>1.7746228926353151E-4</v>
      </c>
      <c r="Q154" s="25"/>
      <c r="R154" s="25"/>
      <c r="S154" s="25"/>
      <c r="T154" s="25"/>
      <c r="U154" s="25"/>
      <c r="V154" s="25"/>
      <c r="W154" s="74" t="s">
        <v>794</v>
      </c>
      <c r="X154" s="74">
        <v>1</v>
      </c>
      <c r="Y154" s="69">
        <f t="shared" si="17"/>
        <v>2.2701475595913735E-4</v>
      </c>
      <c r="Z154" s="25"/>
      <c r="AA154" s="25"/>
      <c r="AB154" s="25"/>
      <c r="AC154" s="25"/>
      <c r="AD154" s="25"/>
    </row>
    <row r="155" spans="1:30" ht="12.75">
      <c r="A155" s="85" t="s">
        <v>795</v>
      </c>
      <c r="B155" s="85">
        <v>1</v>
      </c>
      <c r="C155" s="86">
        <f t="shared" si="14"/>
        <v>7.0571630204657732E-4</v>
      </c>
      <c r="D155" s="63"/>
      <c r="E155" s="63"/>
      <c r="F155" s="63"/>
      <c r="G155" s="92"/>
      <c r="H155" s="92"/>
      <c r="I155" s="92"/>
      <c r="J155" s="74" t="s">
        <v>796</v>
      </c>
      <c r="K155" s="74">
        <v>1</v>
      </c>
      <c r="L155" s="89">
        <f t="shared" si="15"/>
        <v>1.3297872340425532E-3</v>
      </c>
      <c r="M155" s="25"/>
      <c r="N155" s="85" t="s">
        <v>797</v>
      </c>
      <c r="O155" s="85">
        <v>1</v>
      </c>
      <c r="P155" s="86">
        <f t="shared" si="16"/>
        <v>1.7746228926353151E-4</v>
      </c>
      <c r="Q155" s="25"/>
      <c r="R155" s="25"/>
      <c r="S155" s="25"/>
      <c r="T155" s="25"/>
      <c r="U155" s="25"/>
      <c r="V155" s="25"/>
      <c r="W155" s="74" t="s">
        <v>287</v>
      </c>
      <c r="X155" s="74">
        <v>1</v>
      </c>
      <c r="Y155" s="69">
        <f t="shared" si="17"/>
        <v>2.2701475595913735E-4</v>
      </c>
      <c r="Z155" s="25"/>
      <c r="AA155" s="25"/>
      <c r="AB155" s="25"/>
      <c r="AC155" s="25"/>
      <c r="AD155" s="25"/>
    </row>
    <row r="156" spans="1:30" ht="12.75">
      <c r="A156" s="85" t="s">
        <v>165</v>
      </c>
      <c r="B156" s="85">
        <v>1</v>
      </c>
      <c r="C156" s="86">
        <f t="shared" si="14"/>
        <v>7.0571630204657732E-4</v>
      </c>
      <c r="D156" s="63"/>
      <c r="E156" s="63"/>
      <c r="F156" s="63"/>
      <c r="G156" s="92"/>
      <c r="H156" s="92"/>
      <c r="I156" s="92"/>
      <c r="J156" s="74" t="s">
        <v>798</v>
      </c>
      <c r="K156" s="74">
        <v>1</v>
      </c>
      <c r="L156" s="89">
        <f t="shared" si="15"/>
        <v>1.3297872340425532E-3</v>
      </c>
      <c r="M156" s="25"/>
      <c r="N156" s="85" t="s">
        <v>799</v>
      </c>
      <c r="O156" s="85">
        <v>1</v>
      </c>
      <c r="P156" s="86">
        <f t="shared" si="16"/>
        <v>1.7746228926353151E-4</v>
      </c>
      <c r="Q156" s="25"/>
      <c r="R156" s="25"/>
      <c r="S156" s="25"/>
      <c r="T156" s="25"/>
      <c r="U156" s="25"/>
      <c r="V156" s="25"/>
      <c r="W156" s="74" t="s">
        <v>800</v>
      </c>
      <c r="X156" s="74">
        <v>1</v>
      </c>
      <c r="Y156" s="69">
        <f t="shared" si="17"/>
        <v>2.2701475595913735E-4</v>
      </c>
      <c r="Z156" s="25"/>
      <c r="AA156" s="25"/>
      <c r="AB156" s="25"/>
      <c r="AC156" s="25"/>
      <c r="AD156" s="25"/>
    </row>
    <row r="157" spans="1:30" ht="12.75">
      <c r="A157" s="85" t="s">
        <v>77</v>
      </c>
      <c r="B157" s="85">
        <v>1</v>
      </c>
      <c r="C157" s="86">
        <f t="shared" si="14"/>
        <v>7.0571630204657732E-4</v>
      </c>
      <c r="D157" s="63"/>
      <c r="E157" s="63"/>
      <c r="F157" s="63"/>
      <c r="G157" s="92"/>
      <c r="H157" s="92"/>
      <c r="I157" s="92"/>
      <c r="J157" s="74" t="s">
        <v>801</v>
      </c>
      <c r="K157" s="74">
        <v>1</v>
      </c>
      <c r="L157" s="89">
        <f t="shared" si="15"/>
        <v>1.3297872340425532E-3</v>
      </c>
      <c r="M157" s="25"/>
      <c r="N157" s="85" t="s">
        <v>802</v>
      </c>
      <c r="O157" s="85">
        <v>1</v>
      </c>
      <c r="P157" s="86">
        <f t="shared" si="16"/>
        <v>1.7746228926353151E-4</v>
      </c>
      <c r="Q157" s="25"/>
      <c r="R157" s="25"/>
      <c r="S157" s="25"/>
      <c r="T157" s="25"/>
      <c r="U157" s="25"/>
      <c r="V157" s="25"/>
      <c r="W157" s="74" t="s">
        <v>803</v>
      </c>
      <c r="X157" s="74">
        <v>1</v>
      </c>
      <c r="Y157" s="69">
        <f t="shared" si="17"/>
        <v>2.2701475595913735E-4</v>
      </c>
      <c r="Z157" s="25"/>
      <c r="AA157" s="25"/>
      <c r="AB157" s="25"/>
      <c r="AC157" s="25"/>
      <c r="AD157" s="25"/>
    </row>
    <row r="158" spans="1:30" ht="12.75">
      <c r="A158" s="85" t="s">
        <v>804</v>
      </c>
      <c r="B158" s="85">
        <v>1</v>
      </c>
      <c r="C158" s="86">
        <f t="shared" si="14"/>
        <v>7.0571630204657732E-4</v>
      </c>
      <c r="D158" s="63"/>
      <c r="E158" s="63"/>
      <c r="F158" s="63"/>
      <c r="G158" s="92"/>
      <c r="H158" s="92"/>
      <c r="I158" s="92"/>
      <c r="J158" s="74" t="s">
        <v>805</v>
      </c>
      <c r="K158" s="74">
        <v>1</v>
      </c>
      <c r="L158" s="89">
        <f t="shared" si="15"/>
        <v>1.3297872340425532E-3</v>
      </c>
      <c r="M158" s="25"/>
      <c r="N158" s="85" t="s">
        <v>806</v>
      </c>
      <c r="O158" s="85">
        <v>1</v>
      </c>
      <c r="P158" s="86">
        <f t="shared" si="16"/>
        <v>1.7746228926353151E-4</v>
      </c>
      <c r="Q158" s="25"/>
      <c r="R158" s="25"/>
      <c r="S158" s="25"/>
      <c r="T158" s="25"/>
      <c r="U158" s="25"/>
      <c r="V158" s="25"/>
      <c r="W158" s="74" t="s">
        <v>807</v>
      </c>
      <c r="X158" s="74">
        <v>1</v>
      </c>
      <c r="Y158" s="69">
        <f t="shared" si="17"/>
        <v>2.2701475595913735E-4</v>
      </c>
      <c r="Z158" s="25"/>
      <c r="AA158" s="25"/>
      <c r="AB158" s="25"/>
      <c r="AC158" s="25"/>
      <c r="AD158" s="25"/>
    </row>
    <row r="159" spans="1:30" ht="12.75">
      <c r="A159" s="85" t="s">
        <v>222</v>
      </c>
      <c r="B159" s="85">
        <v>1</v>
      </c>
      <c r="C159" s="86">
        <f t="shared" si="14"/>
        <v>7.0571630204657732E-4</v>
      </c>
      <c r="D159" s="63"/>
      <c r="E159" s="63"/>
      <c r="F159" s="63"/>
      <c r="G159" s="92"/>
      <c r="H159" s="92"/>
      <c r="I159" s="92"/>
      <c r="J159" s="74" t="s">
        <v>137</v>
      </c>
      <c r="K159" s="74">
        <v>1</v>
      </c>
      <c r="L159" s="89">
        <f t="shared" si="15"/>
        <v>1.3297872340425532E-3</v>
      </c>
      <c r="M159" s="25"/>
      <c r="N159" s="85" t="s">
        <v>808</v>
      </c>
      <c r="O159" s="85">
        <v>1</v>
      </c>
      <c r="P159" s="86">
        <f t="shared" si="16"/>
        <v>1.7746228926353151E-4</v>
      </c>
      <c r="Q159" s="25"/>
      <c r="R159" s="25"/>
      <c r="S159" s="25"/>
      <c r="T159" s="25"/>
      <c r="U159" s="25"/>
      <c r="V159" s="25"/>
      <c r="W159" s="74" t="s">
        <v>52</v>
      </c>
      <c r="X159" s="74">
        <v>1</v>
      </c>
      <c r="Y159" s="69">
        <f t="shared" si="17"/>
        <v>2.2701475595913735E-4</v>
      </c>
      <c r="Z159" s="25"/>
      <c r="AA159" s="25"/>
      <c r="AB159" s="25"/>
      <c r="AC159" s="25"/>
      <c r="AD159" s="25"/>
    </row>
    <row r="160" spans="1:30" ht="12.75">
      <c r="A160" s="85" t="s">
        <v>809</v>
      </c>
      <c r="B160" s="85">
        <v>1</v>
      </c>
      <c r="C160" s="86">
        <f t="shared" si="14"/>
        <v>7.0571630204657732E-4</v>
      </c>
      <c r="D160" s="63"/>
      <c r="E160" s="63"/>
      <c r="F160" s="63"/>
      <c r="G160" s="92"/>
      <c r="H160" s="92"/>
      <c r="I160" s="92"/>
      <c r="J160" s="74" t="s">
        <v>262</v>
      </c>
      <c r="K160" s="74">
        <v>1</v>
      </c>
      <c r="L160" s="89">
        <f t="shared" si="15"/>
        <v>1.3297872340425532E-3</v>
      </c>
      <c r="M160" s="25"/>
      <c r="N160" s="85" t="s">
        <v>810</v>
      </c>
      <c r="O160" s="85">
        <v>1</v>
      </c>
      <c r="P160" s="86">
        <f t="shared" si="16"/>
        <v>1.7746228926353151E-4</v>
      </c>
      <c r="Q160" s="25"/>
      <c r="R160" s="25"/>
      <c r="S160" s="25"/>
      <c r="T160" s="25"/>
      <c r="U160" s="25"/>
      <c r="V160" s="25"/>
      <c r="W160" s="74" t="s">
        <v>811</v>
      </c>
      <c r="X160" s="74">
        <v>1</v>
      </c>
      <c r="Y160" s="69">
        <f t="shared" si="17"/>
        <v>2.2701475595913735E-4</v>
      </c>
      <c r="Z160" s="25"/>
      <c r="AA160" s="25"/>
      <c r="AB160" s="25"/>
      <c r="AC160" s="25"/>
      <c r="AD160" s="25"/>
    </row>
    <row r="161" spans="1:30" ht="12.75">
      <c r="A161" s="85" t="s">
        <v>812</v>
      </c>
      <c r="B161" s="85">
        <v>1</v>
      </c>
      <c r="C161" s="86">
        <f t="shared" si="14"/>
        <v>7.0571630204657732E-4</v>
      </c>
      <c r="D161" s="63"/>
      <c r="E161" s="63"/>
      <c r="F161" s="63"/>
      <c r="G161" s="92"/>
      <c r="H161" s="92"/>
      <c r="I161" s="92"/>
      <c r="J161" s="74" t="s">
        <v>73</v>
      </c>
      <c r="K161" s="74">
        <v>1</v>
      </c>
      <c r="L161" s="89">
        <f t="shared" si="15"/>
        <v>1.3297872340425532E-3</v>
      </c>
      <c r="M161" s="25"/>
      <c r="N161" s="85" t="s">
        <v>813</v>
      </c>
      <c r="O161" s="85">
        <v>1</v>
      </c>
      <c r="P161" s="86">
        <f t="shared" si="16"/>
        <v>1.7746228926353151E-4</v>
      </c>
      <c r="Q161" s="25"/>
      <c r="R161" s="25"/>
      <c r="S161" s="25"/>
      <c r="T161" s="25"/>
      <c r="U161" s="25"/>
      <c r="V161" s="25"/>
      <c r="W161" s="74" t="s">
        <v>814</v>
      </c>
      <c r="X161" s="74">
        <v>1</v>
      </c>
      <c r="Y161" s="69">
        <f t="shared" si="17"/>
        <v>2.2701475595913735E-4</v>
      </c>
      <c r="Z161" s="25"/>
      <c r="AA161" s="25"/>
      <c r="AB161" s="25"/>
      <c r="AC161" s="25"/>
      <c r="AD161" s="25"/>
    </row>
    <row r="162" spans="1:30" ht="12.75">
      <c r="A162" s="85" t="s">
        <v>720</v>
      </c>
      <c r="B162" s="85">
        <v>1</v>
      </c>
      <c r="C162" s="86">
        <f t="shared" si="14"/>
        <v>7.0571630204657732E-4</v>
      </c>
      <c r="D162" s="63"/>
      <c r="E162" s="63"/>
      <c r="F162" s="63"/>
      <c r="G162" s="92"/>
      <c r="H162" s="92"/>
      <c r="I162" s="92"/>
      <c r="J162" s="74" t="s">
        <v>217</v>
      </c>
      <c r="K162" s="74">
        <v>1</v>
      </c>
      <c r="L162" s="89">
        <f t="shared" si="15"/>
        <v>1.3297872340425532E-3</v>
      </c>
      <c r="M162" s="25"/>
      <c r="N162" s="85" t="s">
        <v>815</v>
      </c>
      <c r="O162" s="85">
        <v>1</v>
      </c>
      <c r="P162" s="86">
        <f t="shared" si="16"/>
        <v>1.7746228926353151E-4</v>
      </c>
      <c r="Q162" s="25"/>
      <c r="R162" s="25"/>
      <c r="S162" s="25"/>
      <c r="T162" s="25"/>
      <c r="U162" s="25"/>
      <c r="V162" s="25"/>
      <c r="W162" s="74" t="s">
        <v>816</v>
      </c>
      <c r="X162" s="74">
        <v>1</v>
      </c>
      <c r="Y162" s="69">
        <f t="shared" si="17"/>
        <v>2.2701475595913735E-4</v>
      </c>
      <c r="Z162" s="25"/>
      <c r="AA162" s="25"/>
      <c r="AB162" s="25"/>
      <c r="AC162" s="25"/>
      <c r="AD162" s="25"/>
    </row>
    <row r="163" spans="1:30" ht="12.75">
      <c r="A163" s="85" t="s">
        <v>251</v>
      </c>
      <c r="B163" s="85">
        <v>1</v>
      </c>
      <c r="C163" s="86">
        <f t="shared" si="14"/>
        <v>7.0571630204657732E-4</v>
      </c>
      <c r="D163" s="63"/>
      <c r="E163" s="63"/>
      <c r="F163" s="63"/>
      <c r="G163" s="92"/>
      <c r="H163" s="92"/>
      <c r="I163" s="92"/>
      <c r="J163" s="74" t="s">
        <v>746</v>
      </c>
      <c r="K163" s="74">
        <v>1</v>
      </c>
      <c r="L163" s="89">
        <f t="shared" si="15"/>
        <v>1.3297872340425532E-3</v>
      </c>
      <c r="M163" s="25"/>
      <c r="N163" s="85" t="s">
        <v>817</v>
      </c>
      <c r="O163" s="85">
        <v>1</v>
      </c>
      <c r="P163" s="86">
        <f t="shared" si="16"/>
        <v>1.7746228926353151E-4</v>
      </c>
      <c r="Q163" s="25"/>
      <c r="R163" s="25"/>
      <c r="S163" s="25"/>
      <c r="T163" s="25"/>
      <c r="U163" s="25"/>
      <c r="V163" s="25"/>
      <c r="W163" s="74" t="s">
        <v>818</v>
      </c>
      <c r="X163" s="74">
        <v>1</v>
      </c>
      <c r="Y163" s="69">
        <f t="shared" si="17"/>
        <v>2.2701475595913735E-4</v>
      </c>
      <c r="Z163" s="25"/>
      <c r="AA163" s="25"/>
      <c r="AB163" s="25"/>
      <c r="AC163" s="25"/>
      <c r="AD163" s="25"/>
    </row>
    <row r="164" spans="1:30" ht="12.75">
      <c r="A164" s="85" t="s">
        <v>214</v>
      </c>
      <c r="B164" s="85">
        <v>1</v>
      </c>
      <c r="C164" s="86">
        <f t="shared" si="14"/>
        <v>7.0571630204657732E-4</v>
      </c>
      <c r="D164" s="63"/>
      <c r="E164" s="63"/>
      <c r="F164" s="63"/>
      <c r="G164" s="92"/>
      <c r="H164" s="92"/>
      <c r="I164" s="92"/>
      <c r="J164" s="74" t="s">
        <v>530</v>
      </c>
      <c r="K164" s="74">
        <v>1</v>
      </c>
      <c r="L164" s="89">
        <f t="shared" si="15"/>
        <v>1.3297872340425532E-3</v>
      </c>
      <c r="M164" s="25"/>
      <c r="N164" s="85" t="s">
        <v>819</v>
      </c>
      <c r="O164" s="85">
        <v>1</v>
      </c>
      <c r="P164" s="86">
        <f t="shared" si="16"/>
        <v>1.7746228926353151E-4</v>
      </c>
      <c r="Q164" s="25"/>
      <c r="R164" s="25"/>
      <c r="S164" s="25"/>
      <c r="T164" s="25"/>
      <c r="U164" s="25"/>
      <c r="V164" s="25"/>
      <c r="W164" s="74" t="s">
        <v>820</v>
      </c>
      <c r="X164" s="74">
        <v>1</v>
      </c>
      <c r="Y164" s="69">
        <f t="shared" si="17"/>
        <v>2.2701475595913735E-4</v>
      </c>
      <c r="Z164" s="25"/>
      <c r="AA164" s="25"/>
      <c r="AB164" s="25"/>
      <c r="AC164" s="25"/>
      <c r="AD164" s="25"/>
    </row>
    <row r="165" spans="1:30" ht="12.75">
      <c r="A165" s="85" t="s">
        <v>627</v>
      </c>
      <c r="B165" s="85">
        <v>1</v>
      </c>
      <c r="C165" s="86">
        <f t="shared" si="14"/>
        <v>7.0571630204657732E-4</v>
      </c>
      <c r="D165" s="63"/>
      <c r="E165" s="63"/>
      <c r="F165" s="63"/>
      <c r="G165" s="92"/>
      <c r="H165" s="92"/>
      <c r="I165" s="92"/>
      <c r="J165" s="74" t="s">
        <v>821</v>
      </c>
      <c r="K165" s="74">
        <v>1</v>
      </c>
      <c r="L165" s="89">
        <f t="shared" si="15"/>
        <v>1.3297872340425532E-3</v>
      </c>
      <c r="M165" s="25"/>
      <c r="N165" s="85" t="s">
        <v>822</v>
      </c>
      <c r="O165" s="85">
        <v>1</v>
      </c>
      <c r="P165" s="86">
        <f t="shared" si="16"/>
        <v>1.7746228926353151E-4</v>
      </c>
      <c r="Q165" s="25"/>
      <c r="R165" s="25"/>
      <c r="S165" s="25"/>
      <c r="T165" s="25"/>
      <c r="U165" s="25"/>
      <c r="V165" s="25"/>
      <c r="W165" s="74" t="s">
        <v>823</v>
      </c>
      <c r="X165" s="74">
        <v>1</v>
      </c>
      <c r="Y165" s="69">
        <f t="shared" si="17"/>
        <v>2.2701475595913735E-4</v>
      </c>
      <c r="Z165" s="25"/>
      <c r="AA165" s="25"/>
      <c r="AB165" s="25"/>
      <c r="AC165" s="25"/>
      <c r="AD165" s="25"/>
    </row>
    <row r="166" spans="1:30" ht="12.75">
      <c r="A166" s="85" t="s">
        <v>824</v>
      </c>
      <c r="B166" s="85">
        <v>1</v>
      </c>
      <c r="C166" s="86">
        <f t="shared" si="14"/>
        <v>7.0571630204657732E-4</v>
      </c>
      <c r="D166" s="63"/>
      <c r="E166" s="63"/>
      <c r="F166" s="63"/>
      <c r="G166" s="92"/>
      <c r="H166" s="92"/>
      <c r="I166" s="92"/>
      <c r="J166" s="74" t="s">
        <v>752</v>
      </c>
      <c r="K166" s="74">
        <v>1</v>
      </c>
      <c r="L166" s="89">
        <f t="shared" si="15"/>
        <v>1.3297872340425532E-3</v>
      </c>
      <c r="M166" s="25"/>
      <c r="N166" s="85" t="s">
        <v>825</v>
      </c>
      <c r="O166" s="85">
        <v>1</v>
      </c>
      <c r="P166" s="86">
        <f t="shared" si="16"/>
        <v>1.7746228926353151E-4</v>
      </c>
      <c r="Q166" s="25"/>
      <c r="R166" s="25"/>
      <c r="S166" s="25"/>
      <c r="T166" s="25"/>
      <c r="U166" s="25"/>
      <c r="V166" s="25"/>
      <c r="W166" s="74" t="s">
        <v>826</v>
      </c>
      <c r="X166" s="74">
        <v>1</v>
      </c>
      <c r="Y166" s="69">
        <f t="shared" si="17"/>
        <v>2.2701475595913735E-4</v>
      </c>
      <c r="Z166" s="25"/>
      <c r="AA166" s="25"/>
      <c r="AB166" s="25"/>
      <c r="AC166" s="25"/>
      <c r="AD166" s="25"/>
    </row>
    <row r="167" spans="1:30" ht="12.75">
      <c r="A167" s="85" t="s">
        <v>737</v>
      </c>
      <c r="B167" s="85">
        <v>1</v>
      </c>
      <c r="C167" s="86">
        <f t="shared" si="14"/>
        <v>7.0571630204657732E-4</v>
      </c>
      <c r="D167" s="63"/>
      <c r="E167" s="63"/>
      <c r="F167" s="63"/>
      <c r="G167" s="92"/>
      <c r="H167" s="92"/>
      <c r="I167" s="92"/>
      <c r="J167" s="74" t="s">
        <v>67</v>
      </c>
      <c r="K167" s="74">
        <v>1</v>
      </c>
      <c r="L167" s="89">
        <f t="shared" si="15"/>
        <v>1.3297872340425532E-3</v>
      </c>
      <c r="M167" s="25"/>
      <c r="N167" s="85" t="s">
        <v>827</v>
      </c>
      <c r="O167" s="85">
        <v>1</v>
      </c>
      <c r="P167" s="86">
        <f t="shared" si="16"/>
        <v>1.7746228926353151E-4</v>
      </c>
      <c r="Q167" s="25"/>
      <c r="R167" s="25"/>
      <c r="S167" s="25"/>
      <c r="T167" s="25"/>
      <c r="U167" s="25"/>
      <c r="V167" s="25"/>
      <c r="W167" s="74" t="s">
        <v>828</v>
      </c>
      <c r="X167" s="74">
        <v>1</v>
      </c>
      <c r="Y167" s="69">
        <f t="shared" si="17"/>
        <v>2.2701475595913735E-4</v>
      </c>
      <c r="Z167" s="25"/>
      <c r="AA167" s="25"/>
      <c r="AB167" s="25"/>
      <c r="AC167" s="25"/>
      <c r="AD167" s="25"/>
    </row>
    <row r="168" spans="1:30" ht="12.75">
      <c r="A168" s="85" t="s">
        <v>829</v>
      </c>
      <c r="B168" s="85">
        <v>1</v>
      </c>
      <c r="C168" s="86">
        <f t="shared" si="14"/>
        <v>7.0571630204657732E-4</v>
      </c>
      <c r="D168" s="63"/>
      <c r="E168" s="63"/>
      <c r="F168" s="63"/>
      <c r="G168" s="92"/>
      <c r="H168" s="92"/>
      <c r="I168" s="92"/>
      <c r="J168" s="74" t="s">
        <v>830</v>
      </c>
      <c r="K168" s="74">
        <v>1</v>
      </c>
      <c r="L168" s="89">
        <f t="shared" si="15"/>
        <v>1.3297872340425532E-3</v>
      </c>
      <c r="M168" s="25"/>
      <c r="N168" s="85" t="s">
        <v>831</v>
      </c>
      <c r="O168" s="85">
        <v>1</v>
      </c>
      <c r="P168" s="86">
        <f t="shared" si="16"/>
        <v>1.7746228926353151E-4</v>
      </c>
      <c r="Q168" s="25"/>
      <c r="R168" s="25"/>
      <c r="S168" s="25"/>
      <c r="T168" s="25"/>
      <c r="U168" s="25"/>
      <c r="V168" s="25"/>
      <c r="W168" s="74" t="s">
        <v>832</v>
      </c>
      <c r="X168" s="74">
        <v>1</v>
      </c>
      <c r="Y168" s="69">
        <f t="shared" si="17"/>
        <v>2.2701475595913735E-4</v>
      </c>
      <c r="Z168" s="25"/>
      <c r="AA168" s="25"/>
      <c r="AB168" s="25"/>
      <c r="AC168" s="25"/>
      <c r="AD168" s="25"/>
    </row>
    <row r="169" spans="1:30" ht="12.75">
      <c r="A169" s="85" t="s">
        <v>70</v>
      </c>
      <c r="B169" s="85">
        <v>1</v>
      </c>
      <c r="C169" s="86">
        <f t="shared" si="14"/>
        <v>7.0571630204657732E-4</v>
      </c>
      <c r="D169" s="63"/>
      <c r="E169" s="63"/>
      <c r="F169" s="63"/>
      <c r="G169" s="92"/>
      <c r="H169" s="92"/>
      <c r="I169" s="92"/>
      <c r="J169" s="74" t="s">
        <v>174</v>
      </c>
      <c r="K169" s="74">
        <v>1</v>
      </c>
      <c r="L169" s="89">
        <f t="shared" si="15"/>
        <v>1.3297872340425532E-3</v>
      </c>
      <c r="M169" s="25"/>
      <c r="N169" s="85" t="s">
        <v>833</v>
      </c>
      <c r="O169" s="85">
        <v>1</v>
      </c>
      <c r="P169" s="86">
        <f t="shared" si="16"/>
        <v>1.7746228926353151E-4</v>
      </c>
      <c r="Q169" s="25"/>
      <c r="R169" s="25"/>
      <c r="S169" s="25"/>
      <c r="T169" s="25"/>
      <c r="U169" s="25"/>
      <c r="V169" s="25"/>
      <c r="W169" s="74" t="s">
        <v>834</v>
      </c>
      <c r="X169" s="74">
        <v>1</v>
      </c>
      <c r="Y169" s="69">
        <f t="shared" si="17"/>
        <v>2.2701475595913735E-4</v>
      </c>
      <c r="Z169" s="25"/>
      <c r="AA169" s="25"/>
      <c r="AB169" s="25"/>
      <c r="AC169" s="25"/>
      <c r="AD169" s="25"/>
    </row>
    <row r="170" spans="1:30" ht="12.75">
      <c r="A170" s="85" t="s">
        <v>835</v>
      </c>
      <c r="B170" s="85">
        <v>1</v>
      </c>
      <c r="C170" s="86">
        <f t="shared" si="14"/>
        <v>7.0571630204657732E-4</v>
      </c>
      <c r="D170" s="63"/>
      <c r="E170" s="63"/>
      <c r="F170" s="63"/>
      <c r="G170" s="92"/>
      <c r="H170" s="92"/>
      <c r="I170" s="92"/>
      <c r="J170" s="74" t="s">
        <v>836</v>
      </c>
      <c r="K170" s="74">
        <v>1</v>
      </c>
      <c r="L170" s="89">
        <f t="shared" si="15"/>
        <v>1.3297872340425532E-3</v>
      </c>
      <c r="M170" s="25"/>
      <c r="N170" s="85" t="s">
        <v>837</v>
      </c>
      <c r="O170" s="85">
        <v>1</v>
      </c>
      <c r="P170" s="86">
        <f t="shared" si="16"/>
        <v>1.7746228926353151E-4</v>
      </c>
      <c r="Q170" s="25"/>
      <c r="R170" s="25"/>
      <c r="S170" s="25"/>
      <c r="T170" s="25"/>
      <c r="U170" s="25"/>
      <c r="V170" s="25"/>
      <c r="W170" s="74" t="s">
        <v>838</v>
      </c>
      <c r="X170" s="74">
        <v>1</v>
      </c>
      <c r="Y170" s="69">
        <f t="shared" si="17"/>
        <v>2.2701475595913735E-4</v>
      </c>
      <c r="Z170" s="25"/>
      <c r="AA170" s="25"/>
      <c r="AB170" s="25"/>
      <c r="AC170" s="25"/>
      <c r="AD170" s="25"/>
    </row>
    <row r="171" spans="1:30" ht="12.75">
      <c r="A171" s="85" t="s">
        <v>229</v>
      </c>
      <c r="B171" s="85">
        <v>1</v>
      </c>
      <c r="C171" s="86">
        <f t="shared" si="14"/>
        <v>7.0571630204657732E-4</v>
      </c>
      <c r="D171" s="63"/>
      <c r="E171" s="63"/>
      <c r="F171" s="63"/>
      <c r="G171" s="92"/>
      <c r="H171" s="92"/>
      <c r="I171" s="92"/>
      <c r="J171" s="74" t="s">
        <v>839</v>
      </c>
      <c r="K171" s="74">
        <v>1</v>
      </c>
      <c r="L171" s="89">
        <f t="shared" si="15"/>
        <v>1.3297872340425532E-3</v>
      </c>
      <c r="M171" s="25"/>
      <c r="N171" s="85" t="s">
        <v>840</v>
      </c>
      <c r="O171" s="85">
        <v>1</v>
      </c>
      <c r="P171" s="86">
        <f t="shared" si="16"/>
        <v>1.7746228926353151E-4</v>
      </c>
      <c r="Q171" s="25"/>
      <c r="R171" s="25"/>
      <c r="S171" s="25"/>
      <c r="T171" s="25"/>
      <c r="U171" s="25"/>
      <c r="V171" s="25"/>
      <c r="W171" s="74" t="s">
        <v>841</v>
      </c>
      <c r="X171" s="74">
        <v>1</v>
      </c>
      <c r="Y171" s="69">
        <f t="shared" si="17"/>
        <v>2.2701475595913735E-4</v>
      </c>
      <c r="Z171" s="25"/>
      <c r="AA171" s="25"/>
      <c r="AB171" s="25"/>
      <c r="AC171" s="25"/>
      <c r="AD171" s="25"/>
    </row>
    <row r="172" spans="1:30" ht="12.75">
      <c r="A172" s="85" t="s">
        <v>842</v>
      </c>
      <c r="B172" s="85">
        <v>1</v>
      </c>
      <c r="C172" s="86">
        <f t="shared" si="14"/>
        <v>7.0571630204657732E-4</v>
      </c>
      <c r="D172" s="63"/>
      <c r="E172" s="63"/>
      <c r="F172" s="63"/>
      <c r="G172" s="92"/>
      <c r="H172" s="92"/>
      <c r="I172" s="92"/>
      <c r="J172" s="74" t="s">
        <v>757</v>
      </c>
      <c r="K172" s="74">
        <v>1</v>
      </c>
      <c r="L172" s="89">
        <f t="shared" si="15"/>
        <v>1.3297872340425532E-3</v>
      </c>
      <c r="M172" s="25"/>
      <c r="N172" s="85" t="s">
        <v>843</v>
      </c>
      <c r="O172" s="85">
        <v>1</v>
      </c>
      <c r="P172" s="86">
        <f t="shared" si="16"/>
        <v>1.7746228926353151E-4</v>
      </c>
      <c r="Q172" s="25"/>
      <c r="R172" s="25"/>
      <c r="S172" s="25"/>
      <c r="T172" s="25"/>
      <c r="U172" s="25"/>
      <c r="V172" s="25"/>
      <c r="W172" s="74" t="s">
        <v>844</v>
      </c>
      <c r="X172" s="74">
        <v>1</v>
      </c>
      <c r="Y172" s="69">
        <f t="shared" si="17"/>
        <v>2.2701475595913735E-4</v>
      </c>
      <c r="Z172" s="25"/>
      <c r="AA172" s="25"/>
      <c r="AB172" s="25"/>
      <c r="AC172" s="25"/>
      <c r="AD172" s="25"/>
    </row>
    <row r="173" spans="1:30" ht="12.75">
      <c r="A173" s="85" t="s">
        <v>845</v>
      </c>
      <c r="B173" s="85">
        <v>1</v>
      </c>
      <c r="C173" s="86">
        <f t="shared" si="14"/>
        <v>7.0571630204657732E-4</v>
      </c>
      <c r="D173" s="63"/>
      <c r="E173" s="63"/>
      <c r="F173" s="63"/>
      <c r="G173" s="92"/>
      <c r="H173" s="92"/>
      <c r="I173" s="92"/>
      <c r="J173" s="74" t="s">
        <v>761</v>
      </c>
      <c r="K173" s="74">
        <v>1</v>
      </c>
      <c r="L173" s="89">
        <f t="shared" si="15"/>
        <v>1.3297872340425532E-3</v>
      </c>
      <c r="M173" s="25"/>
      <c r="N173" s="85" t="s">
        <v>846</v>
      </c>
      <c r="O173" s="85">
        <v>1</v>
      </c>
      <c r="P173" s="86">
        <f t="shared" si="16"/>
        <v>1.7746228926353151E-4</v>
      </c>
      <c r="Q173" s="25"/>
      <c r="R173" s="25"/>
      <c r="S173" s="25"/>
      <c r="T173" s="25"/>
      <c r="U173" s="25"/>
      <c r="V173" s="25"/>
      <c r="W173" s="74" t="s">
        <v>106</v>
      </c>
      <c r="X173" s="74">
        <v>1</v>
      </c>
      <c r="Y173" s="69">
        <f t="shared" si="17"/>
        <v>2.2701475595913735E-4</v>
      </c>
      <c r="Z173" s="25"/>
      <c r="AA173" s="25"/>
      <c r="AB173" s="25"/>
      <c r="AC173" s="25"/>
      <c r="AD173" s="25"/>
    </row>
    <row r="174" spans="1:30" ht="12.75">
      <c r="A174" s="85" t="s">
        <v>422</v>
      </c>
      <c r="B174" s="85">
        <v>1</v>
      </c>
      <c r="C174" s="86">
        <f t="shared" si="14"/>
        <v>7.0571630204657732E-4</v>
      </c>
      <c r="D174" s="63"/>
      <c r="E174" s="63"/>
      <c r="F174" s="63"/>
      <c r="G174" s="92"/>
      <c r="H174" s="92"/>
      <c r="I174" s="92"/>
      <c r="J174" s="74" t="s">
        <v>847</v>
      </c>
      <c r="K174" s="74">
        <v>1</v>
      </c>
      <c r="L174" s="89">
        <f t="shared" si="15"/>
        <v>1.3297872340425532E-3</v>
      </c>
      <c r="M174" s="25"/>
      <c r="N174" s="85" t="s">
        <v>848</v>
      </c>
      <c r="O174" s="85">
        <v>1</v>
      </c>
      <c r="P174" s="86">
        <f t="shared" si="16"/>
        <v>1.7746228926353151E-4</v>
      </c>
      <c r="Q174" s="25"/>
      <c r="R174" s="25"/>
      <c r="S174" s="25"/>
      <c r="T174" s="25"/>
      <c r="U174" s="25"/>
      <c r="V174" s="25"/>
      <c r="W174" s="74" t="s">
        <v>849</v>
      </c>
      <c r="X174" s="74">
        <v>1</v>
      </c>
      <c r="Y174" s="69">
        <f t="shared" si="17"/>
        <v>2.2701475595913735E-4</v>
      </c>
      <c r="Z174" s="25"/>
      <c r="AA174" s="25"/>
      <c r="AB174" s="25"/>
      <c r="AC174" s="25"/>
      <c r="AD174" s="25"/>
    </row>
    <row r="175" spans="1:30" ht="12.75">
      <c r="A175" s="85" t="s">
        <v>850</v>
      </c>
      <c r="B175" s="85">
        <v>1</v>
      </c>
      <c r="C175" s="86">
        <f t="shared" si="14"/>
        <v>7.0571630204657732E-4</v>
      </c>
      <c r="D175" s="63"/>
      <c r="E175" s="63"/>
      <c r="F175" s="63"/>
      <c r="G175" s="92"/>
      <c r="H175" s="92"/>
      <c r="I175" s="92"/>
      <c r="J175" s="74" t="s">
        <v>851</v>
      </c>
      <c r="K175" s="74">
        <v>1</v>
      </c>
      <c r="L175" s="89">
        <f t="shared" si="15"/>
        <v>1.3297872340425532E-3</v>
      </c>
      <c r="M175" s="25"/>
      <c r="N175" s="85" t="s">
        <v>852</v>
      </c>
      <c r="O175" s="85">
        <v>1</v>
      </c>
      <c r="P175" s="86">
        <f t="shared" si="16"/>
        <v>1.7746228926353151E-4</v>
      </c>
      <c r="Q175" s="25"/>
      <c r="R175" s="25"/>
      <c r="S175" s="25"/>
      <c r="T175" s="25"/>
      <c r="U175" s="25"/>
      <c r="V175" s="25"/>
      <c r="W175" s="74" t="s">
        <v>853</v>
      </c>
      <c r="X175" s="74">
        <v>1</v>
      </c>
      <c r="Y175" s="69">
        <f t="shared" si="17"/>
        <v>2.2701475595913735E-4</v>
      </c>
      <c r="Z175" s="25"/>
      <c r="AA175" s="25"/>
      <c r="AB175" s="25"/>
      <c r="AC175" s="25"/>
      <c r="AD175" s="25"/>
    </row>
    <row r="176" spans="1:30" ht="12.75">
      <c r="D176" s="63"/>
      <c r="E176" s="63"/>
      <c r="F176" s="63"/>
      <c r="G176" s="92"/>
      <c r="H176" s="92"/>
      <c r="I176" s="92"/>
      <c r="J176" s="66"/>
      <c r="K176" s="66"/>
      <c r="L176" s="66"/>
      <c r="M176" s="25"/>
      <c r="N176" s="85" t="s">
        <v>854</v>
      </c>
      <c r="O176" s="85">
        <v>1</v>
      </c>
      <c r="P176" s="86">
        <f t="shared" si="16"/>
        <v>1.7746228926353151E-4</v>
      </c>
      <c r="Q176" s="25"/>
      <c r="R176" s="25"/>
      <c r="S176" s="25"/>
      <c r="T176" s="25"/>
      <c r="U176" s="25"/>
      <c r="V176" s="25"/>
      <c r="W176" s="74" t="s">
        <v>855</v>
      </c>
      <c r="X176" s="74">
        <v>1</v>
      </c>
      <c r="Y176" s="69">
        <f t="shared" si="17"/>
        <v>2.2701475595913735E-4</v>
      </c>
      <c r="Z176" s="25"/>
      <c r="AA176" s="25"/>
      <c r="AB176" s="25"/>
      <c r="AC176" s="25"/>
      <c r="AD176" s="25"/>
    </row>
    <row r="177" spans="1:30" ht="12.75">
      <c r="D177" s="63"/>
      <c r="E177" s="63"/>
      <c r="F177" s="63"/>
      <c r="G177" s="92"/>
      <c r="H177" s="92"/>
      <c r="I177" s="92"/>
      <c r="J177" s="66"/>
      <c r="K177" s="66"/>
      <c r="L177" s="66"/>
      <c r="M177" s="25"/>
      <c r="N177" s="85" t="s">
        <v>856</v>
      </c>
      <c r="O177" s="85">
        <v>1</v>
      </c>
      <c r="P177" s="86">
        <f t="shared" si="16"/>
        <v>1.7746228926353151E-4</v>
      </c>
      <c r="Q177" s="25"/>
      <c r="R177" s="25"/>
      <c r="S177" s="25"/>
      <c r="T177" s="25"/>
      <c r="U177" s="25"/>
      <c r="V177" s="25"/>
      <c r="W177" s="74" t="s">
        <v>857</v>
      </c>
      <c r="X177" s="74">
        <v>1</v>
      </c>
      <c r="Y177" s="69">
        <f t="shared" si="17"/>
        <v>2.2701475595913735E-4</v>
      </c>
      <c r="Z177" s="25"/>
      <c r="AA177" s="25"/>
      <c r="AB177" s="25"/>
      <c r="AC177" s="25"/>
      <c r="AD177" s="25"/>
    </row>
    <row r="178" spans="1:30" ht="12.75">
      <c r="D178" s="63"/>
      <c r="E178" s="63"/>
      <c r="F178" s="63"/>
      <c r="G178" s="92"/>
      <c r="H178" s="92"/>
      <c r="I178" s="92"/>
      <c r="J178" s="66"/>
      <c r="K178" s="66"/>
      <c r="L178" s="66"/>
      <c r="M178" s="25"/>
      <c r="N178" s="85" t="s">
        <v>858</v>
      </c>
      <c r="O178" s="85">
        <v>1</v>
      </c>
      <c r="P178" s="86">
        <f t="shared" si="16"/>
        <v>1.7746228926353151E-4</v>
      </c>
      <c r="Q178" s="25"/>
      <c r="R178" s="25"/>
      <c r="S178" s="25"/>
      <c r="T178" s="25"/>
      <c r="U178" s="25"/>
      <c r="V178" s="25"/>
      <c r="W178" s="74" t="s">
        <v>859</v>
      </c>
      <c r="X178" s="74">
        <v>1</v>
      </c>
      <c r="Y178" s="69">
        <f t="shared" si="17"/>
        <v>2.2701475595913735E-4</v>
      </c>
      <c r="Z178" s="25"/>
      <c r="AA178" s="25"/>
      <c r="AB178" s="25"/>
      <c r="AC178" s="25"/>
      <c r="AD178" s="25"/>
    </row>
    <row r="179" spans="1:30" ht="12.75">
      <c r="A179" s="25"/>
      <c r="B179" s="25"/>
      <c r="C179" s="25"/>
      <c r="D179" s="25"/>
      <c r="E179" s="25"/>
      <c r="F179" s="25"/>
      <c r="G179" s="25"/>
      <c r="H179" s="25"/>
      <c r="I179" s="25"/>
      <c r="J179" s="25"/>
      <c r="K179" s="25"/>
      <c r="L179" s="25"/>
      <c r="M179" s="25"/>
      <c r="N179" s="85" t="s">
        <v>860</v>
      </c>
      <c r="O179" s="85">
        <v>1</v>
      </c>
      <c r="P179" s="86">
        <f t="shared" si="16"/>
        <v>1.7746228926353151E-4</v>
      </c>
      <c r="Q179" s="25"/>
      <c r="R179" s="25"/>
      <c r="S179" s="25"/>
      <c r="T179" s="25"/>
      <c r="U179" s="25"/>
      <c r="V179" s="25"/>
      <c r="W179" s="74" t="s">
        <v>861</v>
      </c>
      <c r="X179" s="74">
        <v>1</v>
      </c>
      <c r="Y179" s="69">
        <f t="shared" si="17"/>
        <v>2.2701475595913735E-4</v>
      </c>
      <c r="Z179" s="25"/>
      <c r="AA179" s="25"/>
      <c r="AB179" s="25"/>
      <c r="AC179" s="25"/>
      <c r="AD179" s="25"/>
    </row>
    <row r="180" spans="1:30" ht="12.75">
      <c r="A180" s="25"/>
      <c r="B180" s="25"/>
      <c r="C180" s="25"/>
      <c r="D180" s="25"/>
      <c r="E180" s="25"/>
      <c r="F180" s="25"/>
      <c r="G180" s="25"/>
      <c r="H180" s="25"/>
      <c r="I180" s="25"/>
      <c r="J180" s="25"/>
      <c r="K180" s="25"/>
      <c r="L180" s="25"/>
      <c r="M180" s="25"/>
      <c r="N180" s="85" t="s">
        <v>862</v>
      </c>
      <c r="O180" s="85">
        <v>1</v>
      </c>
      <c r="P180" s="86">
        <f t="shared" si="16"/>
        <v>1.7746228926353151E-4</v>
      </c>
      <c r="Q180" s="25"/>
      <c r="R180" s="25"/>
      <c r="S180" s="25"/>
      <c r="T180" s="25"/>
      <c r="U180" s="25"/>
      <c r="V180" s="25"/>
      <c r="W180" s="74" t="s">
        <v>863</v>
      </c>
      <c r="X180" s="74">
        <v>1</v>
      </c>
      <c r="Y180" s="69">
        <f t="shared" si="17"/>
        <v>2.2701475595913735E-4</v>
      </c>
      <c r="Z180" s="25"/>
      <c r="AA180" s="25"/>
      <c r="AB180" s="25"/>
      <c r="AC180" s="25"/>
      <c r="AD180" s="25"/>
    </row>
    <row r="181" spans="1:30" ht="12.75">
      <c r="A181" s="25"/>
      <c r="B181" s="25"/>
      <c r="C181" s="25"/>
      <c r="D181" s="25"/>
      <c r="E181" s="25"/>
      <c r="F181" s="25"/>
      <c r="G181" s="25"/>
      <c r="H181" s="25"/>
      <c r="I181" s="25"/>
      <c r="J181" s="25"/>
      <c r="K181" s="25"/>
      <c r="L181" s="25"/>
      <c r="M181" s="25"/>
      <c r="N181" s="85" t="s">
        <v>864</v>
      </c>
      <c r="O181" s="85">
        <v>1</v>
      </c>
      <c r="P181" s="86">
        <f t="shared" si="16"/>
        <v>1.7746228926353151E-4</v>
      </c>
      <c r="Q181" s="25"/>
      <c r="R181" s="25"/>
      <c r="S181" s="25"/>
      <c r="T181" s="25"/>
      <c r="U181" s="25"/>
      <c r="V181" s="25"/>
      <c r="W181" s="74" t="s">
        <v>865</v>
      </c>
      <c r="X181" s="74">
        <v>1</v>
      </c>
      <c r="Y181" s="69">
        <f t="shared" si="17"/>
        <v>2.2701475595913735E-4</v>
      </c>
      <c r="Z181" s="25"/>
      <c r="AA181" s="25"/>
      <c r="AB181" s="25"/>
      <c r="AC181" s="25"/>
      <c r="AD181" s="25"/>
    </row>
    <row r="182" spans="1:30" ht="12.75">
      <c r="A182" s="25"/>
      <c r="B182" s="25"/>
      <c r="C182" s="25"/>
      <c r="D182" s="25"/>
      <c r="E182" s="25"/>
      <c r="F182" s="25"/>
      <c r="G182" s="25"/>
      <c r="H182" s="25"/>
      <c r="I182" s="25"/>
      <c r="J182" s="25"/>
      <c r="K182" s="25"/>
      <c r="L182" s="25"/>
      <c r="M182" s="25"/>
      <c r="N182" s="85" t="s">
        <v>866</v>
      </c>
      <c r="O182" s="85">
        <v>1</v>
      </c>
      <c r="P182" s="86">
        <f t="shared" si="16"/>
        <v>1.7746228926353151E-4</v>
      </c>
      <c r="Q182" s="25"/>
      <c r="R182" s="25"/>
      <c r="S182" s="25"/>
      <c r="T182" s="25"/>
      <c r="U182" s="25"/>
      <c r="V182" s="25"/>
      <c r="W182" s="74" t="s">
        <v>867</v>
      </c>
      <c r="X182" s="74">
        <v>1</v>
      </c>
      <c r="Y182" s="69">
        <f t="shared" si="17"/>
        <v>2.2701475595913735E-4</v>
      </c>
      <c r="Z182" s="25"/>
      <c r="AA182" s="25"/>
      <c r="AB182" s="25"/>
      <c r="AC182" s="25"/>
      <c r="AD182" s="25"/>
    </row>
    <row r="183" spans="1:30" ht="12.75">
      <c r="A183" s="25"/>
      <c r="B183" s="25"/>
      <c r="C183" s="25"/>
      <c r="D183" s="25"/>
      <c r="E183" s="25"/>
      <c r="F183" s="25"/>
      <c r="G183" s="25"/>
      <c r="H183" s="25"/>
      <c r="I183" s="25"/>
      <c r="J183" s="25"/>
      <c r="K183" s="25"/>
      <c r="L183" s="25"/>
      <c r="M183" s="25"/>
      <c r="N183" s="85" t="s">
        <v>868</v>
      </c>
      <c r="O183" s="85">
        <v>1</v>
      </c>
      <c r="P183" s="86">
        <f t="shared" si="16"/>
        <v>1.7746228926353151E-4</v>
      </c>
      <c r="Q183" s="25"/>
      <c r="R183" s="25"/>
      <c r="S183" s="25"/>
      <c r="T183" s="25"/>
      <c r="U183" s="25"/>
      <c r="V183" s="25"/>
      <c r="W183" s="74" t="s">
        <v>869</v>
      </c>
      <c r="X183" s="74">
        <v>1</v>
      </c>
      <c r="Y183" s="69">
        <f t="shared" si="17"/>
        <v>2.2701475595913735E-4</v>
      </c>
      <c r="Z183" s="25"/>
      <c r="AA183" s="25"/>
      <c r="AB183" s="25"/>
      <c r="AC183" s="25"/>
      <c r="AD183" s="25"/>
    </row>
    <row r="184" spans="1:30" ht="12.75">
      <c r="A184" s="25"/>
      <c r="B184" s="25"/>
      <c r="C184" s="25"/>
      <c r="D184" s="25"/>
      <c r="E184" s="25"/>
      <c r="F184" s="25"/>
      <c r="G184" s="25"/>
      <c r="H184" s="25"/>
      <c r="I184" s="25"/>
      <c r="J184" s="25"/>
      <c r="K184" s="25"/>
      <c r="L184" s="25"/>
      <c r="M184" s="25"/>
      <c r="N184" s="85" t="s">
        <v>870</v>
      </c>
      <c r="O184" s="85">
        <v>1</v>
      </c>
      <c r="P184" s="86">
        <f t="shared" si="16"/>
        <v>1.7746228926353151E-4</v>
      </c>
      <c r="Q184" s="25"/>
      <c r="R184" s="25"/>
      <c r="S184" s="25"/>
      <c r="T184" s="25"/>
      <c r="U184" s="25"/>
      <c r="V184" s="25"/>
      <c r="W184" s="74" t="s">
        <v>871</v>
      </c>
      <c r="X184" s="74">
        <v>1</v>
      </c>
      <c r="Y184" s="69">
        <f t="shared" si="17"/>
        <v>2.2701475595913735E-4</v>
      </c>
      <c r="Z184" s="25"/>
      <c r="AA184" s="25"/>
      <c r="AB184" s="25"/>
      <c r="AC184" s="25"/>
      <c r="AD184" s="25"/>
    </row>
    <row r="185" spans="1:30" ht="12.75">
      <c r="A185" s="25"/>
      <c r="B185" s="25"/>
      <c r="C185" s="25"/>
      <c r="D185" s="25"/>
      <c r="E185" s="25"/>
      <c r="F185" s="25"/>
      <c r="G185" s="25"/>
      <c r="H185" s="25"/>
      <c r="I185" s="25"/>
      <c r="J185" s="25"/>
      <c r="K185" s="25"/>
      <c r="L185" s="25"/>
      <c r="M185" s="25"/>
      <c r="N185" s="85" t="s">
        <v>872</v>
      </c>
      <c r="O185" s="85">
        <v>1</v>
      </c>
      <c r="P185" s="86">
        <f t="shared" si="16"/>
        <v>1.7746228926353151E-4</v>
      </c>
      <c r="Q185" s="25"/>
      <c r="R185" s="25"/>
      <c r="S185" s="25"/>
      <c r="T185" s="25"/>
      <c r="U185" s="25"/>
      <c r="V185" s="25"/>
      <c r="W185" s="74" t="s">
        <v>873</v>
      </c>
      <c r="X185" s="74">
        <v>1</v>
      </c>
      <c r="Y185" s="69">
        <f t="shared" si="17"/>
        <v>2.2701475595913735E-4</v>
      </c>
      <c r="Z185" s="25"/>
      <c r="AA185" s="25"/>
      <c r="AB185" s="25"/>
      <c r="AC185" s="25"/>
      <c r="AD185" s="25"/>
    </row>
    <row r="186" spans="1:30" ht="12.75">
      <c r="A186" s="25"/>
      <c r="B186" s="25"/>
      <c r="C186" s="25"/>
      <c r="D186" s="25"/>
      <c r="E186" s="25"/>
      <c r="F186" s="25"/>
      <c r="G186" s="25"/>
      <c r="H186" s="25"/>
      <c r="I186" s="25"/>
      <c r="J186" s="25"/>
      <c r="K186" s="25"/>
      <c r="L186" s="25"/>
      <c r="M186" s="25"/>
      <c r="N186" s="85" t="s">
        <v>874</v>
      </c>
      <c r="O186" s="85">
        <v>1</v>
      </c>
      <c r="P186" s="86">
        <f t="shared" si="16"/>
        <v>1.7746228926353151E-4</v>
      </c>
      <c r="Q186" s="25"/>
      <c r="R186" s="25"/>
      <c r="S186" s="25"/>
      <c r="T186" s="25"/>
      <c r="U186" s="25"/>
      <c r="V186" s="25"/>
      <c r="W186" s="74" t="s">
        <v>875</v>
      </c>
      <c r="X186" s="74">
        <v>1</v>
      </c>
      <c r="Y186" s="69">
        <f t="shared" si="17"/>
        <v>2.2701475595913735E-4</v>
      </c>
      <c r="Z186" s="25"/>
      <c r="AA186" s="25"/>
      <c r="AB186" s="25"/>
      <c r="AC186" s="25"/>
      <c r="AD186" s="25"/>
    </row>
    <row r="187" spans="1:30" ht="12.75">
      <c r="A187" s="25"/>
      <c r="B187" s="25"/>
      <c r="C187" s="25"/>
      <c r="D187" s="25"/>
      <c r="E187" s="25"/>
      <c r="F187" s="25"/>
      <c r="G187" s="25"/>
      <c r="H187" s="25"/>
      <c r="I187" s="25"/>
      <c r="J187" s="25"/>
      <c r="K187" s="25"/>
      <c r="L187" s="25"/>
      <c r="M187" s="25"/>
      <c r="N187" s="85" t="s">
        <v>876</v>
      </c>
      <c r="O187" s="85">
        <v>1</v>
      </c>
      <c r="P187" s="86">
        <f t="shared" si="16"/>
        <v>1.7746228926353151E-4</v>
      </c>
      <c r="Q187" s="25"/>
      <c r="R187" s="25"/>
      <c r="S187" s="25"/>
      <c r="T187" s="25"/>
      <c r="U187" s="25"/>
      <c r="V187" s="25"/>
      <c r="W187" s="74" t="s">
        <v>877</v>
      </c>
      <c r="X187" s="74">
        <v>1</v>
      </c>
      <c r="Y187" s="69">
        <f t="shared" si="17"/>
        <v>2.2701475595913735E-4</v>
      </c>
      <c r="Z187" s="25"/>
      <c r="AA187" s="25"/>
      <c r="AB187" s="25"/>
      <c r="AC187" s="25"/>
      <c r="AD187" s="25"/>
    </row>
    <row r="188" spans="1:30" ht="12.75">
      <c r="A188" s="25"/>
      <c r="B188" s="25"/>
      <c r="C188" s="25"/>
      <c r="D188" s="25"/>
      <c r="E188" s="25"/>
      <c r="F188" s="25"/>
      <c r="G188" s="25"/>
      <c r="H188" s="25"/>
      <c r="I188" s="25"/>
      <c r="J188" s="25"/>
      <c r="K188" s="25"/>
      <c r="L188" s="25"/>
      <c r="M188" s="25"/>
      <c r="N188" s="85" t="s">
        <v>878</v>
      </c>
      <c r="O188" s="85">
        <v>1</v>
      </c>
      <c r="P188" s="86">
        <f t="shared" si="16"/>
        <v>1.7746228926353151E-4</v>
      </c>
      <c r="Q188" s="25"/>
      <c r="R188" s="25"/>
      <c r="S188" s="25"/>
      <c r="T188" s="25"/>
      <c r="U188" s="25"/>
      <c r="V188" s="25"/>
      <c r="W188" s="74" t="s">
        <v>59</v>
      </c>
      <c r="X188" s="74">
        <v>1</v>
      </c>
      <c r="Y188" s="69">
        <f t="shared" si="17"/>
        <v>2.2701475595913735E-4</v>
      </c>
      <c r="Z188" s="25"/>
      <c r="AA188" s="25"/>
      <c r="AB188" s="25"/>
      <c r="AC188" s="25"/>
      <c r="AD188" s="25"/>
    </row>
    <row r="189" spans="1:30" ht="12.75">
      <c r="A189" s="25"/>
      <c r="B189" s="25"/>
      <c r="C189" s="25"/>
      <c r="D189" s="25"/>
      <c r="E189" s="25"/>
      <c r="F189" s="25"/>
      <c r="G189" s="25"/>
      <c r="H189" s="25"/>
      <c r="I189" s="25"/>
      <c r="J189" s="25"/>
      <c r="K189" s="25"/>
      <c r="L189" s="25"/>
      <c r="M189" s="25"/>
      <c r="N189" s="85" t="s">
        <v>879</v>
      </c>
      <c r="O189" s="85">
        <v>1</v>
      </c>
      <c r="P189" s="86">
        <f t="shared" si="16"/>
        <v>1.7746228926353151E-4</v>
      </c>
      <c r="Q189" s="25"/>
      <c r="R189" s="25"/>
      <c r="S189" s="25"/>
      <c r="T189" s="25"/>
      <c r="U189" s="25"/>
      <c r="V189" s="25"/>
      <c r="W189" s="74" t="s">
        <v>880</v>
      </c>
      <c r="X189" s="74">
        <v>1</v>
      </c>
      <c r="Y189" s="69">
        <f t="shared" si="17"/>
        <v>2.2701475595913735E-4</v>
      </c>
      <c r="Z189" s="25"/>
      <c r="AA189" s="25"/>
      <c r="AB189" s="25"/>
      <c r="AC189" s="25"/>
      <c r="AD189" s="25"/>
    </row>
    <row r="190" spans="1:30" ht="12.75">
      <c r="A190" s="25"/>
      <c r="B190" s="25"/>
      <c r="C190" s="25"/>
      <c r="D190" s="25"/>
      <c r="E190" s="25"/>
      <c r="F190" s="25"/>
      <c r="G190" s="25"/>
      <c r="H190" s="25"/>
      <c r="I190" s="25"/>
      <c r="J190" s="25"/>
      <c r="K190" s="25"/>
      <c r="L190" s="25"/>
      <c r="M190" s="25"/>
      <c r="N190" s="85" t="s">
        <v>881</v>
      </c>
      <c r="O190" s="85">
        <v>1</v>
      </c>
      <c r="P190" s="86">
        <f t="shared" si="16"/>
        <v>1.7746228926353151E-4</v>
      </c>
      <c r="Q190" s="25"/>
      <c r="R190" s="25"/>
      <c r="S190" s="25"/>
      <c r="T190" s="25"/>
      <c r="U190" s="25"/>
      <c r="V190" s="25"/>
      <c r="W190" s="74" t="s">
        <v>882</v>
      </c>
      <c r="X190" s="74">
        <v>1</v>
      </c>
      <c r="Y190" s="69">
        <f t="shared" si="17"/>
        <v>2.2701475595913735E-4</v>
      </c>
      <c r="Z190" s="25"/>
      <c r="AA190" s="25"/>
      <c r="AB190" s="25"/>
      <c r="AC190" s="25"/>
      <c r="AD190" s="25"/>
    </row>
    <row r="191" spans="1:30" ht="12.75">
      <c r="A191" s="25"/>
      <c r="B191" s="25"/>
      <c r="C191" s="25"/>
      <c r="D191" s="25"/>
      <c r="E191" s="25"/>
      <c r="F191" s="25"/>
      <c r="G191" s="25"/>
      <c r="H191" s="25"/>
      <c r="I191" s="25"/>
      <c r="J191" s="25"/>
      <c r="K191" s="25"/>
      <c r="L191" s="25"/>
      <c r="M191" s="25"/>
      <c r="N191" s="85" t="s">
        <v>883</v>
      </c>
      <c r="O191" s="85">
        <v>1</v>
      </c>
      <c r="P191" s="86">
        <f t="shared" si="16"/>
        <v>1.7746228926353151E-4</v>
      </c>
      <c r="Q191" s="25"/>
      <c r="R191" s="25"/>
      <c r="S191" s="25"/>
      <c r="T191" s="25"/>
      <c r="U191" s="25"/>
      <c r="V191" s="25"/>
      <c r="W191" s="74" t="s">
        <v>884</v>
      </c>
      <c r="X191" s="74">
        <v>1</v>
      </c>
      <c r="Y191" s="69">
        <f t="shared" si="17"/>
        <v>2.2701475595913735E-4</v>
      </c>
      <c r="Z191" s="25"/>
      <c r="AA191" s="25"/>
      <c r="AB191" s="25"/>
      <c r="AC191" s="25"/>
      <c r="AD191" s="25"/>
    </row>
    <row r="192" spans="1:30" ht="12.75">
      <c r="A192" s="25"/>
      <c r="B192" s="25"/>
      <c r="C192" s="25"/>
      <c r="D192" s="25"/>
      <c r="E192" s="25"/>
      <c r="F192" s="25"/>
      <c r="G192" s="25"/>
      <c r="H192" s="25"/>
      <c r="I192" s="25"/>
      <c r="J192" s="25"/>
      <c r="K192" s="25"/>
      <c r="L192" s="25"/>
      <c r="M192" s="25"/>
      <c r="N192" s="85" t="s">
        <v>885</v>
      </c>
      <c r="O192" s="85">
        <v>1</v>
      </c>
      <c r="P192" s="86">
        <f t="shared" si="16"/>
        <v>1.7746228926353151E-4</v>
      </c>
      <c r="Q192" s="25"/>
      <c r="R192" s="25"/>
      <c r="S192" s="25"/>
      <c r="T192" s="25"/>
      <c r="U192" s="25"/>
      <c r="V192" s="25"/>
      <c r="W192" s="74" t="s">
        <v>886</v>
      </c>
      <c r="X192" s="74">
        <v>1</v>
      </c>
      <c r="Y192" s="69">
        <f t="shared" si="17"/>
        <v>2.2701475595913735E-4</v>
      </c>
      <c r="Z192" s="25"/>
      <c r="AA192" s="25"/>
      <c r="AB192" s="25"/>
      <c r="AC192" s="25"/>
      <c r="AD192" s="25"/>
    </row>
    <row r="193" spans="1:30" ht="12.75">
      <c r="A193" s="25"/>
      <c r="B193" s="25"/>
      <c r="C193" s="25"/>
      <c r="D193" s="25"/>
      <c r="E193" s="25"/>
      <c r="F193" s="25"/>
      <c r="G193" s="25"/>
      <c r="H193" s="25"/>
      <c r="I193" s="25"/>
      <c r="J193" s="25"/>
      <c r="K193" s="25"/>
      <c r="L193" s="25"/>
      <c r="M193" s="25"/>
      <c r="N193" s="85" t="s">
        <v>887</v>
      </c>
      <c r="O193" s="85">
        <v>1</v>
      </c>
      <c r="P193" s="86">
        <f t="shared" si="16"/>
        <v>1.7746228926353151E-4</v>
      </c>
      <c r="Q193" s="25"/>
      <c r="R193" s="25"/>
      <c r="S193" s="25"/>
      <c r="T193" s="25"/>
      <c r="U193" s="25"/>
      <c r="V193" s="25"/>
      <c r="W193" s="74" t="s">
        <v>888</v>
      </c>
      <c r="X193" s="74">
        <v>1</v>
      </c>
      <c r="Y193" s="69">
        <f t="shared" si="17"/>
        <v>2.2701475595913735E-4</v>
      </c>
      <c r="Z193" s="25"/>
      <c r="AA193" s="25"/>
      <c r="AB193" s="25"/>
      <c r="AC193" s="25"/>
      <c r="AD193" s="25"/>
    </row>
    <row r="194" spans="1:30" ht="12.75">
      <c r="A194" s="25"/>
      <c r="B194" s="25"/>
      <c r="C194" s="25"/>
      <c r="D194" s="25"/>
      <c r="E194" s="25"/>
      <c r="F194" s="25"/>
      <c r="G194" s="25"/>
      <c r="H194" s="25"/>
      <c r="I194" s="25"/>
      <c r="J194" s="25"/>
      <c r="K194" s="25"/>
      <c r="L194" s="25"/>
      <c r="M194" s="25"/>
      <c r="N194" s="85" t="s">
        <v>889</v>
      </c>
      <c r="O194" s="85">
        <v>1</v>
      </c>
      <c r="P194" s="86">
        <f t="shared" si="16"/>
        <v>1.7746228926353151E-4</v>
      </c>
      <c r="Q194" s="25"/>
      <c r="R194" s="25"/>
      <c r="S194" s="25"/>
      <c r="T194" s="25"/>
      <c r="U194" s="25"/>
      <c r="V194" s="25"/>
      <c r="W194" s="74" t="s">
        <v>890</v>
      </c>
      <c r="X194" s="74">
        <v>1</v>
      </c>
      <c r="Y194" s="69">
        <f t="shared" si="17"/>
        <v>2.2701475595913735E-4</v>
      </c>
      <c r="Z194" s="25"/>
      <c r="AA194" s="25"/>
      <c r="AB194" s="25"/>
      <c r="AC194" s="25"/>
      <c r="AD194" s="25"/>
    </row>
    <row r="195" spans="1:30" ht="12.75">
      <c r="A195" s="25"/>
      <c r="B195" s="25"/>
      <c r="C195" s="25"/>
      <c r="D195" s="25"/>
      <c r="E195" s="25"/>
      <c r="F195" s="25"/>
      <c r="G195" s="25"/>
      <c r="H195" s="25"/>
      <c r="I195" s="25"/>
      <c r="J195" s="25"/>
      <c r="K195" s="25"/>
      <c r="L195" s="25"/>
      <c r="M195" s="25"/>
      <c r="N195" s="85" t="s">
        <v>891</v>
      </c>
      <c r="O195" s="85">
        <v>1</v>
      </c>
      <c r="P195" s="86">
        <f t="shared" si="16"/>
        <v>1.7746228926353151E-4</v>
      </c>
      <c r="Q195" s="25"/>
      <c r="R195" s="25"/>
      <c r="S195" s="25"/>
      <c r="T195" s="25"/>
      <c r="U195" s="25"/>
      <c r="V195" s="25"/>
      <c r="W195" s="74" t="s">
        <v>892</v>
      </c>
      <c r="X195" s="74">
        <v>1</v>
      </c>
      <c r="Y195" s="69">
        <f t="shared" si="17"/>
        <v>2.2701475595913735E-4</v>
      </c>
      <c r="Z195" s="25"/>
      <c r="AA195" s="25"/>
      <c r="AB195" s="25"/>
      <c r="AC195" s="25"/>
      <c r="AD195" s="25"/>
    </row>
    <row r="196" spans="1:30" ht="12.75">
      <c r="A196" s="25"/>
      <c r="B196" s="25"/>
      <c r="C196" s="25"/>
      <c r="D196" s="25"/>
      <c r="E196" s="25"/>
      <c r="F196" s="25"/>
      <c r="G196" s="25"/>
      <c r="H196" s="25"/>
      <c r="I196" s="25"/>
      <c r="J196" s="25"/>
      <c r="K196" s="25"/>
      <c r="L196" s="25"/>
      <c r="M196" s="25"/>
      <c r="N196" s="85" t="s">
        <v>893</v>
      </c>
      <c r="O196" s="85">
        <v>1</v>
      </c>
      <c r="P196" s="86">
        <f t="shared" si="16"/>
        <v>1.7746228926353151E-4</v>
      </c>
      <c r="Q196" s="25"/>
      <c r="R196" s="25"/>
      <c r="S196" s="25"/>
      <c r="T196" s="25"/>
      <c r="U196" s="25"/>
      <c r="V196" s="25"/>
      <c r="W196" s="74" t="s">
        <v>894</v>
      </c>
      <c r="X196" s="74">
        <v>1</v>
      </c>
      <c r="Y196" s="69">
        <f t="shared" si="17"/>
        <v>2.2701475595913735E-4</v>
      </c>
      <c r="Z196" s="25"/>
      <c r="AA196" s="25"/>
      <c r="AB196" s="25"/>
      <c r="AC196" s="25"/>
      <c r="AD196" s="25"/>
    </row>
    <row r="197" spans="1:30" ht="12.75">
      <c r="A197" s="25"/>
      <c r="B197" s="25"/>
      <c r="C197" s="25"/>
      <c r="D197" s="25"/>
      <c r="E197" s="25"/>
      <c r="F197" s="25"/>
      <c r="G197" s="25"/>
      <c r="H197" s="25"/>
      <c r="I197" s="25"/>
      <c r="J197" s="25"/>
      <c r="K197" s="25"/>
      <c r="L197" s="25"/>
      <c r="M197" s="25"/>
      <c r="N197" s="85" t="s">
        <v>895</v>
      </c>
      <c r="O197" s="85">
        <v>1</v>
      </c>
      <c r="P197" s="86">
        <f t="shared" si="16"/>
        <v>1.7746228926353151E-4</v>
      </c>
      <c r="Q197" s="25"/>
      <c r="R197" s="25"/>
      <c r="S197" s="25"/>
      <c r="T197" s="25"/>
      <c r="U197" s="25"/>
      <c r="V197" s="25"/>
      <c r="W197" s="74" t="s">
        <v>896</v>
      </c>
      <c r="X197" s="74">
        <v>1</v>
      </c>
      <c r="Y197" s="69">
        <f t="shared" si="17"/>
        <v>2.2701475595913735E-4</v>
      </c>
      <c r="Z197" s="25"/>
      <c r="AA197" s="25"/>
      <c r="AB197" s="25"/>
      <c r="AC197" s="25"/>
      <c r="AD197" s="25"/>
    </row>
    <row r="198" spans="1:30" ht="12.75">
      <c r="A198" s="25"/>
      <c r="B198" s="25"/>
      <c r="C198" s="25"/>
      <c r="D198" s="25"/>
      <c r="E198" s="25"/>
      <c r="F198" s="25"/>
      <c r="G198" s="25"/>
      <c r="H198" s="25"/>
      <c r="I198" s="25"/>
      <c r="J198" s="25"/>
      <c r="K198" s="25"/>
      <c r="L198" s="25"/>
      <c r="M198" s="25"/>
      <c r="N198" s="85" t="s">
        <v>897</v>
      </c>
      <c r="O198" s="85">
        <v>1</v>
      </c>
      <c r="P198" s="86">
        <f t="shared" si="16"/>
        <v>1.7746228926353151E-4</v>
      </c>
      <c r="Q198" s="25"/>
      <c r="R198" s="25"/>
      <c r="S198" s="25"/>
      <c r="T198" s="25"/>
      <c r="U198" s="25"/>
      <c r="V198" s="25"/>
      <c r="W198" s="74" t="s">
        <v>898</v>
      </c>
      <c r="X198" s="74">
        <v>1</v>
      </c>
      <c r="Y198" s="69">
        <f t="shared" si="17"/>
        <v>2.2701475595913735E-4</v>
      </c>
      <c r="Z198" s="25"/>
      <c r="AA198" s="25"/>
      <c r="AB198" s="25"/>
      <c r="AC198" s="25"/>
      <c r="AD198" s="25"/>
    </row>
    <row r="199" spans="1:30" ht="12.75">
      <c r="A199" s="25"/>
      <c r="B199" s="25"/>
      <c r="C199" s="25"/>
      <c r="D199" s="25"/>
      <c r="E199" s="25"/>
      <c r="F199" s="25"/>
      <c r="G199" s="25"/>
      <c r="H199" s="25"/>
      <c r="I199" s="25"/>
      <c r="J199" s="25"/>
      <c r="K199" s="25"/>
      <c r="L199" s="25"/>
      <c r="M199" s="25"/>
      <c r="N199" s="85" t="s">
        <v>899</v>
      </c>
      <c r="O199" s="85">
        <v>1</v>
      </c>
      <c r="P199" s="86">
        <f t="shared" ref="P199:P255" si="18">O199/5635</f>
        <v>1.7746228926353151E-4</v>
      </c>
      <c r="Q199" s="25"/>
      <c r="R199" s="25"/>
      <c r="S199" s="25"/>
      <c r="T199" s="25"/>
      <c r="U199" s="25"/>
      <c r="V199" s="25"/>
      <c r="W199" s="74" t="s">
        <v>900</v>
      </c>
      <c r="X199" s="74">
        <v>1</v>
      </c>
      <c r="Y199" s="69">
        <f t="shared" ref="Y199:Y262" si="19">X199/4405</f>
        <v>2.2701475595913735E-4</v>
      </c>
      <c r="Z199" s="25"/>
      <c r="AA199" s="25"/>
      <c r="AB199" s="25"/>
      <c r="AC199" s="25"/>
      <c r="AD199" s="25"/>
    </row>
    <row r="200" spans="1:30" ht="12.75">
      <c r="A200" s="25"/>
      <c r="B200" s="25"/>
      <c r="C200" s="25"/>
      <c r="D200" s="25"/>
      <c r="E200" s="25"/>
      <c r="F200" s="25"/>
      <c r="G200" s="25"/>
      <c r="H200" s="25"/>
      <c r="I200" s="25"/>
      <c r="J200" s="25"/>
      <c r="K200" s="25"/>
      <c r="L200" s="25"/>
      <c r="M200" s="25"/>
      <c r="N200" s="85" t="s">
        <v>901</v>
      </c>
      <c r="O200" s="85">
        <v>1</v>
      </c>
      <c r="P200" s="86">
        <f t="shared" si="18"/>
        <v>1.7746228926353151E-4</v>
      </c>
      <c r="Q200" s="25"/>
      <c r="R200" s="25"/>
      <c r="S200" s="25"/>
      <c r="T200" s="25"/>
      <c r="U200" s="25"/>
      <c r="V200" s="25"/>
      <c r="W200" s="74" t="s">
        <v>902</v>
      </c>
      <c r="X200" s="74">
        <v>1</v>
      </c>
      <c r="Y200" s="69">
        <f t="shared" si="19"/>
        <v>2.2701475595913735E-4</v>
      </c>
      <c r="Z200" s="25"/>
      <c r="AA200" s="25"/>
      <c r="AB200" s="25"/>
      <c r="AC200" s="25"/>
      <c r="AD200" s="25"/>
    </row>
    <row r="201" spans="1:30" ht="12.75">
      <c r="A201" s="25"/>
      <c r="B201" s="25"/>
      <c r="C201" s="25"/>
      <c r="D201" s="25"/>
      <c r="E201" s="25"/>
      <c r="F201" s="25"/>
      <c r="G201" s="25"/>
      <c r="H201" s="25"/>
      <c r="I201" s="25"/>
      <c r="J201" s="25"/>
      <c r="K201" s="25"/>
      <c r="L201" s="25"/>
      <c r="M201" s="25"/>
      <c r="N201" s="85" t="s">
        <v>903</v>
      </c>
      <c r="O201" s="85">
        <v>1</v>
      </c>
      <c r="P201" s="86">
        <f t="shared" si="18"/>
        <v>1.7746228926353151E-4</v>
      </c>
      <c r="Q201" s="25"/>
      <c r="R201" s="25"/>
      <c r="S201" s="25"/>
      <c r="T201" s="25"/>
      <c r="U201" s="25"/>
      <c r="V201" s="25"/>
      <c r="W201" s="74" t="s">
        <v>904</v>
      </c>
      <c r="X201" s="74">
        <v>1</v>
      </c>
      <c r="Y201" s="69">
        <f t="shared" si="19"/>
        <v>2.2701475595913735E-4</v>
      </c>
      <c r="Z201" s="25"/>
      <c r="AA201" s="25"/>
      <c r="AB201" s="25"/>
      <c r="AC201" s="25"/>
      <c r="AD201" s="25"/>
    </row>
    <row r="202" spans="1:30" ht="12.75">
      <c r="A202" s="25"/>
      <c r="B202" s="25"/>
      <c r="C202" s="25"/>
      <c r="D202" s="25"/>
      <c r="E202" s="25"/>
      <c r="F202" s="25"/>
      <c r="G202" s="25"/>
      <c r="H202" s="25"/>
      <c r="I202" s="25"/>
      <c r="J202" s="25"/>
      <c r="K202" s="25"/>
      <c r="L202" s="25"/>
      <c r="M202" s="25"/>
      <c r="N202" s="85" t="s">
        <v>905</v>
      </c>
      <c r="O202" s="85">
        <v>1</v>
      </c>
      <c r="P202" s="86">
        <f t="shared" si="18"/>
        <v>1.7746228926353151E-4</v>
      </c>
      <c r="Q202" s="25"/>
      <c r="R202" s="25"/>
      <c r="S202" s="25"/>
      <c r="T202" s="25"/>
      <c r="U202" s="25"/>
      <c r="V202" s="25"/>
      <c r="W202" s="74" t="s">
        <v>906</v>
      </c>
      <c r="X202" s="74">
        <v>1</v>
      </c>
      <c r="Y202" s="69">
        <f t="shared" si="19"/>
        <v>2.2701475595913735E-4</v>
      </c>
      <c r="Z202" s="25"/>
      <c r="AA202" s="25"/>
      <c r="AB202" s="25"/>
      <c r="AC202" s="25"/>
      <c r="AD202" s="25"/>
    </row>
    <row r="203" spans="1:30" ht="12.75">
      <c r="A203" s="25"/>
      <c r="B203" s="25"/>
      <c r="C203" s="25"/>
      <c r="D203" s="25"/>
      <c r="E203" s="25"/>
      <c r="F203" s="25"/>
      <c r="G203" s="25"/>
      <c r="H203" s="25"/>
      <c r="I203" s="25"/>
      <c r="J203" s="25"/>
      <c r="K203" s="25"/>
      <c r="L203" s="25"/>
      <c r="M203" s="25"/>
      <c r="N203" s="85" t="s">
        <v>907</v>
      </c>
      <c r="O203" s="85">
        <v>1</v>
      </c>
      <c r="P203" s="86">
        <f t="shared" si="18"/>
        <v>1.7746228926353151E-4</v>
      </c>
      <c r="Q203" s="25"/>
      <c r="R203" s="25"/>
      <c r="S203" s="25"/>
      <c r="T203" s="25"/>
      <c r="U203" s="25"/>
      <c r="V203" s="25"/>
      <c r="W203" s="74" t="s">
        <v>908</v>
      </c>
      <c r="X203" s="74">
        <v>1</v>
      </c>
      <c r="Y203" s="69">
        <f t="shared" si="19"/>
        <v>2.2701475595913735E-4</v>
      </c>
      <c r="Z203" s="25"/>
      <c r="AA203" s="25"/>
      <c r="AB203" s="25"/>
      <c r="AC203" s="25"/>
      <c r="AD203" s="25"/>
    </row>
    <row r="204" spans="1:30" ht="12.75">
      <c r="A204" s="25"/>
      <c r="B204" s="25"/>
      <c r="C204" s="25"/>
      <c r="D204" s="25"/>
      <c r="E204" s="25"/>
      <c r="F204" s="25"/>
      <c r="G204" s="25"/>
      <c r="H204" s="25"/>
      <c r="I204" s="25"/>
      <c r="J204" s="25"/>
      <c r="K204" s="25"/>
      <c r="L204" s="25"/>
      <c r="M204" s="25"/>
      <c r="N204" s="85" t="s">
        <v>909</v>
      </c>
      <c r="O204" s="85">
        <v>1</v>
      </c>
      <c r="P204" s="86">
        <f t="shared" si="18"/>
        <v>1.7746228926353151E-4</v>
      </c>
      <c r="Q204" s="25"/>
      <c r="R204" s="25"/>
      <c r="S204" s="25"/>
      <c r="T204" s="25"/>
      <c r="U204" s="25"/>
      <c r="V204" s="25"/>
      <c r="W204" s="74" t="s">
        <v>910</v>
      </c>
      <c r="X204" s="74">
        <v>1</v>
      </c>
      <c r="Y204" s="69">
        <f t="shared" si="19"/>
        <v>2.2701475595913735E-4</v>
      </c>
      <c r="Z204" s="25"/>
      <c r="AA204" s="25"/>
      <c r="AB204" s="25"/>
      <c r="AC204" s="25"/>
      <c r="AD204" s="25"/>
    </row>
    <row r="205" spans="1:30" ht="12.75">
      <c r="A205" s="25"/>
      <c r="B205" s="25"/>
      <c r="C205" s="25"/>
      <c r="D205" s="25"/>
      <c r="E205" s="25"/>
      <c r="F205" s="25"/>
      <c r="G205" s="25"/>
      <c r="H205" s="25"/>
      <c r="I205" s="25"/>
      <c r="J205" s="25"/>
      <c r="K205" s="25"/>
      <c r="L205" s="25"/>
      <c r="M205" s="25"/>
      <c r="N205" s="85" t="s">
        <v>911</v>
      </c>
      <c r="O205" s="85">
        <v>1</v>
      </c>
      <c r="P205" s="86">
        <f t="shared" si="18"/>
        <v>1.7746228926353151E-4</v>
      </c>
      <c r="Q205" s="25"/>
      <c r="R205" s="25"/>
      <c r="S205" s="25"/>
      <c r="T205" s="25"/>
      <c r="U205" s="25"/>
      <c r="V205" s="25"/>
      <c r="W205" s="74" t="s">
        <v>912</v>
      </c>
      <c r="X205" s="74">
        <v>1</v>
      </c>
      <c r="Y205" s="69">
        <f t="shared" si="19"/>
        <v>2.2701475595913735E-4</v>
      </c>
      <c r="Z205" s="25"/>
      <c r="AA205" s="25"/>
      <c r="AB205" s="25"/>
      <c r="AC205" s="25"/>
      <c r="AD205" s="25"/>
    </row>
    <row r="206" spans="1:30" ht="12.75">
      <c r="A206" s="25"/>
      <c r="B206" s="25"/>
      <c r="C206" s="25"/>
      <c r="D206" s="25"/>
      <c r="E206" s="25"/>
      <c r="F206" s="25"/>
      <c r="G206" s="25"/>
      <c r="H206" s="25"/>
      <c r="I206" s="25"/>
      <c r="J206" s="25"/>
      <c r="K206" s="25"/>
      <c r="L206" s="25"/>
      <c r="M206" s="25"/>
      <c r="N206" s="85" t="s">
        <v>913</v>
      </c>
      <c r="O206" s="85">
        <v>1</v>
      </c>
      <c r="P206" s="86">
        <f t="shared" si="18"/>
        <v>1.7746228926353151E-4</v>
      </c>
      <c r="Q206" s="25"/>
      <c r="R206" s="25"/>
      <c r="S206" s="25"/>
      <c r="T206" s="25"/>
      <c r="U206" s="25"/>
      <c r="V206" s="25"/>
      <c r="W206" s="74" t="s">
        <v>914</v>
      </c>
      <c r="X206" s="74">
        <v>1</v>
      </c>
      <c r="Y206" s="69">
        <f t="shared" si="19"/>
        <v>2.2701475595913735E-4</v>
      </c>
      <c r="Z206" s="25"/>
      <c r="AA206" s="25"/>
      <c r="AB206" s="25"/>
      <c r="AC206" s="25"/>
      <c r="AD206" s="25"/>
    </row>
    <row r="207" spans="1:30" ht="12.75">
      <c r="A207" s="25"/>
      <c r="B207" s="25"/>
      <c r="C207" s="25"/>
      <c r="D207" s="25"/>
      <c r="E207" s="25"/>
      <c r="F207" s="25"/>
      <c r="G207" s="25"/>
      <c r="H207" s="25"/>
      <c r="I207" s="25"/>
      <c r="J207" s="25"/>
      <c r="K207" s="25"/>
      <c r="L207" s="25"/>
      <c r="M207" s="25"/>
      <c r="N207" s="85" t="s">
        <v>915</v>
      </c>
      <c r="O207" s="85">
        <v>1</v>
      </c>
      <c r="P207" s="86">
        <f t="shared" si="18"/>
        <v>1.7746228926353151E-4</v>
      </c>
      <c r="Q207" s="25"/>
      <c r="R207" s="25"/>
      <c r="S207" s="25"/>
      <c r="T207" s="25"/>
      <c r="U207" s="25"/>
      <c r="V207" s="25"/>
      <c r="W207" s="74" t="s">
        <v>916</v>
      </c>
      <c r="X207" s="74">
        <v>1</v>
      </c>
      <c r="Y207" s="69">
        <f t="shared" si="19"/>
        <v>2.2701475595913735E-4</v>
      </c>
      <c r="Z207" s="25"/>
      <c r="AA207" s="25"/>
      <c r="AB207" s="25"/>
      <c r="AC207" s="25"/>
      <c r="AD207" s="25"/>
    </row>
    <row r="208" spans="1:30" ht="12.75">
      <c r="A208" s="25"/>
      <c r="B208" s="25"/>
      <c r="C208" s="25"/>
      <c r="D208" s="25"/>
      <c r="E208" s="25"/>
      <c r="F208" s="25"/>
      <c r="G208" s="25"/>
      <c r="H208" s="25"/>
      <c r="I208" s="25"/>
      <c r="J208" s="25"/>
      <c r="K208" s="25"/>
      <c r="L208" s="25"/>
      <c r="M208" s="25"/>
      <c r="N208" s="85" t="s">
        <v>917</v>
      </c>
      <c r="O208" s="85">
        <v>1</v>
      </c>
      <c r="P208" s="86">
        <f t="shared" si="18"/>
        <v>1.7746228926353151E-4</v>
      </c>
      <c r="Q208" s="25"/>
      <c r="R208" s="25"/>
      <c r="S208" s="25"/>
      <c r="T208" s="25"/>
      <c r="U208" s="25"/>
      <c r="V208" s="25"/>
      <c r="W208" s="74" t="s">
        <v>918</v>
      </c>
      <c r="X208" s="74">
        <v>1</v>
      </c>
      <c r="Y208" s="69">
        <f t="shared" si="19"/>
        <v>2.2701475595913735E-4</v>
      </c>
      <c r="Z208" s="25"/>
      <c r="AA208" s="25"/>
      <c r="AB208" s="25"/>
      <c r="AC208" s="25"/>
      <c r="AD208" s="25"/>
    </row>
    <row r="209" spans="1:30" ht="12.75">
      <c r="A209" s="25"/>
      <c r="B209" s="25"/>
      <c r="C209" s="25"/>
      <c r="D209" s="25"/>
      <c r="E209" s="25"/>
      <c r="F209" s="25"/>
      <c r="G209" s="25"/>
      <c r="H209" s="25"/>
      <c r="I209" s="25"/>
      <c r="J209" s="25"/>
      <c r="K209" s="25"/>
      <c r="L209" s="25"/>
      <c r="M209" s="25"/>
      <c r="N209" s="85" t="s">
        <v>919</v>
      </c>
      <c r="O209" s="85">
        <v>1</v>
      </c>
      <c r="P209" s="86">
        <f t="shared" si="18"/>
        <v>1.7746228926353151E-4</v>
      </c>
      <c r="Q209" s="25"/>
      <c r="R209" s="25"/>
      <c r="S209" s="25"/>
      <c r="T209" s="25"/>
      <c r="U209" s="25"/>
      <c r="V209" s="25"/>
      <c r="W209" s="74" t="s">
        <v>920</v>
      </c>
      <c r="X209" s="74">
        <v>1</v>
      </c>
      <c r="Y209" s="69">
        <f t="shared" si="19"/>
        <v>2.2701475595913735E-4</v>
      </c>
      <c r="Z209" s="25"/>
      <c r="AA209" s="25"/>
      <c r="AB209" s="25"/>
      <c r="AC209" s="25"/>
      <c r="AD209" s="25"/>
    </row>
    <row r="210" spans="1:30" ht="12.75">
      <c r="A210" s="25"/>
      <c r="B210" s="25"/>
      <c r="C210" s="25"/>
      <c r="D210" s="25"/>
      <c r="E210" s="25"/>
      <c r="F210" s="25"/>
      <c r="G210" s="25"/>
      <c r="H210" s="25"/>
      <c r="I210" s="25"/>
      <c r="J210" s="25"/>
      <c r="K210" s="25"/>
      <c r="L210" s="25"/>
      <c r="M210" s="25"/>
      <c r="N210" s="85" t="s">
        <v>921</v>
      </c>
      <c r="O210" s="85">
        <v>1</v>
      </c>
      <c r="P210" s="86">
        <f t="shared" si="18"/>
        <v>1.7746228926353151E-4</v>
      </c>
      <c r="Q210" s="25"/>
      <c r="R210" s="25"/>
      <c r="S210" s="25"/>
      <c r="T210" s="25"/>
      <c r="U210" s="25"/>
      <c r="V210" s="25"/>
      <c r="W210" s="74" t="s">
        <v>922</v>
      </c>
      <c r="X210" s="74">
        <v>1</v>
      </c>
      <c r="Y210" s="69">
        <f t="shared" si="19"/>
        <v>2.2701475595913735E-4</v>
      </c>
      <c r="Z210" s="25"/>
      <c r="AA210" s="25"/>
      <c r="AB210" s="25"/>
      <c r="AC210" s="25"/>
      <c r="AD210" s="25"/>
    </row>
    <row r="211" spans="1:30" ht="12.75">
      <c r="A211" s="25"/>
      <c r="B211" s="25"/>
      <c r="C211" s="25"/>
      <c r="D211" s="25"/>
      <c r="E211" s="25"/>
      <c r="F211" s="25"/>
      <c r="G211" s="25"/>
      <c r="H211" s="25"/>
      <c r="I211" s="25"/>
      <c r="J211" s="25"/>
      <c r="K211" s="25"/>
      <c r="L211" s="25"/>
      <c r="M211" s="25"/>
      <c r="N211" s="85" t="s">
        <v>923</v>
      </c>
      <c r="O211" s="85">
        <v>1</v>
      </c>
      <c r="P211" s="86">
        <f t="shared" si="18"/>
        <v>1.7746228926353151E-4</v>
      </c>
      <c r="Q211" s="25"/>
      <c r="R211" s="25"/>
      <c r="S211" s="25"/>
      <c r="T211" s="25"/>
      <c r="U211" s="25"/>
      <c r="V211" s="25"/>
      <c r="W211" s="74" t="s">
        <v>924</v>
      </c>
      <c r="X211" s="74">
        <v>1</v>
      </c>
      <c r="Y211" s="69">
        <f t="shared" si="19"/>
        <v>2.2701475595913735E-4</v>
      </c>
      <c r="Z211" s="25"/>
      <c r="AA211" s="25"/>
      <c r="AB211" s="25"/>
      <c r="AC211" s="25"/>
      <c r="AD211" s="25"/>
    </row>
    <row r="212" spans="1:30" ht="12.75">
      <c r="A212" s="25"/>
      <c r="B212" s="25"/>
      <c r="C212" s="25"/>
      <c r="D212" s="25"/>
      <c r="E212" s="25"/>
      <c r="F212" s="25"/>
      <c r="G212" s="25"/>
      <c r="H212" s="25"/>
      <c r="I212" s="25"/>
      <c r="J212" s="25"/>
      <c r="K212" s="25"/>
      <c r="L212" s="25"/>
      <c r="M212" s="25"/>
      <c r="N212" s="85" t="s">
        <v>925</v>
      </c>
      <c r="O212" s="85">
        <v>1</v>
      </c>
      <c r="P212" s="86">
        <f t="shared" si="18"/>
        <v>1.7746228926353151E-4</v>
      </c>
      <c r="Q212" s="25"/>
      <c r="R212" s="25"/>
      <c r="S212" s="25"/>
      <c r="T212" s="25"/>
      <c r="U212" s="25"/>
      <c r="V212" s="25"/>
      <c r="W212" s="74" t="s">
        <v>926</v>
      </c>
      <c r="X212" s="74">
        <v>1</v>
      </c>
      <c r="Y212" s="69">
        <f t="shared" si="19"/>
        <v>2.2701475595913735E-4</v>
      </c>
      <c r="Z212" s="25"/>
      <c r="AA212" s="25"/>
      <c r="AB212" s="25"/>
      <c r="AC212" s="25"/>
      <c r="AD212" s="25"/>
    </row>
    <row r="213" spans="1:30" ht="12.75">
      <c r="A213" s="25"/>
      <c r="B213" s="25"/>
      <c r="C213" s="25"/>
      <c r="D213" s="25"/>
      <c r="E213" s="25"/>
      <c r="F213" s="25"/>
      <c r="G213" s="25"/>
      <c r="H213" s="25"/>
      <c r="I213" s="25"/>
      <c r="J213" s="25"/>
      <c r="K213" s="25"/>
      <c r="L213" s="25"/>
      <c r="M213" s="25"/>
      <c r="N213" s="85" t="s">
        <v>927</v>
      </c>
      <c r="O213" s="85">
        <v>1</v>
      </c>
      <c r="P213" s="86">
        <f t="shared" si="18"/>
        <v>1.7746228926353151E-4</v>
      </c>
      <c r="Q213" s="25"/>
      <c r="R213" s="25"/>
      <c r="S213" s="25"/>
      <c r="T213" s="25"/>
      <c r="U213" s="25"/>
      <c r="V213" s="25"/>
      <c r="W213" s="74" t="s">
        <v>928</v>
      </c>
      <c r="X213" s="74">
        <v>1</v>
      </c>
      <c r="Y213" s="69">
        <f t="shared" si="19"/>
        <v>2.2701475595913735E-4</v>
      </c>
      <c r="Z213" s="25"/>
      <c r="AA213" s="25"/>
      <c r="AB213" s="25"/>
      <c r="AC213" s="25"/>
      <c r="AD213" s="25"/>
    </row>
    <row r="214" spans="1:30" ht="12.75">
      <c r="A214" s="25"/>
      <c r="B214" s="25"/>
      <c r="C214" s="25"/>
      <c r="D214" s="25"/>
      <c r="E214" s="25"/>
      <c r="F214" s="25"/>
      <c r="G214" s="25"/>
      <c r="H214" s="25"/>
      <c r="I214" s="25"/>
      <c r="J214" s="25"/>
      <c r="K214" s="25"/>
      <c r="L214" s="25"/>
      <c r="M214" s="25"/>
      <c r="N214" s="85" t="s">
        <v>929</v>
      </c>
      <c r="O214" s="85">
        <v>1</v>
      </c>
      <c r="P214" s="86">
        <f t="shared" si="18"/>
        <v>1.7746228926353151E-4</v>
      </c>
      <c r="Q214" s="25"/>
      <c r="R214" s="25"/>
      <c r="S214" s="25"/>
      <c r="T214" s="25"/>
      <c r="U214" s="25"/>
      <c r="V214" s="25"/>
      <c r="W214" s="74" t="s">
        <v>930</v>
      </c>
      <c r="X214" s="74">
        <v>1</v>
      </c>
      <c r="Y214" s="69">
        <f t="shared" si="19"/>
        <v>2.2701475595913735E-4</v>
      </c>
      <c r="Z214" s="25"/>
      <c r="AA214" s="25"/>
      <c r="AB214" s="25"/>
      <c r="AC214" s="25"/>
      <c r="AD214" s="25"/>
    </row>
    <row r="215" spans="1:30" ht="12.75">
      <c r="A215" s="25"/>
      <c r="B215" s="25"/>
      <c r="C215" s="25"/>
      <c r="D215" s="25"/>
      <c r="E215" s="25"/>
      <c r="F215" s="25"/>
      <c r="G215" s="25"/>
      <c r="H215" s="25"/>
      <c r="I215" s="25"/>
      <c r="J215" s="25"/>
      <c r="K215" s="25"/>
      <c r="L215" s="25"/>
      <c r="M215" s="25"/>
      <c r="N215" s="85" t="s">
        <v>931</v>
      </c>
      <c r="O215" s="85">
        <v>1</v>
      </c>
      <c r="P215" s="86">
        <f t="shared" si="18"/>
        <v>1.7746228926353151E-4</v>
      </c>
      <c r="Q215" s="25"/>
      <c r="R215" s="25"/>
      <c r="S215" s="25"/>
      <c r="T215" s="25"/>
      <c r="U215" s="25"/>
      <c r="V215" s="25"/>
      <c r="W215" s="74" t="s">
        <v>932</v>
      </c>
      <c r="X215" s="74">
        <v>1</v>
      </c>
      <c r="Y215" s="69">
        <f t="shared" si="19"/>
        <v>2.2701475595913735E-4</v>
      </c>
      <c r="Z215" s="25"/>
      <c r="AA215" s="25"/>
      <c r="AB215" s="25"/>
      <c r="AC215" s="25"/>
      <c r="AD215" s="25"/>
    </row>
    <row r="216" spans="1:30" ht="12.75">
      <c r="A216" s="25"/>
      <c r="B216" s="25"/>
      <c r="C216" s="25"/>
      <c r="D216" s="25"/>
      <c r="E216" s="25"/>
      <c r="F216" s="25"/>
      <c r="G216" s="25"/>
      <c r="H216" s="25"/>
      <c r="I216" s="25"/>
      <c r="J216" s="25"/>
      <c r="K216" s="25"/>
      <c r="L216" s="25"/>
      <c r="M216" s="25"/>
      <c r="N216" s="85" t="s">
        <v>933</v>
      </c>
      <c r="O216" s="85">
        <v>1</v>
      </c>
      <c r="P216" s="86">
        <f t="shared" si="18"/>
        <v>1.7746228926353151E-4</v>
      </c>
      <c r="Q216" s="25"/>
      <c r="R216" s="25"/>
      <c r="S216" s="25"/>
      <c r="T216" s="25"/>
      <c r="U216" s="25"/>
      <c r="V216" s="25"/>
      <c r="W216" s="74" t="s">
        <v>934</v>
      </c>
      <c r="X216" s="74">
        <v>1</v>
      </c>
      <c r="Y216" s="69">
        <f t="shared" si="19"/>
        <v>2.2701475595913735E-4</v>
      </c>
      <c r="Z216" s="25"/>
      <c r="AA216" s="25"/>
      <c r="AB216" s="25"/>
      <c r="AC216" s="25"/>
      <c r="AD216" s="25"/>
    </row>
    <row r="217" spans="1:30" ht="12.75">
      <c r="A217" s="25"/>
      <c r="B217" s="25"/>
      <c r="C217" s="25"/>
      <c r="D217" s="25"/>
      <c r="E217" s="25"/>
      <c r="F217" s="25"/>
      <c r="G217" s="25"/>
      <c r="H217" s="25"/>
      <c r="I217" s="25"/>
      <c r="J217" s="25"/>
      <c r="K217" s="25"/>
      <c r="L217" s="25"/>
      <c r="M217" s="25"/>
      <c r="N217" s="85" t="s">
        <v>935</v>
      </c>
      <c r="O217" s="85">
        <v>1</v>
      </c>
      <c r="P217" s="86">
        <f t="shared" si="18"/>
        <v>1.7746228926353151E-4</v>
      </c>
      <c r="Q217" s="25"/>
      <c r="R217" s="25"/>
      <c r="S217" s="25"/>
      <c r="T217" s="25"/>
      <c r="U217" s="25"/>
      <c r="V217" s="25"/>
      <c r="W217" s="74" t="s">
        <v>936</v>
      </c>
      <c r="X217" s="74">
        <v>1</v>
      </c>
      <c r="Y217" s="69">
        <f t="shared" si="19"/>
        <v>2.2701475595913735E-4</v>
      </c>
      <c r="Z217" s="25"/>
      <c r="AA217" s="25"/>
      <c r="AB217" s="25"/>
      <c r="AC217" s="25"/>
      <c r="AD217" s="25"/>
    </row>
    <row r="218" spans="1:30" ht="12.75">
      <c r="A218" s="25"/>
      <c r="B218" s="25"/>
      <c r="C218" s="25"/>
      <c r="D218" s="25"/>
      <c r="E218" s="25"/>
      <c r="F218" s="25"/>
      <c r="G218" s="25"/>
      <c r="H218" s="25"/>
      <c r="I218" s="25"/>
      <c r="J218" s="25"/>
      <c r="K218" s="25"/>
      <c r="L218" s="25"/>
      <c r="M218" s="25"/>
      <c r="N218" s="85" t="s">
        <v>937</v>
      </c>
      <c r="O218" s="85">
        <v>1</v>
      </c>
      <c r="P218" s="86">
        <f t="shared" si="18"/>
        <v>1.7746228926353151E-4</v>
      </c>
      <c r="Q218" s="25"/>
      <c r="R218" s="25"/>
      <c r="S218" s="25"/>
      <c r="T218" s="25"/>
      <c r="U218" s="25"/>
      <c r="V218" s="25"/>
      <c r="W218" s="74" t="s">
        <v>938</v>
      </c>
      <c r="X218" s="74">
        <v>1</v>
      </c>
      <c r="Y218" s="69">
        <f t="shared" si="19"/>
        <v>2.2701475595913735E-4</v>
      </c>
      <c r="Z218" s="25"/>
      <c r="AA218" s="25"/>
      <c r="AB218" s="25"/>
      <c r="AC218" s="25"/>
      <c r="AD218" s="25"/>
    </row>
    <row r="219" spans="1:30" ht="12.75">
      <c r="A219" s="25"/>
      <c r="B219" s="25"/>
      <c r="C219" s="25"/>
      <c r="D219" s="25"/>
      <c r="E219" s="25"/>
      <c r="F219" s="25"/>
      <c r="G219" s="25"/>
      <c r="H219" s="25"/>
      <c r="I219" s="25"/>
      <c r="J219" s="25"/>
      <c r="K219" s="25"/>
      <c r="L219" s="25"/>
      <c r="M219" s="25"/>
      <c r="N219" s="85" t="s">
        <v>939</v>
      </c>
      <c r="O219" s="85">
        <v>1</v>
      </c>
      <c r="P219" s="86">
        <f t="shared" si="18"/>
        <v>1.7746228926353151E-4</v>
      </c>
      <c r="Q219" s="25"/>
      <c r="R219" s="25"/>
      <c r="S219" s="25"/>
      <c r="T219" s="25"/>
      <c r="U219" s="25"/>
      <c r="V219" s="25"/>
      <c r="W219" s="74" t="s">
        <v>940</v>
      </c>
      <c r="X219" s="74">
        <v>1</v>
      </c>
      <c r="Y219" s="69">
        <f t="shared" si="19"/>
        <v>2.2701475595913735E-4</v>
      </c>
      <c r="Z219" s="25"/>
      <c r="AA219" s="25"/>
      <c r="AB219" s="25"/>
      <c r="AC219" s="25"/>
      <c r="AD219" s="25"/>
    </row>
    <row r="220" spans="1:30" ht="12.75">
      <c r="A220" s="25"/>
      <c r="B220" s="25"/>
      <c r="C220" s="25"/>
      <c r="D220" s="25"/>
      <c r="E220" s="25"/>
      <c r="F220" s="25"/>
      <c r="G220" s="25"/>
      <c r="H220" s="25"/>
      <c r="I220" s="25"/>
      <c r="J220" s="25"/>
      <c r="K220" s="25"/>
      <c r="L220" s="25"/>
      <c r="M220" s="25"/>
      <c r="N220" s="85" t="s">
        <v>941</v>
      </c>
      <c r="O220" s="85">
        <v>1</v>
      </c>
      <c r="P220" s="86">
        <f t="shared" si="18"/>
        <v>1.7746228926353151E-4</v>
      </c>
      <c r="Q220" s="25"/>
      <c r="R220" s="25"/>
      <c r="S220" s="25"/>
      <c r="T220" s="25"/>
      <c r="U220" s="25"/>
      <c r="V220" s="25"/>
      <c r="W220" s="74" t="s">
        <v>942</v>
      </c>
      <c r="X220" s="74">
        <v>1</v>
      </c>
      <c r="Y220" s="69">
        <f t="shared" si="19"/>
        <v>2.2701475595913735E-4</v>
      </c>
      <c r="Z220" s="25"/>
      <c r="AA220" s="25"/>
      <c r="AB220" s="25"/>
      <c r="AC220" s="25"/>
      <c r="AD220" s="25"/>
    </row>
    <row r="221" spans="1:30" ht="12.75">
      <c r="A221" s="25"/>
      <c r="B221" s="25"/>
      <c r="C221" s="25"/>
      <c r="D221" s="25"/>
      <c r="E221" s="25"/>
      <c r="F221" s="25"/>
      <c r="G221" s="25"/>
      <c r="H221" s="25"/>
      <c r="I221" s="25"/>
      <c r="J221" s="25"/>
      <c r="K221" s="25"/>
      <c r="L221" s="25"/>
      <c r="M221" s="25"/>
      <c r="N221" s="85" t="s">
        <v>943</v>
      </c>
      <c r="O221" s="85">
        <v>1</v>
      </c>
      <c r="P221" s="86">
        <f t="shared" si="18"/>
        <v>1.7746228926353151E-4</v>
      </c>
      <c r="Q221" s="25"/>
      <c r="R221" s="25"/>
      <c r="S221" s="25"/>
      <c r="T221" s="25"/>
      <c r="U221" s="25"/>
      <c r="V221" s="25"/>
      <c r="W221" s="74" t="s">
        <v>944</v>
      </c>
      <c r="X221" s="74">
        <v>1</v>
      </c>
      <c r="Y221" s="69">
        <f t="shared" si="19"/>
        <v>2.2701475595913735E-4</v>
      </c>
      <c r="Z221" s="25"/>
      <c r="AA221" s="25"/>
      <c r="AB221" s="25"/>
      <c r="AC221" s="25"/>
      <c r="AD221" s="25"/>
    </row>
    <row r="222" spans="1:30" ht="12.75">
      <c r="A222" s="25"/>
      <c r="B222" s="25"/>
      <c r="C222" s="25"/>
      <c r="D222" s="25"/>
      <c r="E222" s="25"/>
      <c r="F222" s="25"/>
      <c r="G222" s="25"/>
      <c r="H222" s="25"/>
      <c r="I222" s="25"/>
      <c r="J222" s="25"/>
      <c r="K222" s="25"/>
      <c r="L222" s="25"/>
      <c r="M222" s="25"/>
      <c r="N222" s="85" t="s">
        <v>945</v>
      </c>
      <c r="O222" s="85">
        <v>1</v>
      </c>
      <c r="P222" s="86">
        <f t="shared" si="18"/>
        <v>1.7746228926353151E-4</v>
      </c>
      <c r="Q222" s="25"/>
      <c r="R222" s="25"/>
      <c r="S222" s="25"/>
      <c r="T222" s="25"/>
      <c r="U222" s="25"/>
      <c r="V222" s="25"/>
      <c r="W222" s="74" t="s">
        <v>946</v>
      </c>
      <c r="X222" s="74">
        <v>1</v>
      </c>
      <c r="Y222" s="69">
        <f t="shared" si="19"/>
        <v>2.2701475595913735E-4</v>
      </c>
      <c r="Z222" s="25"/>
      <c r="AA222" s="25"/>
      <c r="AB222" s="25"/>
      <c r="AC222" s="25"/>
      <c r="AD222" s="25"/>
    </row>
    <row r="223" spans="1:30" ht="12.75">
      <c r="A223" s="25"/>
      <c r="B223" s="25"/>
      <c r="C223" s="25"/>
      <c r="D223" s="25"/>
      <c r="E223" s="25"/>
      <c r="F223" s="25"/>
      <c r="G223" s="25"/>
      <c r="H223" s="25"/>
      <c r="I223" s="25"/>
      <c r="J223" s="25"/>
      <c r="K223" s="25"/>
      <c r="L223" s="25"/>
      <c r="M223" s="25"/>
      <c r="N223" s="85" t="s">
        <v>947</v>
      </c>
      <c r="O223" s="85">
        <v>1</v>
      </c>
      <c r="P223" s="86">
        <f t="shared" si="18"/>
        <v>1.7746228926353151E-4</v>
      </c>
      <c r="Q223" s="25"/>
      <c r="R223" s="25"/>
      <c r="S223" s="25"/>
      <c r="T223" s="25"/>
      <c r="U223" s="25"/>
      <c r="V223" s="25"/>
      <c r="W223" s="74" t="s">
        <v>948</v>
      </c>
      <c r="X223" s="74">
        <v>1</v>
      </c>
      <c r="Y223" s="69">
        <f t="shared" si="19"/>
        <v>2.2701475595913735E-4</v>
      </c>
      <c r="Z223" s="25"/>
      <c r="AA223" s="25"/>
      <c r="AB223" s="25"/>
      <c r="AC223" s="25"/>
      <c r="AD223" s="25"/>
    </row>
    <row r="224" spans="1:30" ht="12.75">
      <c r="A224" s="25"/>
      <c r="B224" s="25"/>
      <c r="C224" s="25"/>
      <c r="D224" s="25"/>
      <c r="E224" s="25"/>
      <c r="F224" s="25"/>
      <c r="G224" s="25"/>
      <c r="H224" s="25"/>
      <c r="I224" s="25"/>
      <c r="J224" s="25"/>
      <c r="K224" s="25"/>
      <c r="L224" s="25"/>
      <c r="M224" s="25"/>
      <c r="N224" s="85" t="s">
        <v>949</v>
      </c>
      <c r="O224" s="85">
        <v>1</v>
      </c>
      <c r="P224" s="86">
        <f t="shared" si="18"/>
        <v>1.7746228926353151E-4</v>
      </c>
      <c r="Q224" s="25"/>
      <c r="R224" s="25"/>
      <c r="S224" s="25"/>
      <c r="T224" s="25"/>
      <c r="U224" s="25"/>
      <c r="V224" s="25"/>
      <c r="W224" s="74" t="s">
        <v>950</v>
      </c>
      <c r="X224" s="74">
        <v>1</v>
      </c>
      <c r="Y224" s="69">
        <f t="shared" si="19"/>
        <v>2.2701475595913735E-4</v>
      </c>
      <c r="Z224" s="25"/>
      <c r="AA224" s="25"/>
      <c r="AB224" s="25"/>
      <c r="AC224" s="25"/>
      <c r="AD224" s="25"/>
    </row>
    <row r="225" spans="1:30" ht="12.75">
      <c r="A225" s="25"/>
      <c r="B225" s="25"/>
      <c r="C225" s="25"/>
      <c r="D225" s="25"/>
      <c r="E225" s="25"/>
      <c r="F225" s="25"/>
      <c r="G225" s="25"/>
      <c r="H225" s="25"/>
      <c r="I225" s="25"/>
      <c r="J225" s="25"/>
      <c r="K225" s="25"/>
      <c r="L225" s="25"/>
      <c r="M225" s="25"/>
      <c r="N225" s="85" t="s">
        <v>951</v>
      </c>
      <c r="O225" s="85">
        <v>1</v>
      </c>
      <c r="P225" s="86">
        <f t="shared" si="18"/>
        <v>1.7746228926353151E-4</v>
      </c>
      <c r="Q225" s="25"/>
      <c r="R225" s="25"/>
      <c r="S225" s="25"/>
      <c r="T225" s="25"/>
      <c r="U225" s="25"/>
      <c r="V225" s="25"/>
      <c r="W225" s="74" t="s">
        <v>952</v>
      </c>
      <c r="X225" s="74">
        <v>1</v>
      </c>
      <c r="Y225" s="69">
        <f t="shared" si="19"/>
        <v>2.2701475595913735E-4</v>
      </c>
      <c r="Z225" s="25"/>
      <c r="AA225" s="25"/>
      <c r="AB225" s="25"/>
      <c r="AC225" s="25"/>
      <c r="AD225" s="25"/>
    </row>
    <row r="226" spans="1:30" ht="12.75">
      <c r="A226" s="25"/>
      <c r="B226" s="25"/>
      <c r="C226" s="25"/>
      <c r="D226" s="25"/>
      <c r="E226" s="25"/>
      <c r="F226" s="25"/>
      <c r="G226" s="25"/>
      <c r="H226" s="25"/>
      <c r="I226" s="25"/>
      <c r="J226" s="25"/>
      <c r="K226" s="25"/>
      <c r="L226" s="25"/>
      <c r="M226" s="25"/>
      <c r="N226" s="85" t="s">
        <v>953</v>
      </c>
      <c r="O226" s="85">
        <v>1</v>
      </c>
      <c r="P226" s="86">
        <f t="shared" si="18"/>
        <v>1.7746228926353151E-4</v>
      </c>
      <c r="Q226" s="25"/>
      <c r="R226" s="25"/>
      <c r="S226" s="25"/>
      <c r="T226" s="25"/>
      <c r="U226" s="25"/>
      <c r="V226" s="25"/>
      <c r="W226" s="74" t="s">
        <v>954</v>
      </c>
      <c r="X226" s="74">
        <v>1</v>
      </c>
      <c r="Y226" s="69">
        <f t="shared" si="19"/>
        <v>2.2701475595913735E-4</v>
      </c>
      <c r="Z226" s="25"/>
      <c r="AA226" s="25"/>
      <c r="AB226" s="25"/>
      <c r="AC226" s="25"/>
      <c r="AD226" s="25"/>
    </row>
    <row r="227" spans="1:30" ht="12.75">
      <c r="A227" s="25"/>
      <c r="B227" s="25"/>
      <c r="C227" s="25"/>
      <c r="D227" s="25"/>
      <c r="E227" s="25"/>
      <c r="F227" s="25"/>
      <c r="G227" s="25"/>
      <c r="H227" s="25"/>
      <c r="I227" s="25"/>
      <c r="J227" s="25"/>
      <c r="K227" s="25"/>
      <c r="L227" s="25"/>
      <c r="M227" s="25"/>
      <c r="N227" s="85" t="s">
        <v>955</v>
      </c>
      <c r="O227" s="85">
        <v>1</v>
      </c>
      <c r="P227" s="86">
        <f t="shared" si="18"/>
        <v>1.7746228926353151E-4</v>
      </c>
      <c r="Q227" s="25"/>
      <c r="R227" s="25"/>
      <c r="S227" s="25"/>
      <c r="T227" s="25"/>
      <c r="U227" s="25"/>
      <c r="V227" s="25"/>
      <c r="W227" s="74" t="s">
        <v>956</v>
      </c>
      <c r="X227" s="74">
        <v>1</v>
      </c>
      <c r="Y227" s="69">
        <f t="shared" si="19"/>
        <v>2.2701475595913735E-4</v>
      </c>
      <c r="Z227" s="25"/>
      <c r="AA227" s="25"/>
      <c r="AB227" s="25"/>
      <c r="AC227" s="25"/>
      <c r="AD227" s="25"/>
    </row>
    <row r="228" spans="1:30" ht="12.75">
      <c r="A228" s="25"/>
      <c r="B228" s="25"/>
      <c r="C228" s="25"/>
      <c r="D228" s="25"/>
      <c r="E228" s="25"/>
      <c r="F228" s="25"/>
      <c r="G228" s="25"/>
      <c r="H228" s="25"/>
      <c r="I228" s="25"/>
      <c r="J228" s="25"/>
      <c r="K228" s="25"/>
      <c r="L228" s="25"/>
      <c r="M228" s="25"/>
      <c r="N228" s="85" t="s">
        <v>957</v>
      </c>
      <c r="O228" s="85">
        <v>1</v>
      </c>
      <c r="P228" s="86">
        <f t="shared" si="18"/>
        <v>1.7746228926353151E-4</v>
      </c>
      <c r="Q228" s="25"/>
      <c r="R228" s="25"/>
      <c r="S228" s="25"/>
      <c r="T228" s="25"/>
      <c r="U228" s="25"/>
      <c r="V228" s="25"/>
      <c r="W228" s="74" t="s">
        <v>958</v>
      </c>
      <c r="X228" s="74">
        <v>1</v>
      </c>
      <c r="Y228" s="69">
        <f t="shared" si="19"/>
        <v>2.2701475595913735E-4</v>
      </c>
      <c r="Z228" s="25"/>
      <c r="AA228" s="25"/>
      <c r="AB228" s="25"/>
      <c r="AC228" s="25"/>
      <c r="AD228" s="25"/>
    </row>
    <row r="229" spans="1:30" ht="12.75">
      <c r="A229" s="25"/>
      <c r="B229" s="25"/>
      <c r="C229" s="25"/>
      <c r="D229" s="25"/>
      <c r="E229" s="25"/>
      <c r="F229" s="25"/>
      <c r="G229" s="25"/>
      <c r="H229" s="25"/>
      <c r="I229" s="25"/>
      <c r="J229" s="25"/>
      <c r="K229" s="25"/>
      <c r="L229" s="25"/>
      <c r="M229" s="25"/>
      <c r="N229" s="85" t="s">
        <v>959</v>
      </c>
      <c r="O229" s="85">
        <v>1</v>
      </c>
      <c r="P229" s="86">
        <f t="shared" si="18"/>
        <v>1.7746228926353151E-4</v>
      </c>
      <c r="Q229" s="25"/>
      <c r="R229" s="25"/>
      <c r="S229" s="25"/>
      <c r="T229" s="25"/>
      <c r="U229" s="25"/>
      <c r="V229" s="25"/>
      <c r="W229" s="74" t="s">
        <v>960</v>
      </c>
      <c r="X229" s="74">
        <v>1</v>
      </c>
      <c r="Y229" s="69">
        <f t="shared" si="19"/>
        <v>2.2701475595913735E-4</v>
      </c>
      <c r="Z229" s="25"/>
      <c r="AA229" s="25"/>
      <c r="AB229" s="25"/>
      <c r="AC229" s="25"/>
      <c r="AD229" s="25"/>
    </row>
    <row r="230" spans="1:30" ht="12.75">
      <c r="A230" s="25"/>
      <c r="B230" s="25"/>
      <c r="C230" s="25"/>
      <c r="D230" s="25"/>
      <c r="E230" s="25"/>
      <c r="F230" s="25"/>
      <c r="G230" s="25"/>
      <c r="H230" s="25"/>
      <c r="I230" s="25"/>
      <c r="J230" s="25"/>
      <c r="K230" s="25"/>
      <c r="L230" s="25"/>
      <c r="M230" s="25"/>
      <c r="N230" s="85" t="s">
        <v>961</v>
      </c>
      <c r="O230" s="85">
        <v>1</v>
      </c>
      <c r="P230" s="86">
        <f t="shared" si="18"/>
        <v>1.7746228926353151E-4</v>
      </c>
      <c r="Q230" s="25"/>
      <c r="R230" s="25"/>
      <c r="S230" s="25"/>
      <c r="T230" s="25"/>
      <c r="U230" s="25"/>
      <c r="V230" s="25"/>
      <c r="W230" s="74" t="s">
        <v>962</v>
      </c>
      <c r="X230" s="74">
        <v>1</v>
      </c>
      <c r="Y230" s="69">
        <f t="shared" si="19"/>
        <v>2.2701475595913735E-4</v>
      </c>
      <c r="Z230" s="25"/>
      <c r="AA230" s="25"/>
      <c r="AB230" s="25"/>
      <c r="AC230" s="25"/>
      <c r="AD230" s="25"/>
    </row>
    <row r="231" spans="1:30" ht="12.75">
      <c r="A231" s="25"/>
      <c r="B231" s="25"/>
      <c r="C231" s="25"/>
      <c r="D231" s="25"/>
      <c r="E231" s="25"/>
      <c r="F231" s="25"/>
      <c r="G231" s="25"/>
      <c r="H231" s="25"/>
      <c r="I231" s="25"/>
      <c r="J231" s="25"/>
      <c r="K231" s="25"/>
      <c r="L231" s="25"/>
      <c r="M231" s="25"/>
      <c r="N231" s="85" t="s">
        <v>963</v>
      </c>
      <c r="O231" s="85">
        <v>1</v>
      </c>
      <c r="P231" s="86">
        <f t="shared" si="18"/>
        <v>1.7746228926353151E-4</v>
      </c>
      <c r="Q231" s="25"/>
      <c r="R231" s="25"/>
      <c r="S231" s="25"/>
      <c r="T231" s="25"/>
      <c r="U231" s="25"/>
      <c r="V231" s="25"/>
      <c r="W231" s="74" t="s">
        <v>964</v>
      </c>
      <c r="X231" s="74">
        <v>1</v>
      </c>
      <c r="Y231" s="69">
        <f t="shared" si="19"/>
        <v>2.2701475595913735E-4</v>
      </c>
      <c r="Z231" s="25"/>
      <c r="AA231" s="25"/>
      <c r="AB231" s="25"/>
      <c r="AC231" s="25"/>
      <c r="AD231" s="25"/>
    </row>
    <row r="232" spans="1:30" ht="12.75">
      <c r="A232" s="25"/>
      <c r="B232" s="25"/>
      <c r="C232" s="25"/>
      <c r="D232" s="25"/>
      <c r="E232" s="25"/>
      <c r="F232" s="25"/>
      <c r="G232" s="25"/>
      <c r="H232" s="25"/>
      <c r="I232" s="25"/>
      <c r="J232" s="25"/>
      <c r="K232" s="25"/>
      <c r="L232" s="25"/>
      <c r="M232" s="25"/>
      <c r="N232" s="85" t="s">
        <v>965</v>
      </c>
      <c r="O232" s="85">
        <v>1</v>
      </c>
      <c r="P232" s="86">
        <f t="shared" si="18"/>
        <v>1.7746228926353151E-4</v>
      </c>
      <c r="Q232" s="25"/>
      <c r="R232" s="25"/>
      <c r="S232" s="25"/>
      <c r="T232" s="25"/>
      <c r="U232" s="25"/>
      <c r="V232" s="25"/>
      <c r="W232" s="74" t="s">
        <v>966</v>
      </c>
      <c r="X232" s="74">
        <v>1</v>
      </c>
      <c r="Y232" s="69">
        <f t="shared" si="19"/>
        <v>2.2701475595913735E-4</v>
      </c>
      <c r="Z232" s="25"/>
      <c r="AA232" s="25"/>
      <c r="AB232" s="25"/>
      <c r="AC232" s="25"/>
      <c r="AD232" s="25"/>
    </row>
    <row r="233" spans="1:30" ht="12.75">
      <c r="A233" s="25"/>
      <c r="B233" s="25"/>
      <c r="C233" s="25"/>
      <c r="D233" s="25"/>
      <c r="E233" s="25"/>
      <c r="F233" s="25"/>
      <c r="G233" s="25"/>
      <c r="H233" s="25"/>
      <c r="I233" s="25"/>
      <c r="J233" s="25"/>
      <c r="K233" s="25"/>
      <c r="L233" s="25"/>
      <c r="M233" s="25"/>
      <c r="N233" s="85" t="s">
        <v>967</v>
      </c>
      <c r="O233" s="85">
        <v>1</v>
      </c>
      <c r="P233" s="86">
        <f t="shared" si="18"/>
        <v>1.7746228926353151E-4</v>
      </c>
      <c r="Q233" s="25"/>
      <c r="R233" s="25"/>
      <c r="S233" s="25"/>
      <c r="T233" s="25"/>
      <c r="U233" s="25"/>
      <c r="V233" s="25"/>
      <c r="W233" s="74" t="s">
        <v>968</v>
      </c>
      <c r="X233" s="74">
        <v>1</v>
      </c>
      <c r="Y233" s="69">
        <f t="shared" si="19"/>
        <v>2.2701475595913735E-4</v>
      </c>
      <c r="Z233" s="25"/>
      <c r="AA233" s="25"/>
      <c r="AB233" s="25"/>
      <c r="AC233" s="25"/>
      <c r="AD233" s="25"/>
    </row>
    <row r="234" spans="1:30" ht="12.75">
      <c r="A234" s="25"/>
      <c r="B234" s="25"/>
      <c r="C234" s="25"/>
      <c r="D234" s="25"/>
      <c r="E234" s="25"/>
      <c r="F234" s="25"/>
      <c r="G234" s="25"/>
      <c r="H234" s="25"/>
      <c r="I234" s="25"/>
      <c r="J234" s="25"/>
      <c r="K234" s="25"/>
      <c r="L234" s="25"/>
      <c r="M234" s="25"/>
      <c r="N234" s="85" t="s">
        <v>969</v>
      </c>
      <c r="O234" s="85">
        <v>1</v>
      </c>
      <c r="P234" s="86">
        <f t="shared" si="18"/>
        <v>1.7746228926353151E-4</v>
      </c>
      <c r="Q234" s="25"/>
      <c r="R234" s="25"/>
      <c r="S234" s="25"/>
      <c r="T234" s="25"/>
      <c r="U234" s="25"/>
      <c r="V234" s="25"/>
      <c r="W234" s="74" t="s">
        <v>970</v>
      </c>
      <c r="X234" s="74">
        <v>1</v>
      </c>
      <c r="Y234" s="69">
        <f t="shared" si="19"/>
        <v>2.2701475595913735E-4</v>
      </c>
      <c r="Z234" s="25"/>
      <c r="AA234" s="25"/>
      <c r="AB234" s="25"/>
      <c r="AC234" s="25"/>
      <c r="AD234" s="25"/>
    </row>
    <row r="235" spans="1:30" ht="12.75">
      <c r="A235" s="25"/>
      <c r="B235" s="25"/>
      <c r="C235" s="25"/>
      <c r="D235" s="25"/>
      <c r="E235" s="25"/>
      <c r="F235" s="25"/>
      <c r="G235" s="25"/>
      <c r="H235" s="25"/>
      <c r="I235" s="25"/>
      <c r="J235" s="25"/>
      <c r="K235" s="25"/>
      <c r="L235" s="25"/>
      <c r="M235" s="25"/>
      <c r="N235" s="85" t="s">
        <v>971</v>
      </c>
      <c r="O235" s="85">
        <v>1</v>
      </c>
      <c r="P235" s="86">
        <f t="shared" si="18"/>
        <v>1.7746228926353151E-4</v>
      </c>
      <c r="Q235" s="25"/>
      <c r="R235" s="25"/>
      <c r="S235" s="25"/>
      <c r="T235" s="25"/>
      <c r="U235" s="25"/>
      <c r="V235" s="25"/>
      <c r="W235" s="74" t="s">
        <v>972</v>
      </c>
      <c r="X235" s="74">
        <v>1</v>
      </c>
      <c r="Y235" s="69">
        <f t="shared" si="19"/>
        <v>2.2701475595913735E-4</v>
      </c>
      <c r="Z235" s="25"/>
      <c r="AA235" s="25"/>
      <c r="AB235" s="25"/>
      <c r="AC235" s="25"/>
      <c r="AD235" s="25"/>
    </row>
    <row r="236" spans="1:30" ht="12.75">
      <c r="A236" s="25"/>
      <c r="B236" s="25"/>
      <c r="C236" s="25"/>
      <c r="D236" s="25"/>
      <c r="E236" s="25"/>
      <c r="F236" s="25"/>
      <c r="G236" s="25"/>
      <c r="H236" s="25"/>
      <c r="I236" s="25"/>
      <c r="J236" s="25"/>
      <c r="K236" s="25"/>
      <c r="L236" s="25"/>
      <c r="M236" s="25"/>
      <c r="N236" s="85" t="s">
        <v>973</v>
      </c>
      <c r="O236" s="85">
        <v>1</v>
      </c>
      <c r="P236" s="86">
        <f t="shared" si="18"/>
        <v>1.7746228926353151E-4</v>
      </c>
      <c r="Q236" s="25"/>
      <c r="R236" s="25"/>
      <c r="S236" s="25"/>
      <c r="T236" s="25"/>
      <c r="U236" s="25"/>
      <c r="V236" s="25"/>
      <c r="W236" s="74" t="s">
        <v>38</v>
      </c>
      <c r="X236" s="74">
        <v>1</v>
      </c>
      <c r="Y236" s="69">
        <f t="shared" si="19"/>
        <v>2.2701475595913735E-4</v>
      </c>
      <c r="Z236" s="25"/>
      <c r="AA236" s="25"/>
      <c r="AB236" s="25"/>
      <c r="AC236" s="25"/>
      <c r="AD236" s="25"/>
    </row>
    <row r="237" spans="1:30" ht="12.75">
      <c r="A237" s="25"/>
      <c r="B237" s="25"/>
      <c r="C237" s="25"/>
      <c r="D237" s="25"/>
      <c r="E237" s="25"/>
      <c r="F237" s="25"/>
      <c r="G237" s="25"/>
      <c r="H237" s="25"/>
      <c r="I237" s="25"/>
      <c r="J237" s="25"/>
      <c r="K237" s="25"/>
      <c r="L237" s="25"/>
      <c r="M237" s="25"/>
      <c r="N237" s="85" t="s">
        <v>974</v>
      </c>
      <c r="O237" s="85">
        <v>1</v>
      </c>
      <c r="P237" s="86">
        <f t="shared" si="18"/>
        <v>1.7746228926353151E-4</v>
      </c>
      <c r="Q237" s="25"/>
      <c r="R237" s="25"/>
      <c r="S237" s="25"/>
      <c r="T237" s="25"/>
      <c r="U237" s="25"/>
      <c r="V237" s="25"/>
      <c r="W237" s="74" t="s">
        <v>975</v>
      </c>
      <c r="X237" s="74">
        <v>1</v>
      </c>
      <c r="Y237" s="69">
        <f t="shared" si="19"/>
        <v>2.2701475595913735E-4</v>
      </c>
      <c r="Z237" s="25"/>
      <c r="AA237" s="25"/>
      <c r="AB237" s="25"/>
      <c r="AC237" s="25"/>
      <c r="AD237" s="25"/>
    </row>
    <row r="238" spans="1:30" ht="12.75">
      <c r="A238" s="25"/>
      <c r="B238" s="25"/>
      <c r="C238" s="25"/>
      <c r="D238" s="25"/>
      <c r="E238" s="25"/>
      <c r="F238" s="25"/>
      <c r="G238" s="25"/>
      <c r="H238" s="25"/>
      <c r="I238" s="25"/>
      <c r="J238" s="25"/>
      <c r="K238" s="25"/>
      <c r="L238" s="25"/>
      <c r="M238" s="25"/>
      <c r="N238" s="85" t="s">
        <v>976</v>
      </c>
      <c r="O238" s="85">
        <v>1</v>
      </c>
      <c r="P238" s="86">
        <f t="shared" si="18"/>
        <v>1.7746228926353151E-4</v>
      </c>
      <c r="Q238" s="25"/>
      <c r="R238" s="25"/>
      <c r="S238" s="25"/>
      <c r="T238" s="25"/>
      <c r="U238" s="25"/>
      <c r="V238" s="25"/>
      <c r="W238" s="74" t="s">
        <v>977</v>
      </c>
      <c r="X238" s="74">
        <v>1</v>
      </c>
      <c r="Y238" s="69">
        <f t="shared" si="19"/>
        <v>2.2701475595913735E-4</v>
      </c>
      <c r="Z238" s="25"/>
      <c r="AA238" s="25"/>
      <c r="AB238" s="25"/>
      <c r="AC238" s="25"/>
      <c r="AD238" s="25"/>
    </row>
    <row r="239" spans="1:30" ht="12.75">
      <c r="A239" s="25"/>
      <c r="B239" s="25"/>
      <c r="C239" s="25"/>
      <c r="D239" s="25"/>
      <c r="E239" s="25"/>
      <c r="F239" s="25"/>
      <c r="G239" s="25"/>
      <c r="H239" s="25"/>
      <c r="I239" s="25"/>
      <c r="J239" s="25"/>
      <c r="K239" s="25"/>
      <c r="L239" s="25"/>
      <c r="M239" s="25"/>
      <c r="N239" s="85" t="s">
        <v>978</v>
      </c>
      <c r="O239" s="85">
        <v>1</v>
      </c>
      <c r="P239" s="86">
        <f t="shared" si="18"/>
        <v>1.7746228926353151E-4</v>
      </c>
      <c r="Q239" s="25"/>
      <c r="R239" s="25"/>
      <c r="S239" s="25"/>
      <c r="T239" s="25"/>
      <c r="U239" s="25"/>
      <c r="V239" s="25"/>
      <c r="W239" s="74" t="s">
        <v>979</v>
      </c>
      <c r="X239" s="74">
        <v>1</v>
      </c>
      <c r="Y239" s="69">
        <f t="shared" si="19"/>
        <v>2.2701475595913735E-4</v>
      </c>
      <c r="Z239" s="25"/>
      <c r="AA239" s="25"/>
      <c r="AB239" s="25"/>
      <c r="AC239" s="25"/>
      <c r="AD239" s="25"/>
    </row>
    <row r="240" spans="1:30" ht="12.75">
      <c r="A240" s="25"/>
      <c r="B240" s="25"/>
      <c r="C240" s="25"/>
      <c r="D240" s="25"/>
      <c r="E240" s="25"/>
      <c r="F240" s="25"/>
      <c r="G240" s="25"/>
      <c r="H240" s="25"/>
      <c r="I240" s="25"/>
      <c r="J240" s="25"/>
      <c r="K240" s="25"/>
      <c r="L240" s="25"/>
      <c r="M240" s="25"/>
      <c r="N240" s="85" t="s">
        <v>980</v>
      </c>
      <c r="O240" s="85">
        <v>1</v>
      </c>
      <c r="P240" s="86">
        <f t="shared" si="18"/>
        <v>1.7746228926353151E-4</v>
      </c>
      <c r="Q240" s="25"/>
      <c r="R240" s="25"/>
      <c r="S240" s="25"/>
      <c r="T240" s="25"/>
      <c r="U240" s="25"/>
      <c r="V240" s="25"/>
      <c r="W240" s="74" t="s">
        <v>981</v>
      </c>
      <c r="X240" s="74">
        <v>1</v>
      </c>
      <c r="Y240" s="69">
        <f t="shared" si="19"/>
        <v>2.2701475595913735E-4</v>
      </c>
      <c r="Z240" s="25"/>
      <c r="AA240" s="25"/>
      <c r="AB240" s="25"/>
      <c r="AC240" s="25"/>
      <c r="AD240" s="25"/>
    </row>
    <row r="241" spans="1:30" ht="12.75">
      <c r="A241" s="25"/>
      <c r="B241" s="25"/>
      <c r="C241" s="25"/>
      <c r="D241" s="25"/>
      <c r="E241" s="25"/>
      <c r="F241" s="25"/>
      <c r="G241" s="25"/>
      <c r="H241" s="25"/>
      <c r="I241" s="25"/>
      <c r="J241" s="25"/>
      <c r="K241" s="25"/>
      <c r="L241" s="25"/>
      <c r="M241" s="25"/>
      <c r="N241" s="85" t="s">
        <v>982</v>
      </c>
      <c r="O241" s="85">
        <v>1</v>
      </c>
      <c r="P241" s="86">
        <f t="shared" si="18"/>
        <v>1.7746228926353151E-4</v>
      </c>
      <c r="Q241" s="25"/>
      <c r="R241" s="25"/>
      <c r="S241" s="25"/>
      <c r="T241" s="25"/>
      <c r="U241" s="25"/>
      <c r="V241" s="25"/>
      <c r="W241" s="74" t="s">
        <v>983</v>
      </c>
      <c r="X241" s="74">
        <v>1</v>
      </c>
      <c r="Y241" s="69">
        <f t="shared" si="19"/>
        <v>2.2701475595913735E-4</v>
      </c>
      <c r="Z241" s="25"/>
      <c r="AA241" s="25"/>
      <c r="AB241" s="25"/>
      <c r="AC241" s="25"/>
      <c r="AD241" s="25"/>
    </row>
    <row r="242" spans="1:30" ht="12.75">
      <c r="A242" s="25"/>
      <c r="B242" s="25"/>
      <c r="C242" s="25"/>
      <c r="D242" s="25"/>
      <c r="E242" s="25"/>
      <c r="F242" s="25"/>
      <c r="G242" s="25"/>
      <c r="H242" s="25"/>
      <c r="I242" s="25"/>
      <c r="J242" s="25"/>
      <c r="K242" s="25"/>
      <c r="L242" s="25"/>
      <c r="M242" s="25"/>
      <c r="N242" s="85" t="s">
        <v>984</v>
      </c>
      <c r="O242" s="85">
        <v>1</v>
      </c>
      <c r="P242" s="86">
        <f t="shared" si="18"/>
        <v>1.7746228926353151E-4</v>
      </c>
      <c r="Q242" s="25"/>
      <c r="R242" s="25"/>
      <c r="S242" s="25"/>
      <c r="T242" s="25"/>
      <c r="U242" s="25"/>
      <c r="V242" s="25"/>
      <c r="W242" s="74" t="s">
        <v>985</v>
      </c>
      <c r="X242" s="74">
        <v>1</v>
      </c>
      <c r="Y242" s="69">
        <f t="shared" si="19"/>
        <v>2.2701475595913735E-4</v>
      </c>
      <c r="Z242" s="25"/>
      <c r="AA242" s="25"/>
      <c r="AB242" s="25"/>
      <c r="AC242" s="25"/>
      <c r="AD242" s="25"/>
    </row>
    <row r="243" spans="1:30" ht="12.75">
      <c r="A243" s="25"/>
      <c r="B243" s="25"/>
      <c r="C243" s="25"/>
      <c r="D243" s="25"/>
      <c r="E243" s="25"/>
      <c r="F243" s="25"/>
      <c r="G243" s="25"/>
      <c r="H243" s="25"/>
      <c r="I243" s="25"/>
      <c r="J243" s="25"/>
      <c r="K243" s="25"/>
      <c r="L243" s="25"/>
      <c r="M243" s="25"/>
      <c r="N243" s="85" t="s">
        <v>986</v>
      </c>
      <c r="O243" s="85">
        <v>1</v>
      </c>
      <c r="P243" s="86">
        <f t="shared" si="18"/>
        <v>1.7746228926353151E-4</v>
      </c>
      <c r="Q243" s="25"/>
      <c r="R243" s="25"/>
      <c r="S243" s="25"/>
      <c r="T243" s="25"/>
      <c r="U243" s="25"/>
      <c r="V243" s="25"/>
      <c r="W243" s="74" t="s">
        <v>987</v>
      </c>
      <c r="X243" s="74">
        <v>1</v>
      </c>
      <c r="Y243" s="69">
        <f t="shared" si="19"/>
        <v>2.2701475595913735E-4</v>
      </c>
      <c r="Z243" s="25"/>
      <c r="AA243" s="25"/>
      <c r="AB243" s="25"/>
      <c r="AC243" s="25"/>
      <c r="AD243" s="25"/>
    </row>
    <row r="244" spans="1:30" ht="12.75">
      <c r="A244" s="25"/>
      <c r="B244" s="25"/>
      <c r="C244" s="25"/>
      <c r="D244" s="25"/>
      <c r="E244" s="25"/>
      <c r="F244" s="25"/>
      <c r="G244" s="25"/>
      <c r="H244" s="25"/>
      <c r="I244" s="25"/>
      <c r="J244" s="25"/>
      <c r="K244" s="25"/>
      <c r="L244" s="25"/>
      <c r="M244" s="25"/>
      <c r="N244" s="85" t="s">
        <v>988</v>
      </c>
      <c r="O244" s="85">
        <v>1</v>
      </c>
      <c r="P244" s="86">
        <f t="shared" si="18"/>
        <v>1.7746228926353151E-4</v>
      </c>
      <c r="Q244" s="25"/>
      <c r="R244" s="25"/>
      <c r="S244" s="25"/>
      <c r="T244" s="25"/>
      <c r="U244" s="25"/>
      <c r="V244" s="25"/>
      <c r="W244" s="74" t="s">
        <v>989</v>
      </c>
      <c r="X244" s="74">
        <v>1</v>
      </c>
      <c r="Y244" s="69">
        <f t="shared" si="19"/>
        <v>2.2701475595913735E-4</v>
      </c>
      <c r="Z244" s="25"/>
      <c r="AA244" s="25"/>
      <c r="AB244" s="25"/>
      <c r="AC244" s="25"/>
      <c r="AD244" s="25"/>
    </row>
    <row r="245" spans="1:30" ht="12.75">
      <c r="A245" s="25"/>
      <c r="B245" s="25"/>
      <c r="C245" s="25"/>
      <c r="D245" s="25"/>
      <c r="E245" s="25"/>
      <c r="F245" s="25"/>
      <c r="G245" s="25"/>
      <c r="H245" s="25"/>
      <c r="I245" s="25"/>
      <c r="J245" s="25"/>
      <c r="K245" s="25"/>
      <c r="L245" s="25"/>
      <c r="M245" s="25"/>
      <c r="N245" s="85" t="s">
        <v>990</v>
      </c>
      <c r="O245" s="85">
        <v>1</v>
      </c>
      <c r="P245" s="86">
        <f t="shared" si="18"/>
        <v>1.7746228926353151E-4</v>
      </c>
      <c r="Q245" s="25"/>
      <c r="R245" s="25"/>
      <c r="S245" s="25"/>
      <c r="T245" s="25"/>
      <c r="U245" s="25"/>
      <c r="V245" s="25"/>
      <c r="W245" s="74" t="s">
        <v>991</v>
      </c>
      <c r="X245" s="74">
        <v>1</v>
      </c>
      <c r="Y245" s="69">
        <f t="shared" si="19"/>
        <v>2.2701475595913735E-4</v>
      </c>
      <c r="Z245" s="25"/>
      <c r="AA245" s="25"/>
      <c r="AB245" s="25"/>
      <c r="AC245" s="25"/>
      <c r="AD245" s="25"/>
    </row>
    <row r="246" spans="1:30" ht="12.75">
      <c r="A246" s="25"/>
      <c r="B246" s="25"/>
      <c r="C246" s="25"/>
      <c r="D246" s="25"/>
      <c r="E246" s="25"/>
      <c r="F246" s="25"/>
      <c r="G246" s="25"/>
      <c r="H246" s="25"/>
      <c r="I246" s="25"/>
      <c r="J246" s="25"/>
      <c r="K246" s="25"/>
      <c r="L246" s="25"/>
      <c r="M246" s="25"/>
      <c r="N246" s="85" t="s">
        <v>992</v>
      </c>
      <c r="O246" s="85">
        <v>1</v>
      </c>
      <c r="P246" s="86">
        <f t="shared" si="18"/>
        <v>1.7746228926353151E-4</v>
      </c>
      <c r="Q246" s="25"/>
      <c r="R246" s="25"/>
      <c r="S246" s="25"/>
      <c r="T246" s="25"/>
      <c r="U246" s="25"/>
      <c r="V246" s="25"/>
      <c r="W246" s="74" t="s">
        <v>993</v>
      </c>
      <c r="X246" s="74">
        <v>1</v>
      </c>
      <c r="Y246" s="69">
        <f t="shared" si="19"/>
        <v>2.2701475595913735E-4</v>
      </c>
      <c r="Z246" s="25"/>
      <c r="AA246" s="25"/>
      <c r="AB246" s="25"/>
      <c r="AC246" s="25"/>
      <c r="AD246" s="25"/>
    </row>
    <row r="247" spans="1:30" ht="12.75">
      <c r="A247" s="25"/>
      <c r="B247" s="25"/>
      <c r="C247" s="25"/>
      <c r="D247" s="25"/>
      <c r="E247" s="25"/>
      <c r="F247" s="25"/>
      <c r="G247" s="25"/>
      <c r="H247" s="25"/>
      <c r="I247" s="25"/>
      <c r="J247" s="25"/>
      <c r="K247" s="25"/>
      <c r="L247" s="25"/>
      <c r="M247" s="25"/>
      <c r="N247" s="85" t="s">
        <v>994</v>
      </c>
      <c r="O247" s="85">
        <v>1</v>
      </c>
      <c r="P247" s="86">
        <f t="shared" si="18"/>
        <v>1.7746228926353151E-4</v>
      </c>
      <c r="Q247" s="25"/>
      <c r="R247" s="25"/>
      <c r="S247" s="25"/>
      <c r="T247" s="25"/>
      <c r="U247" s="25"/>
      <c r="V247" s="25"/>
      <c r="W247" s="74" t="s">
        <v>995</v>
      </c>
      <c r="X247" s="74">
        <v>1</v>
      </c>
      <c r="Y247" s="69">
        <f t="shared" si="19"/>
        <v>2.2701475595913735E-4</v>
      </c>
      <c r="Z247" s="25"/>
      <c r="AA247" s="25"/>
      <c r="AB247" s="25"/>
      <c r="AC247" s="25"/>
      <c r="AD247" s="25"/>
    </row>
    <row r="248" spans="1:30" ht="12.75">
      <c r="A248" s="25"/>
      <c r="B248" s="25"/>
      <c r="C248" s="25"/>
      <c r="D248" s="25"/>
      <c r="E248" s="25"/>
      <c r="F248" s="25"/>
      <c r="G248" s="25"/>
      <c r="H248" s="25"/>
      <c r="I248" s="25"/>
      <c r="J248" s="25"/>
      <c r="K248" s="25"/>
      <c r="L248" s="25"/>
      <c r="M248" s="25"/>
      <c r="N248" s="85" t="s">
        <v>996</v>
      </c>
      <c r="O248" s="85">
        <v>1</v>
      </c>
      <c r="P248" s="86">
        <f t="shared" si="18"/>
        <v>1.7746228926353151E-4</v>
      </c>
      <c r="Q248" s="25"/>
      <c r="R248" s="25"/>
      <c r="S248" s="25"/>
      <c r="T248" s="25"/>
      <c r="U248" s="25"/>
      <c r="V248" s="25"/>
      <c r="W248" s="74" t="s">
        <v>997</v>
      </c>
      <c r="X248" s="74">
        <v>1</v>
      </c>
      <c r="Y248" s="69">
        <f t="shared" si="19"/>
        <v>2.2701475595913735E-4</v>
      </c>
      <c r="Z248" s="25"/>
      <c r="AA248" s="25"/>
      <c r="AB248" s="25"/>
      <c r="AC248" s="25"/>
      <c r="AD248" s="25"/>
    </row>
    <row r="249" spans="1:30" ht="12.75">
      <c r="A249" s="25"/>
      <c r="B249" s="25"/>
      <c r="C249" s="25"/>
      <c r="D249" s="25"/>
      <c r="E249" s="25"/>
      <c r="F249" s="25"/>
      <c r="G249" s="25"/>
      <c r="H249" s="25"/>
      <c r="I249" s="25"/>
      <c r="J249" s="25"/>
      <c r="K249" s="25"/>
      <c r="L249" s="25"/>
      <c r="M249" s="25"/>
      <c r="N249" s="85" t="s">
        <v>998</v>
      </c>
      <c r="O249" s="85">
        <v>1</v>
      </c>
      <c r="P249" s="86">
        <f t="shared" si="18"/>
        <v>1.7746228926353151E-4</v>
      </c>
      <c r="Q249" s="25"/>
      <c r="R249" s="25"/>
      <c r="S249" s="25"/>
      <c r="T249" s="25"/>
      <c r="U249" s="25"/>
      <c r="V249" s="25"/>
      <c r="W249" s="74" t="s">
        <v>999</v>
      </c>
      <c r="X249" s="74">
        <v>1</v>
      </c>
      <c r="Y249" s="69">
        <f t="shared" si="19"/>
        <v>2.2701475595913735E-4</v>
      </c>
      <c r="Z249" s="25"/>
      <c r="AA249" s="25"/>
      <c r="AB249" s="25"/>
      <c r="AC249" s="25"/>
      <c r="AD249" s="25"/>
    </row>
    <row r="250" spans="1:30" ht="12.75">
      <c r="A250" s="25"/>
      <c r="B250" s="25"/>
      <c r="C250" s="25"/>
      <c r="D250" s="25"/>
      <c r="E250" s="25"/>
      <c r="F250" s="25"/>
      <c r="G250" s="25"/>
      <c r="H250" s="25"/>
      <c r="I250" s="25"/>
      <c r="J250" s="25"/>
      <c r="K250" s="25"/>
      <c r="L250" s="25"/>
      <c r="M250" s="25"/>
      <c r="N250" s="85" t="s">
        <v>1000</v>
      </c>
      <c r="O250" s="85">
        <v>1</v>
      </c>
      <c r="P250" s="86">
        <f t="shared" si="18"/>
        <v>1.7746228926353151E-4</v>
      </c>
      <c r="Q250" s="25"/>
      <c r="R250" s="25"/>
      <c r="S250" s="25"/>
      <c r="T250" s="25"/>
      <c r="U250" s="25"/>
      <c r="V250" s="25"/>
      <c r="W250" s="74" t="s">
        <v>1001</v>
      </c>
      <c r="X250" s="74">
        <v>1</v>
      </c>
      <c r="Y250" s="69">
        <f t="shared" si="19"/>
        <v>2.2701475595913735E-4</v>
      </c>
      <c r="Z250" s="25"/>
      <c r="AA250" s="25"/>
      <c r="AB250" s="25"/>
      <c r="AC250" s="25"/>
      <c r="AD250" s="25"/>
    </row>
    <row r="251" spans="1:30" ht="12.75">
      <c r="A251" s="25"/>
      <c r="B251" s="25"/>
      <c r="C251" s="25"/>
      <c r="D251" s="25"/>
      <c r="E251" s="25"/>
      <c r="F251" s="25"/>
      <c r="G251" s="25"/>
      <c r="H251" s="25"/>
      <c r="I251" s="25"/>
      <c r="J251" s="25"/>
      <c r="K251" s="25"/>
      <c r="L251" s="25"/>
      <c r="M251" s="25"/>
      <c r="N251" s="85" t="s">
        <v>1002</v>
      </c>
      <c r="O251" s="85">
        <v>1</v>
      </c>
      <c r="P251" s="86">
        <f t="shared" si="18"/>
        <v>1.7746228926353151E-4</v>
      </c>
      <c r="Q251" s="25"/>
      <c r="R251" s="25"/>
      <c r="S251" s="25"/>
      <c r="T251" s="25"/>
      <c r="U251" s="25"/>
      <c r="V251" s="25"/>
      <c r="W251" s="74" t="s">
        <v>1003</v>
      </c>
      <c r="X251" s="74">
        <v>1</v>
      </c>
      <c r="Y251" s="69">
        <f t="shared" si="19"/>
        <v>2.2701475595913735E-4</v>
      </c>
      <c r="Z251" s="25"/>
      <c r="AA251" s="25"/>
      <c r="AB251" s="25"/>
      <c r="AC251" s="25"/>
      <c r="AD251" s="25"/>
    </row>
    <row r="252" spans="1:30" ht="12.75">
      <c r="A252" s="25"/>
      <c r="B252" s="25"/>
      <c r="C252" s="25"/>
      <c r="D252" s="25"/>
      <c r="E252" s="25"/>
      <c r="F252" s="25"/>
      <c r="G252" s="25"/>
      <c r="H252" s="25"/>
      <c r="I252" s="25"/>
      <c r="J252" s="25"/>
      <c r="K252" s="25"/>
      <c r="L252" s="25"/>
      <c r="M252" s="25"/>
      <c r="N252" s="85" t="s">
        <v>1004</v>
      </c>
      <c r="O252" s="85">
        <v>1</v>
      </c>
      <c r="P252" s="86">
        <f t="shared" si="18"/>
        <v>1.7746228926353151E-4</v>
      </c>
      <c r="Q252" s="25"/>
      <c r="R252" s="25"/>
      <c r="S252" s="25"/>
      <c r="T252" s="25"/>
      <c r="U252" s="25"/>
      <c r="V252" s="25"/>
      <c r="W252" s="74" t="s">
        <v>1005</v>
      </c>
      <c r="X252" s="74">
        <v>1</v>
      </c>
      <c r="Y252" s="69">
        <f t="shared" si="19"/>
        <v>2.2701475595913735E-4</v>
      </c>
      <c r="Z252" s="25"/>
      <c r="AA252" s="25"/>
      <c r="AB252" s="25"/>
      <c r="AC252" s="25"/>
      <c r="AD252" s="25"/>
    </row>
    <row r="253" spans="1:30" ht="12.75">
      <c r="A253" s="25"/>
      <c r="B253" s="25"/>
      <c r="C253" s="25"/>
      <c r="D253" s="25"/>
      <c r="E253" s="25"/>
      <c r="F253" s="25"/>
      <c r="G253" s="25"/>
      <c r="H253" s="25"/>
      <c r="I253" s="25"/>
      <c r="J253" s="25"/>
      <c r="K253" s="25"/>
      <c r="L253" s="25"/>
      <c r="M253" s="25"/>
      <c r="N253" s="85" t="s">
        <v>1006</v>
      </c>
      <c r="O253" s="85">
        <v>1</v>
      </c>
      <c r="P253" s="86">
        <f t="shared" si="18"/>
        <v>1.7746228926353151E-4</v>
      </c>
      <c r="Q253" s="25"/>
      <c r="R253" s="25"/>
      <c r="S253" s="25"/>
      <c r="T253" s="25"/>
      <c r="U253" s="25"/>
      <c r="V253" s="25"/>
      <c r="W253" s="74" t="s">
        <v>1007</v>
      </c>
      <c r="X253" s="74">
        <v>1</v>
      </c>
      <c r="Y253" s="69">
        <f t="shared" si="19"/>
        <v>2.2701475595913735E-4</v>
      </c>
      <c r="Z253" s="25"/>
      <c r="AA253" s="25"/>
      <c r="AB253" s="25"/>
      <c r="AC253" s="25"/>
      <c r="AD253" s="25"/>
    </row>
    <row r="254" spans="1:30" ht="12.75">
      <c r="A254" s="25"/>
      <c r="B254" s="25"/>
      <c r="C254" s="25"/>
      <c r="D254" s="25"/>
      <c r="E254" s="25"/>
      <c r="F254" s="25"/>
      <c r="G254" s="25"/>
      <c r="H254" s="25"/>
      <c r="I254" s="25"/>
      <c r="J254" s="25"/>
      <c r="K254" s="25"/>
      <c r="L254" s="25"/>
      <c r="M254" s="25"/>
      <c r="N254" s="85" t="s">
        <v>27</v>
      </c>
      <c r="O254" s="85">
        <v>1</v>
      </c>
      <c r="P254" s="86">
        <f t="shared" si="18"/>
        <v>1.7746228926353151E-4</v>
      </c>
      <c r="Q254" s="25"/>
      <c r="R254" s="25"/>
      <c r="S254" s="25"/>
      <c r="T254" s="25"/>
      <c r="U254" s="25"/>
      <c r="V254" s="25"/>
      <c r="W254" s="74" t="s">
        <v>1008</v>
      </c>
      <c r="X254" s="74">
        <v>1</v>
      </c>
      <c r="Y254" s="69">
        <f t="shared" si="19"/>
        <v>2.2701475595913735E-4</v>
      </c>
      <c r="Z254" s="25"/>
      <c r="AA254" s="25"/>
      <c r="AB254" s="25"/>
      <c r="AC254" s="25"/>
      <c r="AD254" s="25"/>
    </row>
    <row r="255" spans="1:30" ht="12.75">
      <c r="A255" s="25"/>
      <c r="B255" s="25"/>
      <c r="C255" s="25"/>
      <c r="D255" s="25"/>
      <c r="E255" s="25"/>
      <c r="F255" s="25"/>
      <c r="G255" s="25"/>
      <c r="H255" s="25"/>
      <c r="I255" s="25"/>
      <c r="J255" s="25"/>
      <c r="K255" s="25"/>
      <c r="L255" s="25"/>
      <c r="M255" s="25"/>
      <c r="N255" s="85" t="s">
        <v>1009</v>
      </c>
      <c r="O255" s="85">
        <v>1</v>
      </c>
      <c r="P255" s="86">
        <f t="shared" si="18"/>
        <v>1.7746228926353151E-4</v>
      </c>
      <c r="Q255" s="25"/>
      <c r="R255" s="25"/>
      <c r="S255" s="25"/>
      <c r="T255" s="25"/>
      <c r="U255" s="25"/>
      <c r="V255" s="25"/>
      <c r="W255" s="74" t="s">
        <v>1010</v>
      </c>
      <c r="X255" s="74">
        <v>1</v>
      </c>
      <c r="Y255" s="69">
        <f t="shared" si="19"/>
        <v>2.2701475595913735E-4</v>
      </c>
      <c r="Z255" s="25"/>
      <c r="AA255" s="25"/>
      <c r="AB255" s="25"/>
      <c r="AC255" s="25"/>
      <c r="AD255" s="25"/>
    </row>
    <row r="256" spans="1:30" ht="12.75">
      <c r="A256" s="25"/>
      <c r="B256" s="25"/>
      <c r="C256" s="25"/>
      <c r="D256" s="25"/>
      <c r="E256" s="25"/>
      <c r="F256" s="25"/>
      <c r="G256" s="25"/>
      <c r="H256" s="25"/>
      <c r="I256" s="25"/>
      <c r="J256" s="25"/>
      <c r="K256" s="25"/>
      <c r="L256" s="25"/>
      <c r="M256" s="25"/>
      <c r="N256" s="25"/>
      <c r="O256" s="25"/>
      <c r="P256" s="25"/>
      <c r="Q256" s="25"/>
      <c r="R256" s="25"/>
      <c r="S256" s="25"/>
      <c r="T256" s="25"/>
      <c r="U256" s="25"/>
      <c r="V256" s="25"/>
      <c r="W256" s="74" t="s">
        <v>1011</v>
      </c>
      <c r="X256" s="74">
        <v>1</v>
      </c>
      <c r="Y256" s="69">
        <f t="shared" si="19"/>
        <v>2.2701475595913735E-4</v>
      </c>
      <c r="Z256" s="25"/>
      <c r="AA256" s="25"/>
      <c r="AB256" s="25"/>
      <c r="AC256" s="25"/>
      <c r="AD256" s="25"/>
    </row>
    <row r="257" spans="1:30" ht="12.75">
      <c r="A257" s="25"/>
      <c r="B257" s="25"/>
      <c r="C257" s="25"/>
      <c r="D257" s="25"/>
      <c r="E257" s="25"/>
      <c r="F257" s="25"/>
      <c r="G257" s="25"/>
      <c r="H257" s="25"/>
      <c r="I257" s="25"/>
      <c r="J257" s="25"/>
      <c r="K257" s="25"/>
      <c r="L257" s="25"/>
      <c r="M257" s="25"/>
      <c r="N257" s="25"/>
      <c r="O257" s="25"/>
      <c r="P257" s="25"/>
      <c r="Q257" s="25"/>
      <c r="R257" s="25"/>
      <c r="S257" s="25"/>
      <c r="T257" s="25"/>
      <c r="U257" s="25"/>
      <c r="V257" s="25"/>
      <c r="W257" s="74" t="s">
        <v>1012</v>
      </c>
      <c r="X257" s="74">
        <v>1</v>
      </c>
      <c r="Y257" s="69">
        <f t="shared" si="19"/>
        <v>2.2701475595913735E-4</v>
      </c>
      <c r="Z257" s="25"/>
      <c r="AA257" s="25"/>
      <c r="AB257" s="25"/>
      <c r="AC257" s="25"/>
      <c r="AD257" s="25"/>
    </row>
    <row r="258" spans="1:30" ht="12.75">
      <c r="A258" s="25"/>
      <c r="B258" s="25"/>
      <c r="C258" s="25"/>
      <c r="D258" s="25"/>
      <c r="E258" s="25"/>
      <c r="F258" s="25"/>
      <c r="G258" s="25"/>
      <c r="H258" s="25"/>
      <c r="I258" s="25"/>
      <c r="J258" s="25"/>
      <c r="K258" s="25"/>
      <c r="L258" s="25"/>
      <c r="M258" s="25"/>
      <c r="N258" s="25"/>
      <c r="O258" s="25"/>
      <c r="P258" s="25"/>
      <c r="Q258" s="25"/>
      <c r="R258" s="25"/>
      <c r="S258" s="25"/>
      <c r="T258" s="25"/>
      <c r="U258" s="25"/>
      <c r="V258" s="25"/>
      <c r="W258" s="74" t="s">
        <v>1013</v>
      </c>
      <c r="X258" s="74">
        <v>1</v>
      </c>
      <c r="Y258" s="69">
        <f t="shared" si="19"/>
        <v>2.2701475595913735E-4</v>
      </c>
      <c r="Z258" s="25"/>
      <c r="AA258" s="25"/>
      <c r="AB258" s="25"/>
      <c r="AC258" s="25"/>
      <c r="AD258" s="25"/>
    </row>
    <row r="259" spans="1:30" ht="12.75">
      <c r="A259" s="25"/>
      <c r="B259" s="25"/>
      <c r="C259" s="25"/>
      <c r="D259" s="25"/>
      <c r="E259" s="25"/>
      <c r="F259" s="25"/>
      <c r="G259" s="25"/>
      <c r="H259" s="25"/>
      <c r="I259" s="25"/>
      <c r="J259" s="25"/>
      <c r="K259" s="25"/>
      <c r="L259" s="25"/>
      <c r="M259" s="25"/>
      <c r="N259" s="25"/>
      <c r="O259" s="25"/>
      <c r="P259" s="25"/>
      <c r="Q259" s="25"/>
      <c r="R259" s="25"/>
      <c r="S259" s="25"/>
      <c r="T259" s="25"/>
      <c r="U259" s="25"/>
      <c r="V259" s="25"/>
      <c r="W259" s="74" t="s">
        <v>1014</v>
      </c>
      <c r="X259" s="74">
        <v>1</v>
      </c>
      <c r="Y259" s="69">
        <f t="shared" si="19"/>
        <v>2.2701475595913735E-4</v>
      </c>
      <c r="Z259" s="25"/>
      <c r="AA259" s="25"/>
      <c r="AB259" s="25"/>
      <c r="AC259" s="25"/>
      <c r="AD259" s="25"/>
    </row>
    <row r="260" spans="1:30" ht="12.75">
      <c r="A260" s="25"/>
      <c r="B260" s="25"/>
      <c r="C260" s="25"/>
      <c r="D260" s="25"/>
      <c r="E260" s="25"/>
      <c r="F260" s="25"/>
      <c r="G260" s="25"/>
      <c r="H260" s="25"/>
      <c r="I260" s="25"/>
      <c r="J260" s="25"/>
      <c r="K260" s="25"/>
      <c r="L260" s="25"/>
      <c r="M260" s="25"/>
      <c r="N260" s="25"/>
      <c r="O260" s="25"/>
      <c r="P260" s="25"/>
      <c r="Q260" s="25"/>
      <c r="R260" s="25"/>
      <c r="S260" s="25"/>
      <c r="T260" s="25"/>
      <c r="U260" s="25"/>
      <c r="V260" s="25"/>
      <c r="W260" s="74" t="s">
        <v>1015</v>
      </c>
      <c r="X260" s="74">
        <v>1</v>
      </c>
      <c r="Y260" s="69">
        <f t="shared" si="19"/>
        <v>2.2701475595913735E-4</v>
      </c>
      <c r="Z260" s="25"/>
      <c r="AA260" s="25"/>
      <c r="AB260" s="25"/>
      <c r="AC260" s="25"/>
      <c r="AD260" s="25"/>
    </row>
    <row r="261" spans="1:30" ht="12.75">
      <c r="A261" s="25"/>
      <c r="B261" s="25"/>
      <c r="C261" s="25"/>
      <c r="D261" s="25"/>
      <c r="E261" s="25"/>
      <c r="F261" s="25"/>
      <c r="G261" s="25"/>
      <c r="H261" s="25"/>
      <c r="I261" s="25"/>
      <c r="J261" s="25"/>
      <c r="K261" s="25"/>
      <c r="L261" s="25"/>
      <c r="M261" s="25"/>
      <c r="N261" s="25"/>
      <c r="O261" s="25"/>
      <c r="P261" s="25"/>
      <c r="Q261" s="25"/>
      <c r="R261" s="25"/>
      <c r="S261" s="25"/>
      <c r="T261" s="25"/>
      <c r="U261" s="25"/>
      <c r="V261" s="25"/>
      <c r="W261" s="93" t="s">
        <v>1016</v>
      </c>
      <c r="X261" s="74">
        <v>1</v>
      </c>
      <c r="Y261" s="69">
        <f t="shared" si="19"/>
        <v>2.2701475595913735E-4</v>
      </c>
      <c r="Z261" s="25"/>
      <c r="AA261" s="25"/>
      <c r="AB261" s="25"/>
      <c r="AC261" s="25"/>
      <c r="AD261" s="25"/>
    </row>
    <row r="262" spans="1:30" ht="12.75">
      <c r="A262" s="25"/>
      <c r="B262" s="25"/>
      <c r="C262" s="25"/>
      <c r="D262" s="25"/>
      <c r="E262" s="25"/>
      <c r="F262" s="25"/>
      <c r="G262" s="25"/>
      <c r="H262" s="25"/>
      <c r="I262" s="25"/>
      <c r="J262" s="25"/>
      <c r="K262" s="25"/>
      <c r="L262" s="25"/>
      <c r="M262" s="25"/>
      <c r="N262" s="25"/>
      <c r="O262" s="25"/>
      <c r="P262" s="25"/>
      <c r="Q262" s="25"/>
      <c r="R262" s="25"/>
      <c r="S262" s="25"/>
      <c r="T262" s="25"/>
      <c r="U262" s="25"/>
      <c r="V262" s="25"/>
      <c r="W262" s="74" t="s">
        <v>886</v>
      </c>
      <c r="X262" s="74">
        <v>1</v>
      </c>
      <c r="Y262" s="69">
        <f t="shared" si="19"/>
        <v>2.2701475595913735E-4</v>
      </c>
      <c r="Z262" s="25"/>
      <c r="AA262" s="25"/>
      <c r="AB262" s="25"/>
      <c r="AC262" s="25"/>
      <c r="AD262" s="25"/>
    </row>
    <row r="263" spans="1:30" ht="12.75">
      <c r="A263" s="25"/>
      <c r="B263" s="25"/>
      <c r="C263" s="25"/>
      <c r="D263" s="25"/>
      <c r="E263" s="25"/>
      <c r="F263" s="25"/>
      <c r="G263" s="25"/>
      <c r="H263" s="25"/>
      <c r="I263" s="25"/>
      <c r="J263" s="25"/>
      <c r="K263" s="25"/>
      <c r="L263" s="25"/>
      <c r="M263" s="25"/>
      <c r="N263" s="25"/>
      <c r="O263" s="25"/>
      <c r="P263" s="25"/>
      <c r="Q263" s="25"/>
      <c r="R263" s="25"/>
      <c r="S263" s="25"/>
      <c r="T263" s="25"/>
      <c r="U263" s="25"/>
      <c r="V263" s="25"/>
      <c r="W263" s="74" t="s">
        <v>1017</v>
      </c>
      <c r="X263" s="74">
        <v>1</v>
      </c>
      <c r="Y263" s="69">
        <f t="shared" ref="Y263:Y264" si="20">X263/4405</f>
        <v>2.2701475595913735E-4</v>
      </c>
      <c r="Z263" s="25"/>
      <c r="AA263" s="25"/>
      <c r="AB263" s="25"/>
      <c r="AC263" s="25"/>
      <c r="AD263" s="25"/>
    </row>
    <row r="264" spans="1:30" ht="12.75">
      <c r="A264" s="25"/>
      <c r="B264" s="25"/>
      <c r="C264" s="25"/>
      <c r="D264" s="25"/>
      <c r="E264" s="25"/>
      <c r="F264" s="25"/>
      <c r="G264" s="25"/>
      <c r="H264" s="25"/>
      <c r="I264" s="25"/>
      <c r="J264" s="25"/>
      <c r="K264" s="25"/>
      <c r="L264" s="25"/>
      <c r="M264" s="25"/>
      <c r="N264" s="25"/>
      <c r="O264" s="25"/>
      <c r="P264" s="25"/>
      <c r="Q264" s="25"/>
      <c r="R264" s="25"/>
      <c r="S264" s="25"/>
      <c r="T264" s="25"/>
      <c r="U264" s="25"/>
      <c r="V264" s="25"/>
      <c r="W264" s="74" t="s">
        <v>345</v>
      </c>
      <c r="X264" s="74">
        <v>1</v>
      </c>
      <c r="Y264" s="69">
        <f t="shared" si="20"/>
        <v>2.2701475595913735E-4</v>
      </c>
      <c r="Z264" s="25"/>
      <c r="AA264" s="25"/>
      <c r="AB264" s="25"/>
      <c r="AC264" s="25"/>
      <c r="AD264" s="25"/>
    </row>
    <row r="265" spans="1:30" ht="12.7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row>
    <row r="266" spans="1:30" ht="12.7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row>
    <row r="267" spans="1:30" ht="12.7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row>
    <row r="268" spans="1:30" ht="12.7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row>
    <row r="269" spans="1:30" ht="12.7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row>
    <row r="270" spans="1:30" ht="12.7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row>
    <row r="271" spans="1:30" ht="12.7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row>
    <row r="272" spans="1:30" ht="12.7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row>
    <row r="273" spans="1:30" ht="12.7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row>
    <row r="274" spans="1:30" ht="12.7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row>
    <row r="275" spans="1:30" ht="1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row>
    <row r="276" spans="1:30" ht="12.7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row>
    <row r="277" spans="1:30" ht="12.7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row>
    <row r="278" spans="1:30" ht="12.7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row>
    <row r="279" spans="1:30" ht="12.7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row>
    <row r="280" spans="1:30" ht="12.7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row>
    <row r="281" spans="1:30" ht="12.7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row>
    <row r="282" spans="1:30" ht="12.7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row>
    <row r="283" spans="1:30" ht="12.7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row>
    <row r="284" spans="1:30" ht="12.7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row>
    <row r="285" spans="1:30" ht="12.7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row>
    <row r="286" spans="1:30" ht="12.7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row>
    <row r="287" spans="1:30" ht="12.7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row>
    <row r="288" spans="1:30" ht="12.7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row>
    <row r="289" spans="1:30" ht="12.7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row>
    <row r="290" spans="1:30" ht="12.7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row>
    <row r="291" spans="1:30" ht="12.7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row>
    <row r="292" spans="1:30" ht="12.7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row>
    <row r="293" spans="1:30" ht="12.7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row>
    <row r="294" spans="1:30" ht="12.7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row>
    <row r="295" spans="1:30" ht="12.7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row>
    <row r="296" spans="1:30" ht="12.7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row>
    <row r="297" spans="1:30" ht="12.7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row>
    <row r="298" spans="1:30" ht="12.7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row>
    <row r="299" spans="1:30" ht="12.7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row>
    <row r="300" spans="1:30" ht="12.7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row>
    <row r="301" spans="1:30" ht="12.7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row>
    <row r="302" spans="1:30" ht="12.7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row>
    <row r="303" spans="1:30" ht="12.7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row>
    <row r="304" spans="1:30" ht="12.7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row>
    <row r="305" spans="1:30" ht="12.7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row>
    <row r="306" spans="1:30" ht="12.7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row>
    <row r="307" spans="1:30" ht="12.7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row>
    <row r="308" spans="1:30" ht="12.7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row>
    <row r="309" spans="1:30" ht="12.7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row>
    <row r="310" spans="1:30" ht="12.7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row>
    <row r="311" spans="1:30" ht="12.7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row>
    <row r="312" spans="1:30" ht="12.7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row>
    <row r="313" spans="1:30" ht="12.7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row>
    <row r="314" spans="1:30" ht="12.7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row>
    <row r="315" spans="1:30" ht="12.7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row>
    <row r="316" spans="1:30" ht="12.7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row>
    <row r="317" spans="1:30" ht="12.7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row>
    <row r="318" spans="1:30" ht="12.7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row>
    <row r="319" spans="1:30" ht="12.7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row>
    <row r="320" spans="1:30" ht="12.7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row>
    <row r="321" spans="1:30" ht="12.7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row>
    <row r="322" spans="1:30" ht="12.7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row>
    <row r="323" spans="1:30" ht="12.7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row>
    <row r="324" spans="1:30" ht="12.7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row>
    <row r="325" spans="1:30" ht="12.7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row>
    <row r="326" spans="1:30" ht="12.7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row>
    <row r="327" spans="1:30" ht="12.7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row>
    <row r="328" spans="1:30" ht="12.7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row>
    <row r="329" spans="1:30" ht="12.7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row>
    <row r="330" spans="1:30" ht="12.7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row>
    <row r="331" spans="1:30" ht="12.7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row>
    <row r="332" spans="1:30" ht="12.7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row>
    <row r="333" spans="1:30" ht="12.7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row>
    <row r="334" spans="1:30" ht="12.7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row>
    <row r="335" spans="1:30" ht="12.7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row>
    <row r="336" spans="1:30" ht="12.7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row>
    <row r="337" spans="1:30" ht="12.7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row>
    <row r="338" spans="1:30" ht="12.7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row>
    <row r="339" spans="1:30" ht="12.7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row>
    <row r="340" spans="1:30" ht="12.7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row>
    <row r="341" spans="1:30" ht="12.7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row>
    <row r="342" spans="1:30" ht="12.7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row>
    <row r="343" spans="1:30" ht="12.7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row>
    <row r="344" spans="1:30" ht="12.7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row>
    <row r="345" spans="1:30" ht="12.7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row>
    <row r="346" spans="1:30" ht="12.7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row>
    <row r="347" spans="1:30" ht="12.7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row>
    <row r="348" spans="1:30" ht="12.7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row>
    <row r="349" spans="1:30" ht="12.7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row>
    <row r="350" spans="1:30" ht="12.7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row>
    <row r="351" spans="1:30" ht="12.7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row>
    <row r="352" spans="1:30" ht="12.7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row>
    <row r="353" spans="1:30" ht="12.7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row>
    <row r="354" spans="1:30" ht="12.7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row>
    <row r="355" spans="1:30" ht="12.7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row>
    <row r="356" spans="1:30" ht="12.7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row>
    <row r="357" spans="1:30" ht="12.7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row>
    <row r="358" spans="1:30" ht="12.7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row>
    <row r="359" spans="1:30" ht="12.7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row>
    <row r="360" spans="1:30" ht="12.7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row>
    <row r="361" spans="1:30" ht="12.7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row>
    <row r="362" spans="1:30" ht="12.7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row>
    <row r="363" spans="1:30" ht="12.7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row>
    <row r="364" spans="1:30" ht="12.7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row>
    <row r="365" spans="1:30" ht="12.7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row>
    <row r="366" spans="1:30" ht="12.7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row>
    <row r="367" spans="1:30" ht="12.7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row>
    <row r="368" spans="1:30" ht="12.7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row>
    <row r="369" spans="1:30" ht="12.7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row>
    <row r="370" spans="1:30" ht="12.7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row>
    <row r="371" spans="1:30" ht="12.7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row>
    <row r="372" spans="1:30" ht="12.7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row>
    <row r="373" spans="1:30" ht="12.7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row>
    <row r="374" spans="1:30" ht="12.7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row>
    <row r="375" spans="1:30" ht="12.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row>
    <row r="376" spans="1:30" ht="12.7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row>
    <row r="377" spans="1:30" ht="12.7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row>
    <row r="378" spans="1:30" ht="12.7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row>
    <row r="379" spans="1:30" ht="12.7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row>
    <row r="380" spans="1:30" ht="12.7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row>
    <row r="381" spans="1:30" ht="12.7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row>
    <row r="382" spans="1:30" ht="12.7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row>
    <row r="383" spans="1:30" ht="12.7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row>
    <row r="384" spans="1:30" ht="12.7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row>
    <row r="385" spans="1:30" ht="12.7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row>
    <row r="386" spans="1:30" ht="12.7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row>
    <row r="387" spans="1:30" ht="12.7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row>
    <row r="388" spans="1:30" ht="12.7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row>
    <row r="389" spans="1:30" ht="12.7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row>
    <row r="390" spans="1:30" ht="12.7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row>
    <row r="391" spans="1:30" ht="12.7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row>
    <row r="392" spans="1:30" ht="12.7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row>
    <row r="393" spans="1:30" ht="12.7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row>
    <row r="394" spans="1:30" ht="12.7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row>
    <row r="395" spans="1:30" ht="12.7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row>
    <row r="396" spans="1:30" ht="12.7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row>
    <row r="397" spans="1:30" ht="12.7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row>
    <row r="398" spans="1:30" ht="12.7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row>
    <row r="399" spans="1:30" ht="12.7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row>
    <row r="400" spans="1:30" ht="12.7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row>
    <row r="401" spans="1:30" ht="12.7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row>
    <row r="402" spans="1:30" ht="12.7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row>
    <row r="403" spans="1:30" ht="12.7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row>
    <row r="404" spans="1:30" ht="12.7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row>
    <row r="405" spans="1:30" ht="12.7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row>
    <row r="406" spans="1:30" ht="12.7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row>
    <row r="407" spans="1:30" ht="12.7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row>
    <row r="408" spans="1:30" ht="12.7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row>
    <row r="409" spans="1:30" ht="12.7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row>
    <row r="410" spans="1:30" ht="12.7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row>
    <row r="411" spans="1:30" ht="12.7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row>
    <row r="412" spans="1:30" ht="12.7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row>
    <row r="413" spans="1:30" ht="12.7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row>
    <row r="414" spans="1:30" ht="12.7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row>
    <row r="415" spans="1:30" ht="12.7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row>
    <row r="416" spans="1:30" ht="12.7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row>
    <row r="417" spans="1:30" ht="12.7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row>
    <row r="418" spans="1:30" ht="12.7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row>
    <row r="419" spans="1:30" ht="12.7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row>
    <row r="420" spans="1:30" ht="12.7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row>
    <row r="421" spans="1:30" ht="12.7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row>
    <row r="422" spans="1:30" ht="12.7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row>
    <row r="423" spans="1:30" ht="12.7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row>
    <row r="424" spans="1:30" ht="12.7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row>
    <row r="425" spans="1:30" ht="12.7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row>
    <row r="426" spans="1:30" ht="12.7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row>
    <row r="427" spans="1:30" ht="12.7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row>
    <row r="428" spans="1:30" ht="12.7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row>
    <row r="429" spans="1:30" ht="12.7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row>
    <row r="430" spans="1:30" ht="12.7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row>
    <row r="431" spans="1:30" ht="12.7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row>
    <row r="432" spans="1:30" ht="12.7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row>
    <row r="433" spans="1:30" ht="12.7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row>
    <row r="434" spans="1:30" ht="12.7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row>
    <row r="435" spans="1:30" ht="12.7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row>
    <row r="436" spans="1:30" ht="12.7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row>
    <row r="437" spans="1:30" ht="12.7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row>
    <row r="438" spans="1:30" ht="12.7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row>
    <row r="439" spans="1:30" ht="12.7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row>
    <row r="440" spans="1:30" ht="12.7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row>
    <row r="441" spans="1:30" ht="12.7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row>
    <row r="442" spans="1:30" ht="12.7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row>
    <row r="443" spans="1:30" ht="12.7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row>
    <row r="444" spans="1:30" ht="12.7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row>
    <row r="445" spans="1:30" ht="12.7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row>
    <row r="446" spans="1:30" ht="12.7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row>
    <row r="447" spans="1:30" ht="12.7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row>
    <row r="448" spans="1:30" ht="12.7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row>
    <row r="449" spans="1:30" ht="12.7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row>
    <row r="450" spans="1:30" ht="12.7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row>
    <row r="451" spans="1:30" ht="12.7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row>
    <row r="452" spans="1:30" ht="12.7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row>
    <row r="453" spans="1:30" ht="12.7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row>
    <row r="454" spans="1:30" ht="12.7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row>
    <row r="455" spans="1:30" ht="12.7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row>
    <row r="456" spans="1:30" ht="12.7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row>
    <row r="457" spans="1:30" ht="12.7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row>
    <row r="458" spans="1:30" ht="12.7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row>
    <row r="459" spans="1:30" ht="12.7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row>
    <row r="460" spans="1:30" ht="12.7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row>
    <row r="461" spans="1:30" ht="12.7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row>
    <row r="462" spans="1:30" ht="12.7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row>
    <row r="463" spans="1:30" ht="12.7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row>
    <row r="464" spans="1:30" ht="12.7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row>
    <row r="465" spans="1:30" ht="12.7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row>
    <row r="466" spans="1:30" ht="12.7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row>
    <row r="467" spans="1:30" ht="12.7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row>
    <row r="468" spans="1:30" ht="12.7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row>
    <row r="469" spans="1:30" ht="12.7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row>
    <row r="470" spans="1:30" ht="12.7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row>
    <row r="471" spans="1:30" ht="12.7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row>
    <row r="472" spans="1:30" ht="12.7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row>
    <row r="473" spans="1:30" ht="12.7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row>
    <row r="474" spans="1:30" ht="12.7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row>
    <row r="475" spans="1:30" ht="12.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row>
    <row r="476" spans="1:30" ht="12.7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row>
    <row r="477" spans="1:30" ht="12.7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row>
    <row r="478" spans="1:30" ht="12.7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row>
    <row r="479" spans="1:30" ht="12.7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row>
    <row r="480" spans="1:30" ht="12.7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row>
    <row r="481" spans="1:30" ht="12.7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row>
    <row r="482" spans="1:30" ht="12.7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row>
    <row r="483" spans="1:30" ht="12.7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row>
    <row r="484" spans="1:30" ht="12.7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row>
    <row r="485" spans="1:30" ht="12.7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row>
    <row r="486" spans="1:30" ht="12.7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row>
    <row r="487" spans="1:30" ht="12.7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row>
    <row r="488" spans="1:30" ht="12.7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row>
    <row r="489" spans="1:30" ht="12.7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row>
    <row r="490" spans="1:30" ht="12.7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row>
    <row r="491" spans="1:30" ht="12.7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row>
    <row r="492" spans="1:30" ht="12.7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row>
    <row r="493" spans="1:30" ht="12.7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row>
    <row r="494" spans="1:30" ht="12.7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row>
    <row r="495" spans="1:30" ht="12.7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row>
    <row r="496" spans="1:30" ht="12.7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row>
    <row r="497" spans="1:30" ht="12.7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row>
    <row r="498" spans="1:30" ht="12.7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row>
    <row r="499" spans="1:30" ht="12.7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row>
    <row r="500" spans="1:30" ht="12.7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row>
    <row r="501" spans="1:30" ht="12.7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row>
    <row r="502" spans="1:30" ht="12.7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row>
    <row r="503" spans="1:30" ht="12.7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row>
    <row r="504" spans="1:30" ht="12.7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row>
    <row r="505" spans="1:30" ht="12.7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row>
    <row r="506" spans="1:30" ht="12.7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row>
    <row r="507" spans="1:30" ht="12.7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row>
    <row r="508" spans="1:30" ht="12.7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row>
    <row r="509" spans="1:30" ht="12.7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row>
    <row r="510" spans="1:30" ht="12.7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row>
    <row r="511" spans="1:30" ht="12.7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row>
    <row r="512" spans="1:30" ht="12.7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row>
    <row r="513" spans="1:30" ht="12.7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row>
    <row r="514" spans="1:30" ht="12.7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row>
    <row r="515" spans="1:30" ht="12.7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row>
    <row r="516" spans="1:30" ht="12.7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row>
    <row r="517" spans="1:30" ht="12.7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row>
    <row r="518" spans="1:30" ht="12.7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row>
    <row r="519" spans="1:30" ht="12.7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row>
    <row r="520" spans="1:30" ht="12.7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row>
    <row r="521" spans="1:30" ht="12.7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row>
    <row r="522" spans="1:30" ht="12.7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row>
    <row r="523" spans="1:30" ht="12.7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row>
    <row r="524" spans="1:30" ht="12.7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row>
    <row r="525" spans="1:30" ht="12.7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row>
    <row r="526" spans="1:30" ht="12.7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row>
    <row r="527" spans="1:30" ht="12.7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row>
    <row r="528" spans="1:30" ht="12.7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row>
    <row r="529" spans="1:30" ht="12.7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row>
    <row r="530" spans="1:30" ht="12.7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row>
    <row r="531" spans="1:30" ht="12.7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row>
    <row r="532" spans="1:30" ht="12.7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row>
    <row r="533" spans="1:30" ht="12.7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row>
    <row r="534" spans="1:30" ht="12.7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row>
    <row r="535" spans="1:30" ht="12.7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row>
    <row r="536" spans="1:30" ht="12.7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row>
    <row r="537" spans="1:30" ht="12.7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row>
    <row r="538" spans="1:30" ht="12.7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row>
    <row r="539" spans="1:30" ht="12.7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row>
    <row r="540" spans="1:30" ht="12.7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row>
    <row r="541" spans="1:30" ht="12.7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row>
    <row r="542" spans="1:30" ht="12.7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row>
    <row r="543" spans="1:30" ht="12.7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row>
    <row r="544" spans="1:30" ht="12.7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row>
    <row r="545" spans="1:30" ht="12.7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row>
    <row r="546" spans="1:30" ht="12.7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row>
    <row r="547" spans="1:30" ht="12.7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row>
    <row r="548" spans="1:30" ht="12.7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row>
    <row r="549" spans="1:30" ht="12.7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row>
    <row r="550" spans="1:30" ht="12.7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row>
    <row r="551" spans="1:30" ht="12.7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row>
    <row r="552" spans="1:30" ht="12.7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row>
    <row r="553" spans="1:30" ht="12.7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row>
    <row r="554" spans="1:30" ht="12.7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row>
    <row r="555" spans="1:30" ht="12.7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row>
    <row r="556" spans="1:30" ht="12.7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row>
    <row r="557" spans="1:30" ht="12.7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row>
    <row r="558" spans="1:30" ht="12.7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row>
    <row r="559" spans="1:30" ht="12.7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row>
    <row r="560" spans="1:30" ht="12.7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row>
    <row r="561" spans="1:30" ht="12.7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row>
    <row r="562" spans="1:30" ht="12.7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row>
    <row r="563" spans="1:30" ht="12.7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row>
    <row r="564" spans="1:30" ht="12.7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row>
    <row r="565" spans="1:30" ht="12.7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row>
    <row r="566" spans="1:30" ht="12.7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row>
    <row r="567" spans="1:30" ht="12.7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row>
    <row r="568" spans="1:30" ht="12.7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row>
    <row r="569" spans="1:30" ht="12.7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row>
    <row r="570" spans="1:30" ht="12.7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row>
    <row r="571" spans="1:30" ht="12.7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row>
    <row r="572" spans="1:30" ht="12.7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row>
    <row r="573" spans="1:30" ht="12.7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row>
    <row r="574" spans="1:30" ht="12.7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row>
    <row r="575" spans="1:30" ht="12.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row>
    <row r="576" spans="1:30" ht="12.7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row>
    <row r="577" spans="1:30" ht="12.7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row>
    <row r="578" spans="1:30" ht="12.7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row>
    <row r="579" spans="1:30" ht="12.7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row>
    <row r="580" spans="1:30" ht="12.7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row>
    <row r="581" spans="1:30" ht="12.7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row>
    <row r="582" spans="1:30" ht="12.7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row>
    <row r="583" spans="1:30" ht="12.7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row>
    <row r="584" spans="1:30" ht="12.7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row>
    <row r="585" spans="1:30" ht="12.7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row>
    <row r="586" spans="1:30" ht="12.7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row>
    <row r="587" spans="1:30" ht="12.7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row>
    <row r="588" spans="1:30" ht="12.7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row>
    <row r="589" spans="1:30" ht="12.7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row>
    <row r="590" spans="1:30" ht="12.7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row>
    <row r="591" spans="1:30" ht="12.7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row>
    <row r="592" spans="1:30" ht="12.7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row>
    <row r="593" spans="1:30" ht="12.7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row>
    <row r="594" spans="1:30" ht="12.7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row>
    <row r="595" spans="1:30" ht="12.7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row>
    <row r="596" spans="1:30" ht="12.7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row>
    <row r="597" spans="1:30" ht="12.7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row>
    <row r="598" spans="1:30" ht="12.7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row>
    <row r="599" spans="1:30" ht="12.7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row>
    <row r="600" spans="1:30" ht="12.7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row>
    <row r="601" spans="1:30" ht="12.7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row>
    <row r="602" spans="1:30" ht="12.7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row>
    <row r="603" spans="1:30" ht="12.7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row>
    <row r="604" spans="1:30" ht="12.7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row>
    <row r="605" spans="1:30" ht="12.7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row>
    <row r="606" spans="1:30" ht="12.7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row>
    <row r="607" spans="1:30" ht="12.7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row>
    <row r="608" spans="1:30" ht="12.7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row>
    <row r="609" spans="1:30" ht="12.7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row>
    <row r="610" spans="1:30" ht="12.7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row>
    <row r="611" spans="1:30" ht="12.7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row>
    <row r="612" spans="1:30" ht="12.7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row>
    <row r="613" spans="1:30" ht="12.7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row>
    <row r="614" spans="1:30" ht="12.7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row>
    <row r="615" spans="1:30" ht="12.7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row>
    <row r="616" spans="1:30" ht="12.7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row>
    <row r="617" spans="1:30" ht="12.7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row>
    <row r="618" spans="1:30" ht="12.7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row>
    <row r="619" spans="1:30" ht="12.7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row>
    <row r="620" spans="1:30" ht="12.7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row>
    <row r="621" spans="1:30" ht="12.7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row>
    <row r="622" spans="1:30" ht="12.7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row>
    <row r="623" spans="1:30" ht="12.7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row>
    <row r="624" spans="1:30" ht="12.7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row>
    <row r="625" spans="1:30" ht="12.7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row>
    <row r="626" spans="1:30" ht="12.7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row>
    <row r="627" spans="1:30" ht="12.7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row>
    <row r="628" spans="1:30" ht="12.7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row>
    <row r="629" spans="1:30" ht="12.7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row>
    <row r="630" spans="1:30" ht="12.7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row>
    <row r="631" spans="1:30" ht="12.7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row>
    <row r="632" spans="1:30" ht="12.7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row>
    <row r="633" spans="1:30" ht="12.7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row>
    <row r="634" spans="1:30" ht="12.7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row>
    <row r="635" spans="1:30" ht="12.7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row>
    <row r="636" spans="1:30" ht="12.7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row>
    <row r="637" spans="1:30" ht="12.7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row>
    <row r="638" spans="1:30" ht="12.7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row>
    <row r="639" spans="1:30" ht="12.7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row>
    <row r="640" spans="1:30" ht="12.7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row>
    <row r="641" spans="1:30" ht="12.7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row>
    <row r="642" spans="1:30" ht="12.7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row>
    <row r="643" spans="1:30" ht="12.7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row>
    <row r="644" spans="1:30" ht="12.7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row>
    <row r="645" spans="1:30" ht="12.7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row>
    <row r="646" spans="1:30" ht="12.7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row>
    <row r="647" spans="1:30" ht="12.7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row>
    <row r="648" spans="1:30" ht="12.7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row>
    <row r="649" spans="1:30" ht="12.7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row>
    <row r="650" spans="1:30" ht="12.7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row>
    <row r="651" spans="1:30" ht="12.7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row>
    <row r="652" spans="1:30" ht="12.7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row>
    <row r="653" spans="1:30" ht="12.7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row>
    <row r="654" spans="1:30" ht="12.7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row>
    <row r="655" spans="1:30" ht="12.7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row>
    <row r="656" spans="1:30" ht="12.7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row>
    <row r="657" spans="1:30" ht="12.7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row>
    <row r="658" spans="1:30" ht="12.7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row>
    <row r="659" spans="1:30" ht="12.7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row>
    <row r="660" spans="1:30" ht="12.7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row>
    <row r="661" spans="1:30" ht="12.7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row>
    <row r="662" spans="1:30" ht="12.7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row>
    <row r="663" spans="1:30" ht="12.7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row>
    <row r="664" spans="1:30" ht="12.7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row>
    <row r="665" spans="1:30" ht="12.7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row>
    <row r="666" spans="1:30" ht="12.7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row>
    <row r="667" spans="1:30" ht="12.7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row>
    <row r="668" spans="1:30" ht="12.7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row>
    <row r="669" spans="1:30" ht="12.7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row>
    <row r="670" spans="1:30" ht="12.7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row>
    <row r="671" spans="1:30" ht="12.7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row>
    <row r="672" spans="1:30" ht="12.7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row>
    <row r="673" spans="1:30" ht="12.7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row>
    <row r="674" spans="1:30" ht="12.7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row>
    <row r="675" spans="1:30" ht="12.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row>
    <row r="676" spans="1:30" ht="12.7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row>
    <row r="677" spans="1:30" ht="12.7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row>
    <row r="678" spans="1:30" ht="12.7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row>
    <row r="679" spans="1:30" ht="12.7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row>
    <row r="680" spans="1:30" ht="12.7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row>
    <row r="681" spans="1:30" ht="12.7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row>
    <row r="682" spans="1:30" ht="12.7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row>
    <row r="683" spans="1:30" ht="12.7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row>
    <row r="684" spans="1:30" ht="12.7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row>
    <row r="685" spans="1:30" ht="12.7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row>
    <row r="686" spans="1:30" ht="12.7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row>
    <row r="687" spans="1:30" ht="12.7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row>
    <row r="688" spans="1:30" ht="12.7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row>
    <row r="689" spans="1:30" ht="12.7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row>
    <row r="690" spans="1:30" ht="12.7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row>
    <row r="691" spans="1:30" ht="12.7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row>
    <row r="692" spans="1:30" ht="12.7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row>
    <row r="693" spans="1:30" ht="12.7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row>
    <row r="694" spans="1:30" ht="12.7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row>
    <row r="695" spans="1:30" ht="12.7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row>
    <row r="696" spans="1:30" ht="12.7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row>
    <row r="697" spans="1:30" ht="12.7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row>
    <row r="698" spans="1:30" ht="12.7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row>
    <row r="699" spans="1:30" ht="12.7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row>
    <row r="700" spans="1:30" ht="12.7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row>
    <row r="701" spans="1:30" ht="12.7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row>
    <row r="702" spans="1:30" ht="12.7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row>
    <row r="703" spans="1:30" ht="12.7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row>
    <row r="704" spans="1:30" ht="12.7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row>
    <row r="705" spans="1:30" ht="12.7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row>
    <row r="706" spans="1:30" ht="12.7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row>
    <row r="707" spans="1:30" ht="12.7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row>
    <row r="708" spans="1:30" ht="12.7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row>
    <row r="709" spans="1:30" ht="12.7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row>
    <row r="710" spans="1:30" ht="12.7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row>
    <row r="711" spans="1:30" ht="12.7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row>
    <row r="712" spans="1:30" ht="12.7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row>
    <row r="713" spans="1:30" ht="12.7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row>
    <row r="714" spans="1:30" ht="12.7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row>
    <row r="715" spans="1:30" ht="12.7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row>
    <row r="716" spans="1:30" ht="12.7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row>
    <row r="717" spans="1:30" ht="12.7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row>
    <row r="718" spans="1:30" ht="12.7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row>
    <row r="719" spans="1:30" ht="12.7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row>
    <row r="720" spans="1:30" ht="12.7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row>
    <row r="721" spans="1:30" ht="12.7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row>
    <row r="722" spans="1:30" ht="12.7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row>
    <row r="723" spans="1:30" ht="12.7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row>
    <row r="724" spans="1:30" ht="12.7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row>
    <row r="725" spans="1:30" ht="12.7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row>
    <row r="726" spans="1:30" ht="12.7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row>
    <row r="727" spans="1:30" ht="12.7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row>
    <row r="728" spans="1:30" ht="12.7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row>
    <row r="729" spans="1:30" ht="12.7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row>
    <row r="730" spans="1:30" ht="12.7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row>
    <row r="731" spans="1:30" ht="12.7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row>
    <row r="732" spans="1:30" ht="12.7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row>
    <row r="733" spans="1:30" ht="12.7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row>
    <row r="734" spans="1:30" ht="12.7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row>
    <row r="735" spans="1:30" ht="12.7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row>
    <row r="736" spans="1:30" ht="12.7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row>
    <row r="737" spans="1:30" ht="12.7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row>
    <row r="738" spans="1:30" ht="12.7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row>
    <row r="739" spans="1:30" ht="12.7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row>
    <row r="740" spans="1:30" ht="12.7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row>
    <row r="741" spans="1:30" ht="12.7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row>
    <row r="742" spans="1:30" ht="12.7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row>
    <row r="743" spans="1:30" ht="12.7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row>
    <row r="744" spans="1:30" ht="12.7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row>
    <row r="745" spans="1:30" ht="12.7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row>
    <row r="746" spans="1:30" ht="12.7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row>
    <row r="747" spans="1:30" ht="12.7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row>
    <row r="748" spans="1:30" ht="12.7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row>
    <row r="749" spans="1:30" ht="12.7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row>
    <row r="750" spans="1:30" ht="12.7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row>
    <row r="751" spans="1:30" ht="12.7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row>
    <row r="752" spans="1:30" ht="12.7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row>
    <row r="753" spans="1:30" ht="12.7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row>
    <row r="754" spans="1:30" ht="12.7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row>
    <row r="755" spans="1:30" ht="12.7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row>
    <row r="756" spans="1:30" ht="12.7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row>
    <row r="757" spans="1:30" ht="12.7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row>
    <row r="758" spans="1:30" ht="12.7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row>
    <row r="759" spans="1:30" ht="12.7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row>
    <row r="760" spans="1:30" ht="12.7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row>
    <row r="761" spans="1:30" ht="12.7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row>
    <row r="762" spans="1:30" ht="12.7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row>
    <row r="763" spans="1:30" ht="12.7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row>
    <row r="764" spans="1:30" ht="12.7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row>
    <row r="765" spans="1:30" ht="12.7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row>
    <row r="766" spans="1:30" ht="12.7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row>
    <row r="767" spans="1:30" ht="12.7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row>
    <row r="768" spans="1:30" ht="12.7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row>
    <row r="769" spans="1:30" ht="12.7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row>
    <row r="770" spans="1:30" ht="12.7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row>
    <row r="771" spans="1:30" ht="12.7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row>
    <row r="772" spans="1:30" ht="12.7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row>
    <row r="773" spans="1:30" ht="12.7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row>
    <row r="774" spans="1:30" ht="12.7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row>
    <row r="775" spans="1:30" ht="12.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row>
    <row r="776" spans="1:30" ht="12.7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row>
    <row r="777" spans="1:30" ht="12.7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row>
    <row r="778" spans="1:30" ht="12.7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row>
    <row r="779" spans="1:30" ht="12.7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row>
    <row r="780" spans="1:30" ht="12.7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row>
    <row r="781" spans="1:30" ht="12.7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row>
    <row r="782" spans="1:30" ht="12.7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row>
    <row r="783" spans="1:30" ht="12.7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row>
    <row r="784" spans="1:30" ht="12.7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row>
    <row r="785" spans="1:30" ht="12.7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row>
    <row r="786" spans="1:30" ht="12.7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row>
    <row r="787" spans="1:30" ht="12.7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row>
    <row r="788" spans="1:30" ht="12.7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row>
    <row r="789" spans="1:30" ht="12.7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row>
    <row r="790" spans="1:30" ht="12.7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row>
    <row r="791" spans="1:30" ht="12.7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row>
    <row r="792" spans="1:30" ht="12.7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row>
    <row r="793" spans="1:30" ht="12.7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row>
    <row r="794" spans="1:30" ht="12.7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row>
    <row r="795" spans="1:30" ht="12.7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row>
    <row r="796" spans="1:30" ht="12.7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row>
    <row r="797" spans="1:30" ht="12.7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row>
    <row r="798" spans="1:30" ht="12.7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row>
    <row r="799" spans="1:30" ht="12.7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row>
    <row r="800" spans="1:30" ht="12.7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row>
    <row r="801" spans="1:30" ht="12.7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row>
    <row r="802" spans="1:30" ht="12.7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row>
    <row r="803" spans="1:30" ht="12.7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row>
    <row r="804" spans="1:30" ht="12.7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row>
    <row r="805" spans="1:30" ht="12.7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row>
    <row r="806" spans="1:30" ht="12.7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row>
    <row r="807" spans="1:30" ht="12.7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row>
    <row r="808" spans="1:30" ht="12.7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row>
    <row r="809" spans="1:30" ht="12.7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row>
    <row r="810" spans="1:30" ht="12.7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row>
    <row r="811" spans="1:30" ht="12.7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row>
    <row r="812" spans="1:30" ht="12.7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row>
    <row r="813" spans="1:30" ht="12.7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row>
    <row r="814" spans="1:30" ht="12.7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row>
    <row r="815" spans="1:30" ht="12.7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row>
    <row r="816" spans="1:30" ht="12.7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row>
    <row r="817" spans="1:30" ht="12.7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row>
    <row r="818" spans="1:30" ht="12.7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row>
    <row r="819" spans="1:30" ht="12.7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row>
    <row r="820" spans="1:30" ht="12.7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row>
    <row r="821" spans="1:30" ht="12.7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row>
    <row r="822" spans="1:30" ht="12.7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row>
    <row r="823" spans="1:30" ht="12.7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row>
    <row r="824" spans="1:30" ht="12.7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row>
    <row r="825" spans="1:30" ht="12.7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row>
    <row r="826" spans="1:30" ht="12.7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row>
    <row r="827" spans="1:30" ht="12.7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row>
    <row r="828" spans="1:30" ht="12.7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row>
    <row r="829" spans="1:30" ht="12.7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row>
    <row r="830" spans="1:30" ht="12.7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row>
    <row r="831" spans="1:30" ht="12.7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row>
    <row r="832" spans="1:30" ht="12.7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row>
    <row r="833" spans="1:30" ht="12.7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row>
    <row r="834" spans="1:30" ht="12.7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row>
    <row r="835" spans="1:30" ht="12.7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row>
    <row r="836" spans="1:30" ht="12.7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row>
    <row r="837" spans="1:30" ht="12.7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row>
    <row r="838" spans="1:30" ht="12.7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row>
    <row r="839" spans="1:30" ht="12.7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row>
    <row r="840" spans="1:30" ht="12.7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row>
    <row r="841" spans="1:30" ht="12.7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row>
    <row r="842" spans="1:30" ht="12.7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row>
    <row r="843" spans="1:30" ht="12.7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row>
    <row r="844" spans="1:30" ht="12.7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row>
    <row r="845" spans="1:30" ht="12.7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row>
    <row r="846" spans="1:30" ht="12.7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row>
    <row r="847" spans="1:30" ht="12.7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row>
    <row r="848" spans="1:30" ht="12.7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row>
    <row r="849" spans="1:30" ht="12.7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row>
    <row r="850" spans="1:30" ht="12.7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row>
    <row r="851" spans="1:30" ht="12.7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row>
    <row r="852" spans="1:30" ht="12.7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row>
    <row r="853" spans="1:30" ht="12.7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row>
    <row r="854" spans="1:30" ht="12.7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row>
    <row r="855" spans="1:30" ht="12.7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row>
    <row r="856" spans="1:30" ht="12.7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row>
    <row r="857" spans="1:30" ht="12.7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row>
    <row r="858" spans="1:30" ht="12.7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row>
    <row r="859" spans="1:30" ht="12.7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row>
    <row r="860" spans="1:30" ht="12.7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row>
    <row r="861" spans="1:30" ht="12.7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row>
    <row r="862" spans="1:30" ht="12.7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row>
    <row r="863" spans="1:30" ht="12.7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row>
    <row r="864" spans="1:30" ht="12.7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row>
    <row r="865" spans="1:30" ht="12.7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row>
    <row r="866" spans="1:30" ht="12.7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row>
    <row r="867" spans="1:30" ht="12.7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row>
    <row r="868" spans="1:30" ht="12.7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row>
    <row r="869" spans="1:30" ht="12.7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row>
    <row r="870" spans="1:30" ht="12.7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row>
    <row r="871" spans="1:30" ht="12.7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row>
    <row r="872" spans="1:30" ht="12.7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row>
    <row r="873" spans="1:30" ht="12.7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row>
    <row r="874" spans="1:30" ht="12.7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row>
    <row r="875" spans="1:30" ht="12.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row>
    <row r="876" spans="1:30" ht="12.7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row>
    <row r="877" spans="1:30" ht="12.7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row>
    <row r="878" spans="1:30" ht="12.7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row>
    <row r="879" spans="1:30" ht="12.7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row>
    <row r="880" spans="1:30" ht="12.7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row>
    <row r="881" spans="1:30" ht="12.7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row>
    <row r="882" spans="1:30" ht="12.7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row>
    <row r="883" spans="1:30" ht="12.7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row>
    <row r="884" spans="1:30" ht="12.7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row>
    <row r="885" spans="1:30" ht="12.7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row>
    <row r="886" spans="1:30" ht="12.7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row>
    <row r="887" spans="1:30" ht="12.7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row>
    <row r="888" spans="1:30" ht="12.7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row>
    <row r="889" spans="1:30" ht="12.7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row>
    <row r="890" spans="1:30" ht="12.7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row>
    <row r="891" spans="1:30" ht="12.7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row>
    <row r="892" spans="1:30" ht="12.7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row>
    <row r="893" spans="1:30" ht="12.7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row>
    <row r="894" spans="1:30" ht="12.7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row>
    <row r="895" spans="1:30" ht="12.7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row>
    <row r="896" spans="1:30" ht="12.7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row>
    <row r="897" spans="1:30" ht="12.7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row>
    <row r="898" spans="1:30" ht="12.7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row>
    <row r="899" spans="1:30" ht="12.7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row>
    <row r="900" spans="1:30" ht="12.7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row>
    <row r="901" spans="1:30" ht="12.7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row>
    <row r="902" spans="1:30" ht="12.7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row>
    <row r="903" spans="1:30" ht="12.7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row>
    <row r="904" spans="1:30" ht="12.7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row>
    <row r="905" spans="1:30" ht="12.7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row>
    <row r="906" spans="1:30" ht="12.7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row>
    <row r="907" spans="1:30" ht="12.7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row>
    <row r="908" spans="1:30" ht="12.7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row>
    <row r="909" spans="1:30" ht="12.7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row>
    <row r="910" spans="1:30" ht="12.7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row>
    <row r="911" spans="1:30" ht="12.7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row>
    <row r="912" spans="1:30" ht="12.7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row>
    <row r="913" spans="1:30" ht="12.7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row>
    <row r="914" spans="1:30" ht="12.7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row>
    <row r="915" spans="1:30" ht="12.7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row>
    <row r="916" spans="1:30" ht="12.7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row>
    <row r="917" spans="1:30" ht="12.7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row>
    <row r="918" spans="1:30" ht="12.7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row>
    <row r="919" spans="1:30" ht="12.7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row>
    <row r="920" spans="1:30" ht="12.7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row>
    <row r="921" spans="1:30" ht="12.7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row>
    <row r="922" spans="1:30" ht="12.7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row>
    <row r="923" spans="1:30" ht="12.7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row>
    <row r="924" spans="1:30" ht="12.7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row>
    <row r="925" spans="1:30" ht="12.7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row>
    <row r="926" spans="1:30" ht="12.7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row>
    <row r="927" spans="1:30" ht="12.7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row>
    <row r="928" spans="1:30" ht="12.7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row>
    <row r="929" spans="1:30" ht="12.7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row>
    <row r="930" spans="1:30" ht="12.7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row>
    <row r="931" spans="1:30" ht="12.7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row>
    <row r="932" spans="1:30" ht="12.7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row>
    <row r="933" spans="1:30" ht="12.7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row>
    <row r="934" spans="1:30" ht="12.7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row>
    <row r="935" spans="1:30" ht="12.7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row>
    <row r="936" spans="1:30" ht="12.7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row>
    <row r="937" spans="1:30" ht="12.7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row>
    <row r="938" spans="1:30" ht="12.7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row>
    <row r="939" spans="1:30" ht="12.7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row>
    <row r="940" spans="1:30" ht="12.7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row>
    <row r="941" spans="1:30" ht="12.7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row>
    <row r="942" spans="1:30" ht="12.7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row>
    <row r="943" spans="1:30" ht="12.7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row>
    <row r="944" spans="1:30" ht="12.7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row>
    <row r="945" spans="1:30" ht="12.7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row>
    <row r="946" spans="1:30" ht="12.7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row>
    <row r="947" spans="1:30" ht="12.7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row>
    <row r="948" spans="1:30" ht="12.7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row>
    <row r="949" spans="1:30" ht="12.7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row>
    <row r="950" spans="1:30" ht="12.7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row>
    <row r="951" spans="1:30" ht="12.7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row>
    <row r="952" spans="1:30" ht="12.7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row>
    <row r="953" spans="1:30" ht="12.7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row>
    <row r="954" spans="1:30" ht="12.7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row>
    <row r="955" spans="1:30" ht="12.7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row>
    <row r="956" spans="1:30" ht="12.7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row>
    <row r="957" spans="1:30" ht="12.7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row>
    <row r="958" spans="1:30" ht="12.7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row>
    <row r="959" spans="1:30" ht="12.7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row>
    <row r="960" spans="1:30" ht="12.7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row>
    <row r="961" spans="1:30" ht="12.7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row>
    <row r="962" spans="1:30" ht="12.7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row>
    <row r="963" spans="1:30" ht="12.7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row>
    <row r="964" spans="1:30" ht="12.7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row>
    <row r="965" spans="1:30" ht="12.7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row>
    <row r="966" spans="1:30" ht="12.7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row>
    <row r="967" spans="1:30" ht="12.7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row>
    <row r="968" spans="1:30" ht="12.7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row>
    <row r="969" spans="1:30" ht="12.7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row>
    <row r="970" spans="1:30" ht="12.7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row>
    <row r="971" spans="1:30" ht="12.7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row>
    <row r="972" spans="1:30" ht="12.7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row>
    <row r="973" spans="1:30" ht="12.7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row>
    <row r="974" spans="1:30" ht="12.7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row>
    <row r="975" spans="1:30" ht="12.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row>
    <row r="976" spans="1:30" ht="12.7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row>
    <row r="977" spans="1:30" ht="12.7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row>
    <row r="978" spans="1:30" ht="12.7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row>
    <row r="979" spans="1:30" ht="12.7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row>
    <row r="980" spans="1:30" ht="12.7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row>
    <row r="981" spans="1:30" ht="12.7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row>
    <row r="982" spans="1:30" ht="12.7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row>
    <row r="983" spans="1:30" ht="12.7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row>
    <row r="984" spans="1:30" ht="12.7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row>
    <row r="985" spans="1:30" ht="12.7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row>
    <row r="986" spans="1:30" ht="12.7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row>
    <row r="987" spans="1:30" ht="12.7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row>
    <row r="988" spans="1:30" ht="12.7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row>
    <row r="989" spans="1:30" ht="12.7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row>
    <row r="990" spans="1:30" ht="12.7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row>
    <row r="991" spans="1:30" ht="12.7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row>
    <row r="992" spans="1:30" ht="12.7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row>
    <row r="993" spans="1:30" ht="12.7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row>
  </sheetData>
  <mergeCells count="11">
    <mergeCell ref="N4:P4"/>
    <mergeCell ref="Q4:S4"/>
    <mergeCell ref="T4:V4"/>
    <mergeCell ref="W4:Y4"/>
    <mergeCell ref="A1:AD1"/>
    <mergeCell ref="A3:L3"/>
    <mergeCell ref="N3:Y3"/>
    <mergeCell ref="A4:C4"/>
    <mergeCell ref="D4:F4"/>
    <mergeCell ref="G4:I4"/>
    <mergeCell ref="J4:L4"/>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heetViews>
  <sheetFormatPr defaultColWidth="14.42578125" defaultRowHeight="15.75" customHeight="1"/>
  <cols>
    <col min="1" max="1" width="28.42578125" customWidth="1"/>
    <col min="2" max="2" width="10.7109375" customWidth="1"/>
    <col min="5" max="5" width="17.85546875" customWidth="1"/>
    <col min="6" max="6" width="9" customWidth="1"/>
    <col min="9" max="9" width="12.28515625" customWidth="1"/>
  </cols>
  <sheetData>
    <row r="1" spans="1:26">
      <c r="A1" s="20" t="s">
        <v>1018</v>
      </c>
      <c r="B1" s="16"/>
      <c r="C1" s="16"/>
      <c r="D1" s="16"/>
      <c r="E1" s="16"/>
      <c r="F1" s="16"/>
      <c r="G1" s="16"/>
      <c r="H1" s="16"/>
      <c r="I1" s="16"/>
      <c r="J1" s="16"/>
      <c r="K1" s="16"/>
      <c r="L1" s="16"/>
      <c r="M1" s="16"/>
      <c r="N1" s="16"/>
      <c r="O1" s="16"/>
      <c r="P1" s="16"/>
      <c r="Q1" s="16"/>
      <c r="R1" s="16"/>
      <c r="S1" s="16"/>
      <c r="T1" s="16"/>
      <c r="U1" s="16"/>
      <c r="V1" s="16"/>
      <c r="W1" s="16"/>
      <c r="X1" s="16"/>
      <c r="Y1" s="16"/>
      <c r="Z1" s="16"/>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7" t="s">
        <v>1</v>
      </c>
      <c r="B4" s="16"/>
      <c r="C4" s="1"/>
      <c r="D4" s="1"/>
      <c r="E4" s="21" t="s">
        <v>1</v>
      </c>
      <c r="F4" s="16"/>
      <c r="G4" s="1"/>
      <c r="H4" s="18" t="s">
        <v>2</v>
      </c>
      <c r="I4" s="16"/>
      <c r="J4" s="1"/>
      <c r="K4" s="1"/>
      <c r="L4" s="1"/>
      <c r="M4" s="1"/>
      <c r="N4" s="1"/>
      <c r="O4" s="1"/>
      <c r="P4" s="1"/>
      <c r="Q4" s="1"/>
      <c r="R4" s="1"/>
      <c r="S4" s="1"/>
      <c r="T4" s="1"/>
      <c r="U4" s="1"/>
      <c r="V4" s="1"/>
      <c r="W4" s="1"/>
      <c r="X4" s="1"/>
      <c r="Y4" s="1"/>
      <c r="Z4" s="1"/>
    </row>
    <row r="5" spans="1:26">
      <c r="A5" s="4" t="s">
        <v>1019</v>
      </c>
      <c r="B5" s="5">
        <v>1497</v>
      </c>
      <c r="C5" s="1"/>
      <c r="D5" s="1"/>
      <c r="E5" s="6" t="s">
        <v>1020</v>
      </c>
      <c r="F5" s="7" t="s">
        <v>1021</v>
      </c>
      <c r="G5" s="1"/>
      <c r="H5" s="8" t="s">
        <v>1020</v>
      </c>
      <c r="I5" s="8" t="s">
        <v>1021</v>
      </c>
      <c r="J5" s="1"/>
      <c r="K5" s="1"/>
      <c r="L5" s="1"/>
      <c r="M5" s="1"/>
      <c r="N5" s="1"/>
      <c r="O5" s="1"/>
      <c r="P5" s="1"/>
      <c r="Q5" s="1"/>
      <c r="R5" s="1"/>
      <c r="S5" s="1"/>
      <c r="T5" s="1"/>
      <c r="U5" s="1"/>
      <c r="V5" s="1"/>
      <c r="W5" s="1"/>
      <c r="X5" s="1"/>
      <c r="Y5" s="1"/>
      <c r="Z5" s="1"/>
    </row>
    <row r="6" spans="1:26">
      <c r="A6" s="4" t="s">
        <v>1022</v>
      </c>
      <c r="B6" s="9">
        <v>66.198999999999998</v>
      </c>
      <c r="C6" s="1"/>
      <c r="D6" s="1"/>
      <c r="E6" s="4" t="s">
        <v>1023</v>
      </c>
      <c r="F6" s="10">
        <v>3.01187848837004E-2</v>
      </c>
      <c r="G6" s="1"/>
      <c r="H6" s="11" t="s">
        <v>1024</v>
      </c>
      <c r="I6" s="12">
        <v>3.5046256011348503E-2</v>
      </c>
      <c r="J6" s="1"/>
      <c r="K6" s="1"/>
      <c r="L6" s="1"/>
      <c r="M6" s="1"/>
      <c r="N6" s="1"/>
      <c r="O6" s="1"/>
      <c r="P6" s="1"/>
      <c r="Q6" s="1"/>
      <c r="R6" s="1"/>
      <c r="S6" s="1"/>
      <c r="T6" s="1"/>
      <c r="U6" s="1"/>
      <c r="V6" s="1"/>
      <c r="W6" s="1"/>
      <c r="X6" s="1"/>
      <c r="Y6" s="1"/>
      <c r="Z6" s="1"/>
    </row>
    <row r="7" spans="1:26">
      <c r="A7" s="1"/>
      <c r="B7" s="1"/>
      <c r="C7" s="1"/>
      <c r="D7" s="1"/>
      <c r="E7" s="4" t="s">
        <v>1025</v>
      </c>
      <c r="F7" s="10">
        <v>2.96126260294606E-2</v>
      </c>
      <c r="G7" s="1"/>
      <c r="H7" s="11" t="s">
        <v>1026</v>
      </c>
      <c r="I7" s="12">
        <v>2.9768116016765499E-2</v>
      </c>
      <c r="J7" s="1"/>
      <c r="K7" s="1"/>
      <c r="L7" s="1"/>
      <c r="M7" s="1"/>
      <c r="N7" s="1"/>
      <c r="O7" s="1"/>
      <c r="P7" s="1"/>
      <c r="Q7" s="1"/>
      <c r="R7" s="1"/>
      <c r="S7" s="1"/>
      <c r="T7" s="1"/>
      <c r="U7" s="1"/>
      <c r="V7" s="1"/>
      <c r="W7" s="1"/>
      <c r="X7" s="1"/>
      <c r="Y7" s="1"/>
      <c r="Z7" s="1"/>
    </row>
    <row r="8" spans="1:26">
      <c r="A8" s="1"/>
      <c r="B8" s="1"/>
      <c r="C8" s="1"/>
      <c r="D8" s="1"/>
      <c r="E8" s="4" t="s">
        <v>1027</v>
      </c>
      <c r="F8" s="10">
        <v>2.8141041554258599E-2</v>
      </c>
      <c r="G8" s="1"/>
      <c r="H8" s="11" t="s">
        <v>1028</v>
      </c>
      <c r="I8" s="12">
        <v>2.7713195702096401E-2</v>
      </c>
      <c r="J8" s="1"/>
      <c r="K8" s="1"/>
      <c r="L8" s="1"/>
      <c r="M8" s="1"/>
      <c r="N8" s="1"/>
      <c r="O8" s="1"/>
      <c r="P8" s="1"/>
      <c r="Q8" s="1"/>
      <c r="R8" s="1"/>
      <c r="S8" s="1"/>
      <c r="T8" s="1"/>
      <c r="U8" s="1"/>
      <c r="V8" s="1"/>
      <c r="W8" s="1"/>
      <c r="X8" s="1"/>
      <c r="Y8" s="1"/>
      <c r="Z8" s="1"/>
    </row>
    <row r="9" spans="1:26">
      <c r="A9" s="18" t="s">
        <v>2</v>
      </c>
      <c r="B9" s="16"/>
      <c r="C9" s="1"/>
      <c r="D9" s="1"/>
      <c r="E9" s="4" t="s">
        <v>1029</v>
      </c>
      <c r="F9" s="10">
        <v>2.3300419126187299E-2</v>
      </c>
      <c r="G9" s="1"/>
      <c r="H9" s="11" t="s">
        <v>1030</v>
      </c>
      <c r="I9" s="12">
        <v>2.6615451132550701E-2</v>
      </c>
      <c r="J9" s="1"/>
      <c r="K9" s="1"/>
      <c r="L9" s="1"/>
      <c r="M9" s="1"/>
      <c r="N9" s="1"/>
      <c r="O9" s="1"/>
      <c r="P9" s="1"/>
      <c r="Q9" s="1"/>
      <c r="R9" s="1"/>
      <c r="S9" s="1"/>
      <c r="T9" s="1"/>
      <c r="U9" s="1"/>
      <c r="V9" s="1"/>
      <c r="W9" s="1"/>
      <c r="X9" s="1"/>
      <c r="Y9" s="1"/>
      <c r="Z9" s="1"/>
    </row>
    <row r="10" spans="1:26">
      <c r="A10" s="11" t="s">
        <v>1019</v>
      </c>
      <c r="B10" s="2">
        <v>6413</v>
      </c>
      <c r="C10" s="1"/>
      <c r="D10" s="1"/>
      <c r="E10" s="4" t="s">
        <v>1031</v>
      </c>
      <c r="F10" s="10">
        <v>2.3030231309628699E-2</v>
      </c>
      <c r="G10" s="1"/>
      <c r="H10" s="11" t="s">
        <v>1032</v>
      </c>
      <c r="I10" s="12">
        <v>2.5980716682802499E-2</v>
      </c>
      <c r="J10" s="1"/>
      <c r="K10" s="1"/>
      <c r="L10" s="1"/>
      <c r="M10" s="1"/>
      <c r="N10" s="1"/>
      <c r="O10" s="1"/>
      <c r="P10" s="1"/>
      <c r="Q10" s="1"/>
      <c r="R10" s="1"/>
      <c r="S10" s="1"/>
      <c r="T10" s="1"/>
      <c r="U10" s="1"/>
      <c r="V10" s="1"/>
      <c r="W10" s="1"/>
      <c r="X10" s="1"/>
      <c r="Y10" s="1"/>
      <c r="Z10" s="1"/>
    </row>
    <row r="11" spans="1:26">
      <c r="A11" s="11" t="s">
        <v>1022</v>
      </c>
      <c r="B11" s="13">
        <v>52.008000000000003</v>
      </c>
      <c r="C11" s="1"/>
      <c r="D11" s="1"/>
      <c r="E11" s="4" t="s">
        <v>1033</v>
      </c>
      <c r="F11" s="10">
        <v>2.2678948039066098E-2</v>
      </c>
      <c r="G11" s="1"/>
      <c r="H11" s="11" t="s">
        <v>1034</v>
      </c>
      <c r="I11" s="12">
        <v>2.5129062057595099E-2</v>
      </c>
      <c r="J11" s="1"/>
      <c r="K11" s="1"/>
      <c r="L11" s="1"/>
      <c r="M11" s="1"/>
      <c r="N11" s="1"/>
      <c r="O11" s="1"/>
      <c r="P11" s="1"/>
      <c r="Q11" s="1"/>
      <c r="R11" s="1"/>
      <c r="S11" s="1"/>
      <c r="T11" s="1"/>
      <c r="U11" s="1"/>
      <c r="V11" s="1"/>
      <c r="W11" s="1"/>
      <c r="X11" s="1"/>
      <c r="Y11" s="1"/>
      <c r="Z11" s="1"/>
    </row>
    <row r="12" spans="1:26">
      <c r="A12" s="1"/>
      <c r="B12" s="1"/>
      <c r="C12" s="1"/>
      <c r="D12" s="1"/>
      <c r="E12" s="4" t="s">
        <v>1030</v>
      </c>
      <c r="F12" s="10">
        <v>2.2678370440107998E-2</v>
      </c>
      <c r="G12" s="1"/>
      <c r="H12" s="11" t="s">
        <v>1035</v>
      </c>
      <c r="I12" s="12">
        <v>2.4890903711746602E-2</v>
      </c>
      <c r="J12" s="1"/>
      <c r="K12" s="1"/>
      <c r="L12" s="1"/>
      <c r="M12" s="1"/>
      <c r="N12" s="1"/>
      <c r="O12" s="1"/>
      <c r="P12" s="1"/>
      <c r="Q12" s="1"/>
      <c r="R12" s="1"/>
      <c r="S12" s="1"/>
      <c r="T12" s="1"/>
      <c r="U12" s="1"/>
      <c r="V12" s="1"/>
      <c r="W12" s="1"/>
      <c r="X12" s="1"/>
      <c r="Y12" s="1"/>
      <c r="Z12" s="1"/>
    </row>
    <row r="13" spans="1:26">
      <c r="A13" s="1"/>
      <c r="B13" s="1"/>
      <c r="C13" s="1"/>
      <c r="D13" s="1"/>
      <c r="E13" s="4" t="s">
        <v>1036</v>
      </c>
      <c r="F13" s="10">
        <v>2.2002220731535699E-2</v>
      </c>
      <c r="G13" s="1"/>
      <c r="H13" s="11" t="s">
        <v>1037</v>
      </c>
      <c r="I13" s="12">
        <v>2.4096066336152602E-2</v>
      </c>
      <c r="J13" s="1"/>
      <c r="K13" s="1"/>
      <c r="L13" s="1"/>
      <c r="M13" s="1"/>
      <c r="N13" s="1"/>
      <c r="O13" s="1"/>
      <c r="P13" s="1"/>
      <c r="Q13" s="1"/>
      <c r="R13" s="1"/>
      <c r="S13" s="1"/>
      <c r="T13" s="1"/>
      <c r="U13" s="1"/>
      <c r="V13" s="1"/>
      <c r="W13" s="1"/>
      <c r="X13" s="1"/>
      <c r="Y13" s="1"/>
      <c r="Z13" s="1"/>
    </row>
    <row r="14" spans="1:26">
      <c r="A14" s="19" t="s">
        <v>3</v>
      </c>
      <c r="B14" s="16"/>
      <c r="C14" s="1"/>
      <c r="D14" s="1"/>
      <c r="E14" s="4" t="s">
        <v>1038</v>
      </c>
      <c r="F14" s="10">
        <v>2.1474104578898801E-2</v>
      </c>
      <c r="G14" s="1"/>
      <c r="H14" s="11" t="s">
        <v>141</v>
      </c>
      <c r="I14" s="12">
        <v>2.3376908094053701E-2</v>
      </c>
      <c r="J14" s="1"/>
      <c r="K14" s="1"/>
      <c r="L14" s="1"/>
      <c r="M14" s="1"/>
      <c r="N14" s="1"/>
      <c r="O14" s="1"/>
      <c r="P14" s="1"/>
      <c r="Q14" s="1"/>
      <c r="R14" s="1"/>
      <c r="S14" s="1"/>
      <c r="T14" s="1"/>
      <c r="U14" s="1"/>
      <c r="V14" s="1"/>
      <c r="W14" s="1"/>
      <c r="X14" s="1"/>
      <c r="Y14" s="1"/>
      <c r="Z14" s="1"/>
    </row>
    <row r="15" spans="1:26">
      <c r="A15" s="14" t="s">
        <v>1019</v>
      </c>
      <c r="B15" s="3">
        <f>SUM(B5,B10)</f>
        <v>7910</v>
      </c>
      <c r="C15" s="1"/>
      <c r="D15" s="1"/>
      <c r="E15" s="4" t="s">
        <v>1039</v>
      </c>
      <c r="F15" s="10">
        <v>2.02465472979864E-2</v>
      </c>
      <c r="G15" s="1"/>
      <c r="H15" s="11" t="s">
        <v>1040</v>
      </c>
      <c r="I15" s="12">
        <v>2.24451050954813E-2</v>
      </c>
      <c r="J15" s="1"/>
      <c r="K15" s="1"/>
      <c r="L15" s="1"/>
      <c r="M15" s="1"/>
      <c r="N15" s="1"/>
      <c r="O15" s="1"/>
      <c r="P15" s="1"/>
      <c r="Q15" s="1"/>
      <c r="R15" s="1"/>
      <c r="S15" s="1"/>
      <c r="T15" s="1"/>
      <c r="U15" s="1"/>
      <c r="V15" s="1"/>
      <c r="W15" s="1"/>
      <c r="X15" s="1"/>
      <c r="Y15" s="1"/>
      <c r="Z15" s="1"/>
    </row>
    <row r="16" spans="1:26">
      <c r="A16" s="14" t="s">
        <v>1022</v>
      </c>
      <c r="B16" s="15" t="e">
        <f ca="1">DIVIDE(SUM(B11,B6), 2)</f>
        <v>#NAME?</v>
      </c>
      <c r="C16" s="1"/>
      <c r="D16" s="1"/>
      <c r="E16" s="4" t="s">
        <v>1041</v>
      </c>
      <c r="F16" s="10">
        <v>1.8049701710603099E-2</v>
      </c>
      <c r="G16" s="1"/>
      <c r="H16" s="11" t="s">
        <v>1042</v>
      </c>
      <c r="I16" s="12">
        <v>2.03095904696961E-2</v>
      </c>
      <c r="J16" s="1"/>
      <c r="K16" s="1"/>
      <c r="L16" s="1"/>
      <c r="M16" s="1"/>
      <c r="N16" s="1"/>
      <c r="O16" s="1"/>
      <c r="P16" s="1"/>
      <c r="Q16" s="1"/>
      <c r="R16" s="1"/>
      <c r="S16" s="1"/>
      <c r="T16" s="1"/>
      <c r="U16" s="1"/>
      <c r="V16" s="1"/>
      <c r="W16" s="1"/>
      <c r="X16" s="1"/>
      <c r="Y16" s="1"/>
      <c r="Z16" s="1"/>
    </row>
    <row r="17" spans="1:26">
      <c r="A17" s="1"/>
      <c r="B17" s="1"/>
      <c r="C17" s="1"/>
      <c r="D17" s="1"/>
      <c r="E17" s="4" t="s">
        <v>1034</v>
      </c>
      <c r="F17" s="10">
        <v>1.6854102588267899E-2</v>
      </c>
      <c r="G17" s="1"/>
      <c r="H17" s="11" t="s">
        <v>1043</v>
      </c>
      <c r="I17" s="12">
        <v>1.9271749286342E-2</v>
      </c>
      <c r="J17" s="1"/>
      <c r="K17" s="1"/>
      <c r="L17" s="1"/>
      <c r="M17" s="1"/>
      <c r="N17" s="1"/>
      <c r="O17" s="1"/>
      <c r="P17" s="1"/>
      <c r="Q17" s="1"/>
      <c r="R17" s="1"/>
      <c r="S17" s="1"/>
      <c r="T17" s="1"/>
      <c r="U17" s="1"/>
      <c r="V17" s="1"/>
      <c r="W17" s="1"/>
      <c r="X17" s="1"/>
      <c r="Y17" s="1"/>
      <c r="Z17" s="1"/>
    </row>
    <row r="18" spans="1:26">
      <c r="A18" s="1"/>
      <c r="B18" s="1"/>
      <c r="C18" s="1"/>
      <c r="D18" s="1"/>
      <c r="E18" s="4" t="s">
        <v>1044</v>
      </c>
      <c r="F18" s="10">
        <v>1.6445001891982901E-2</v>
      </c>
      <c r="G18" s="1"/>
      <c r="H18" s="11" t="s">
        <v>1045</v>
      </c>
      <c r="I18" s="12">
        <v>1.9209703172828101E-2</v>
      </c>
      <c r="J18" s="1"/>
      <c r="K18" s="1"/>
      <c r="L18" s="1"/>
      <c r="M18" s="1"/>
      <c r="N18" s="1"/>
      <c r="O18" s="1"/>
      <c r="P18" s="1"/>
      <c r="Q18" s="1"/>
      <c r="R18" s="1"/>
      <c r="S18" s="1"/>
      <c r="T18" s="1"/>
      <c r="U18" s="1"/>
      <c r="V18" s="1"/>
      <c r="W18" s="1"/>
      <c r="X18" s="1"/>
      <c r="Y18" s="1"/>
      <c r="Z18" s="1"/>
    </row>
    <row r="19" spans="1:26">
      <c r="A19" s="1"/>
      <c r="B19" s="1"/>
      <c r="C19" s="1"/>
      <c r="D19" s="1"/>
      <c r="E19" s="4" t="s">
        <v>1046</v>
      </c>
      <c r="F19" s="10">
        <v>1.6421976610410401E-2</v>
      </c>
      <c r="G19" s="1"/>
      <c r="H19" s="11" t="s">
        <v>1047</v>
      </c>
      <c r="I19" s="12">
        <v>1.7972542898145202E-2</v>
      </c>
      <c r="J19" s="1"/>
      <c r="K19" s="1"/>
      <c r="L19" s="1"/>
      <c r="M19" s="1"/>
      <c r="N19" s="1"/>
      <c r="O19" s="1"/>
      <c r="P19" s="1"/>
      <c r="Q19" s="1"/>
      <c r="R19" s="1"/>
      <c r="S19" s="1"/>
      <c r="T19" s="1"/>
      <c r="U19" s="1"/>
      <c r="V19" s="1"/>
      <c r="W19" s="1"/>
      <c r="X19" s="1"/>
      <c r="Y19" s="1"/>
      <c r="Z19" s="1"/>
    </row>
    <row r="20" spans="1:26">
      <c r="A20" s="1"/>
      <c r="B20" s="1"/>
      <c r="C20" s="1"/>
      <c r="D20" s="1"/>
      <c r="E20" s="4" t="s">
        <v>1048</v>
      </c>
      <c r="F20" s="10">
        <v>1.6421088237828198E-2</v>
      </c>
      <c r="G20" s="1"/>
      <c r="H20" s="11" t="s">
        <v>1049</v>
      </c>
      <c r="I20" s="12">
        <v>1.7237072557260501E-2</v>
      </c>
      <c r="J20" s="1"/>
      <c r="K20" s="1"/>
      <c r="L20" s="1"/>
      <c r="M20" s="1"/>
      <c r="N20" s="1"/>
      <c r="O20" s="1"/>
      <c r="P20" s="1"/>
      <c r="Q20" s="1"/>
      <c r="R20" s="1"/>
      <c r="S20" s="1"/>
      <c r="T20" s="1"/>
      <c r="U20" s="1"/>
      <c r="V20" s="1"/>
      <c r="W20" s="1"/>
      <c r="X20" s="1"/>
      <c r="Y20" s="1"/>
      <c r="Z20" s="1"/>
    </row>
    <row r="21" spans="1:26">
      <c r="A21" s="1"/>
      <c r="B21" s="1"/>
      <c r="C21" s="1"/>
      <c r="D21" s="1"/>
      <c r="E21" s="4" t="s">
        <v>1050</v>
      </c>
      <c r="F21" s="10">
        <v>1.5493303385508E-2</v>
      </c>
      <c r="G21" s="1"/>
      <c r="H21" s="11" t="s">
        <v>1051</v>
      </c>
      <c r="I21" s="12">
        <v>1.66813024156371E-2</v>
      </c>
      <c r="J21" s="1"/>
      <c r="K21" s="1"/>
      <c r="L21" s="1"/>
      <c r="M21" s="1"/>
      <c r="N21" s="1"/>
      <c r="O21" s="1"/>
      <c r="P21" s="1"/>
      <c r="Q21" s="1"/>
      <c r="R21" s="1"/>
      <c r="S21" s="1"/>
      <c r="T21" s="1"/>
      <c r="U21" s="1"/>
      <c r="V21" s="1"/>
      <c r="W21" s="1"/>
      <c r="X21" s="1"/>
      <c r="Y21" s="1"/>
      <c r="Z21" s="1"/>
    </row>
    <row r="22" spans="1:26">
      <c r="A22" s="1"/>
      <c r="B22" s="1"/>
      <c r="C22" s="1"/>
      <c r="D22" s="1"/>
      <c r="E22" s="4" t="s">
        <v>1052</v>
      </c>
      <c r="F22" s="10">
        <v>1.5365853643856099E-2</v>
      </c>
      <c r="G22" s="1"/>
      <c r="H22" s="11" t="s">
        <v>1053</v>
      </c>
      <c r="I22" s="12">
        <v>1.5742581412640799E-2</v>
      </c>
      <c r="J22" s="1"/>
      <c r="K22" s="1"/>
      <c r="L22" s="1"/>
      <c r="M22" s="1"/>
      <c r="N22" s="1"/>
      <c r="O22" s="1"/>
      <c r="P22" s="1"/>
      <c r="Q22" s="1"/>
      <c r="R22" s="1"/>
      <c r="S22" s="1"/>
      <c r="T22" s="1"/>
      <c r="U22" s="1"/>
      <c r="V22" s="1"/>
      <c r="W22" s="1"/>
      <c r="X22" s="1"/>
      <c r="Y22" s="1"/>
      <c r="Z22" s="1"/>
    </row>
    <row r="23" spans="1:26">
      <c r="A23" s="1"/>
      <c r="B23" s="1"/>
      <c r="C23" s="1"/>
      <c r="D23" s="1"/>
      <c r="E23" s="4" t="s">
        <v>1054</v>
      </c>
      <c r="F23" s="10">
        <v>1.44634739743184E-2</v>
      </c>
      <c r="G23" s="1"/>
      <c r="H23" s="11" t="s">
        <v>475</v>
      </c>
      <c r="I23" s="12">
        <v>1.56751069589256E-2</v>
      </c>
      <c r="J23" s="1"/>
      <c r="K23" s="1"/>
      <c r="L23" s="1"/>
      <c r="M23" s="1"/>
      <c r="N23" s="1"/>
      <c r="O23" s="1"/>
      <c r="P23" s="1"/>
      <c r="Q23" s="1"/>
      <c r="R23" s="1"/>
      <c r="S23" s="1"/>
      <c r="T23" s="1"/>
      <c r="U23" s="1"/>
      <c r="V23" s="1"/>
      <c r="W23" s="1"/>
      <c r="X23" s="1"/>
      <c r="Y23" s="1"/>
      <c r="Z23" s="1"/>
    </row>
    <row r="24" spans="1:26">
      <c r="A24" s="1"/>
      <c r="B24" s="1"/>
      <c r="C24" s="1"/>
      <c r="D24" s="1"/>
      <c r="E24" s="4" t="s">
        <v>1024</v>
      </c>
      <c r="F24" s="10">
        <v>1.4454829654973401E-2</v>
      </c>
      <c r="G24" s="1"/>
      <c r="H24" s="11" t="s">
        <v>77</v>
      </c>
      <c r="I24" s="12">
        <v>1.5103184193838E-2</v>
      </c>
      <c r="J24" s="1"/>
      <c r="K24" s="1"/>
      <c r="L24" s="1"/>
      <c r="M24" s="1"/>
      <c r="N24" s="1"/>
      <c r="O24" s="1"/>
      <c r="P24" s="1"/>
      <c r="Q24" s="1"/>
      <c r="R24" s="1"/>
      <c r="S24" s="1"/>
      <c r="T24" s="1"/>
      <c r="U24" s="1"/>
      <c r="V24" s="1"/>
      <c r="W24" s="1"/>
      <c r="X24" s="1"/>
      <c r="Y24" s="1"/>
      <c r="Z24" s="1"/>
    </row>
    <row r="25" spans="1:26">
      <c r="A25" s="1"/>
      <c r="B25" s="1"/>
      <c r="C25" s="1"/>
      <c r="D25" s="1"/>
      <c r="E25" s="4" t="s">
        <v>1032</v>
      </c>
      <c r="F25" s="10">
        <v>1.42649283177682E-2</v>
      </c>
      <c r="G25" s="1"/>
      <c r="H25" s="11" t="s">
        <v>1055</v>
      </c>
      <c r="I25" s="12">
        <v>1.5052606259212601E-2</v>
      </c>
      <c r="J25" s="1"/>
      <c r="K25" s="1"/>
      <c r="L25" s="1"/>
      <c r="M25" s="1"/>
      <c r="N25" s="1"/>
      <c r="O25" s="1"/>
      <c r="P25" s="1"/>
      <c r="Q25" s="1"/>
      <c r="R25" s="1"/>
      <c r="S25" s="1"/>
      <c r="T25" s="1"/>
      <c r="U25" s="1"/>
      <c r="V25" s="1"/>
      <c r="W25" s="1"/>
      <c r="X25" s="1"/>
      <c r="Y25" s="1"/>
      <c r="Z25" s="1"/>
    </row>
    <row r="26" spans="1:26">
      <c r="A26" s="1"/>
      <c r="B26" s="1"/>
      <c r="C26" s="1"/>
      <c r="D26" s="1"/>
      <c r="E26" s="4" t="s">
        <v>1056</v>
      </c>
      <c r="F26" s="10">
        <v>1.4187450430757099E-2</v>
      </c>
      <c r="G26" s="1"/>
      <c r="H26" s="11" t="s">
        <v>1057</v>
      </c>
      <c r="I26" s="12">
        <v>1.49554116171732E-2</v>
      </c>
      <c r="J26" s="1"/>
      <c r="K26" s="1"/>
      <c r="L26" s="1"/>
      <c r="M26" s="1"/>
      <c r="N26" s="1"/>
      <c r="O26" s="1"/>
      <c r="P26" s="1"/>
      <c r="Q26" s="1"/>
      <c r="R26" s="1"/>
      <c r="S26" s="1"/>
      <c r="T26" s="1"/>
      <c r="U26" s="1"/>
      <c r="V26" s="1"/>
      <c r="W26" s="1"/>
      <c r="X26" s="1"/>
      <c r="Y26" s="1"/>
      <c r="Z26" s="1"/>
    </row>
    <row r="27" spans="1:26">
      <c r="A27" s="1"/>
      <c r="B27" s="1"/>
      <c r="C27" s="1"/>
      <c r="D27" s="1"/>
      <c r="E27" s="4" t="s">
        <v>1058</v>
      </c>
      <c r="F27" s="10">
        <v>1.3779239743537701E-2</v>
      </c>
      <c r="G27" s="1"/>
      <c r="H27" s="11" t="s">
        <v>1059</v>
      </c>
      <c r="I27" s="12">
        <v>1.47948312622869E-2</v>
      </c>
      <c r="J27" s="1"/>
      <c r="K27" s="1"/>
      <c r="L27" s="1"/>
      <c r="M27" s="1"/>
      <c r="N27" s="1"/>
      <c r="O27" s="1"/>
      <c r="P27" s="1"/>
      <c r="Q27" s="1"/>
      <c r="R27" s="1"/>
      <c r="S27" s="1"/>
      <c r="T27" s="1"/>
      <c r="U27" s="1"/>
      <c r="V27" s="1"/>
      <c r="W27" s="1"/>
      <c r="X27" s="1"/>
      <c r="Y27" s="1"/>
      <c r="Z27" s="1"/>
    </row>
    <row r="28" spans="1:26">
      <c r="A28" s="1"/>
      <c r="B28" s="1"/>
      <c r="C28" s="1"/>
      <c r="D28" s="1"/>
      <c r="E28" s="4" t="s">
        <v>1060</v>
      </c>
      <c r="F28" s="10">
        <v>1.31003417875785E-2</v>
      </c>
      <c r="G28" s="1"/>
      <c r="H28" s="11" t="s">
        <v>373</v>
      </c>
      <c r="I28" s="12">
        <v>1.4775500642203499E-2</v>
      </c>
      <c r="J28" s="1"/>
      <c r="K28" s="1"/>
      <c r="L28" s="1"/>
      <c r="M28" s="1"/>
      <c r="N28" s="1"/>
      <c r="O28" s="1"/>
      <c r="P28" s="1"/>
      <c r="Q28" s="1"/>
      <c r="R28" s="1"/>
      <c r="S28" s="1"/>
      <c r="T28" s="1"/>
      <c r="U28" s="1"/>
      <c r="V28" s="1"/>
      <c r="W28" s="1"/>
      <c r="X28" s="1"/>
      <c r="Y28" s="1"/>
      <c r="Z28" s="1"/>
    </row>
    <row r="29" spans="1:26">
      <c r="A29" s="1"/>
      <c r="B29" s="1"/>
      <c r="C29" s="1"/>
      <c r="D29" s="1"/>
      <c r="E29" s="4" t="s">
        <v>1061</v>
      </c>
      <c r="F29" s="10">
        <v>1.29208848500591E-2</v>
      </c>
      <c r="G29" s="1"/>
      <c r="H29" s="11" t="s">
        <v>27</v>
      </c>
      <c r="I29" s="12">
        <v>1.46048602411342E-2</v>
      </c>
      <c r="J29" s="1"/>
      <c r="K29" s="1"/>
      <c r="L29" s="1"/>
      <c r="M29" s="1"/>
      <c r="N29" s="1"/>
      <c r="O29" s="1"/>
      <c r="P29" s="1"/>
      <c r="Q29" s="1"/>
      <c r="R29" s="1"/>
      <c r="S29" s="1"/>
      <c r="T29" s="1"/>
      <c r="U29" s="1"/>
      <c r="V29" s="1"/>
      <c r="W29" s="1"/>
      <c r="X29" s="1"/>
      <c r="Y29" s="1"/>
      <c r="Z29" s="1"/>
    </row>
    <row r="30" spans="1:26">
      <c r="A30" s="1"/>
      <c r="B30" s="1"/>
      <c r="C30" s="1"/>
      <c r="D30" s="1"/>
      <c r="E30" s="4" t="s">
        <v>1047</v>
      </c>
      <c r="F30" s="10">
        <v>1.27177040967327E-2</v>
      </c>
      <c r="G30" s="1"/>
      <c r="H30" s="11" t="s">
        <v>1062</v>
      </c>
      <c r="I30" s="12">
        <v>1.44073294149198E-2</v>
      </c>
      <c r="J30" s="1"/>
      <c r="K30" s="1"/>
      <c r="L30" s="1"/>
      <c r="M30" s="1"/>
      <c r="N30" s="1"/>
      <c r="O30" s="1"/>
      <c r="P30" s="1"/>
      <c r="Q30" s="1"/>
      <c r="R30" s="1"/>
      <c r="S30" s="1"/>
      <c r="T30" s="1"/>
      <c r="U30" s="1"/>
      <c r="V30" s="1"/>
      <c r="W30" s="1"/>
      <c r="X30" s="1"/>
      <c r="Y30" s="1"/>
      <c r="Z30" s="1"/>
    </row>
    <row r="31" spans="1:26">
      <c r="A31" s="1"/>
      <c r="B31" s="1"/>
      <c r="C31" s="1"/>
      <c r="D31" s="1"/>
      <c r="E31" s="4" t="s">
        <v>1063</v>
      </c>
      <c r="F31" s="10">
        <v>1.23632410235089E-2</v>
      </c>
      <c r="G31" s="1"/>
      <c r="H31" s="11" t="s">
        <v>1064</v>
      </c>
      <c r="I31" s="12">
        <v>1.4248043269327999E-2</v>
      </c>
      <c r="J31" s="1"/>
      <c r="K31" s="1"/>
      <c r="L31" s="1"/>
      <c r="M31" s="1"/>
      <c r="N31" s="1"/>
      <c r="O31" s="1"/>
      <c r="P31" s="1"/>
      <c r="Q31" s="1"/>
      <c r="R31" s="1"/>
      <c r="S31" s="1"/>
      <c r="T31" s="1"/>
      <c r="U31" s="1"/>
      <c r="V31" s="1"/>
      <c r="W31" s="1"/>
      <c r="X31" s="1"/>
      <c r="Y31" s="1"/>
      <c r="Z31" s="1"/>
    </row>
    <row r="32" spans="1:26">
      <c r="A32" s="1"/>
      <c r="B32" s="1"/>
      <c r="C32" s="1"/>
      <c r="D32" s="1"/>
      <c r="E32" s="4" t="s">
        <v>1065</v>
      </c>
      <c r="F32" s="10">
        <v>1.1824943593650701E-2</v>
      </c>
      <c r="G32" s="1"/>
      <c r="H32" s="11" t="s">
        <v>294</v>
      </c>
      <c r="I32" s="12">
        <v>1.38958322406632E-2</v>
      </c>
      <c r="J32" s="1"/>
      <c r="K32" s="1"/>
      <c r="L32" s="1"/>
      <c r="M32" s="1"/>
      <c r="N32" s="1"/>
      <c r="O32" s="1"/>
      <c r="P32" s="1"/>
      <c r="Q32" s="1"/>
      <c r="R32" s="1"/>
      <c r="S32" s="1"/>
      <c r="T32" s="1"/>
      <c r="U32" s="1"/>
      <c r="V32" s="1"/>
      <c r="W32" s="1"/>
      <c r="X32" s="1"/>
      <c r="Y32" s="1"/>
      <c r="Z32" s="1"/>
    </row>
    <row r="33" spans="1:26">
      <c r="A33" s="1"/>
      <c r="B33" s="1"/>
      <c r="C33" s="1"/>
      <c r="D33" s="1"/>
      <c r="E33" s="4" t="s">
        <v>1066</v>
      </c>
      <c r="F33" s="10">
        <v>1.1471416100437601E-2</v>
      </c>
      <c r="G33" s="1"/>
      <c r="H33" s="11" t="s">
        <v>1067</v>
      </c>
      <c r="I33" s="12">
        <v>1.35230046142336E-2</v>
      </c>
      <c r="J33" s="1"/>
      <c r="K33" s="1"/>
      <c r="L33" s="1"/>
      <c r="M33" s="1"/>
      <c r="N33" s="1"/>
      <c r="O33" s="1"/>
      <c r="P33" s="1"/>
      <c r="Q33" s="1"/>
      <c r="R33" s="1"/>
      <c r="S33" s="1"/>
      <c r="T33" s="1"/>
      <c r="U33" s="1"/>
      <c r="V33" s="1"/>
      <c r="W33" s="1"/>
      <c r="X33" s="1"/>
      <c r="Y33" s="1"/>
      <c r="Z33" s="1"/>
    </row>
    <row r="34" spans="1:26">
      <c r="A34" s="1"/>
      <c r="B34" s="1"/>
      <c r="C34" s="1"/>
      <c r="D34" s="1"/>
      <c r="E34" s="4" t="s">
        <v>1068</v>
      </c>
      <c r="F34" s="10">
        <v>1.0974509679158801E-2</v>
      </c>
      <c r="G34" s="1"/>
      <c r="H34" s="11" t="s">
        <v>1069</v>
      </c>
      <c r="I34" s="12">
        <v>1.35206522655664E-2</v>
      </c>
      <c r="J34" s="1"/>
      <c r="K34" s="1"/>
      <c r="L34" s="1"/>
      <c r="M34" s="1"/>
      <c r="N34" s="1"/>
      <c r="O34" s="1"/>
      <c r="P34" s="1"/>
      <c r="Q34" s="1"/>
      <c r="R34" s="1"/>
      <c r="S34" s="1"/>
      <c r="T34" s="1"/>
      <c r="U34" s="1"/>
      <c r="V34" s="1"/>
      <c r="W34" s="1"/>
      <c r="X34" s="1"/>
      <c r="Y34" s="1"/>
      <c r="Z34" s="1"/>
    </row>
    <row r="35" spans="1:26">
      <c r="A35" s="1"/>
      <c r="B35" s="1"/>
      <c r="C35" s="1"/>
      <c r="D35" s="1"/>
      <c r="E35" s="4" t="s">
        <v>1070</v>
      </c>
      <c r="F35" s="10">
        <v>1.09525742308229E-2</v>
      </c>
      <c r="G35" s="1"/>
      <c r="H35" s="11" t="s">
        <v>1071</v>
      </c>
      <c r="I35" s="12">
        <v>1.32007617627771E-2</v>
      </c>
      <c r="J35" s="1"/>
      <c r="K35" s="1"/>
      <c r="L35" s="1"/>
      <c r="M35" s="1"/>
      <c r="N35" s="1"/>
      <c r="O35" s="1"/>
      <c r="P35" s="1"/>
      <c r="Q35" s="1"/>
      <c r="R35" s="1"/>
      <c r="S35" s="1"/>
      <c r="T35" s="1"/>
      <c r="U35" s="1"/>
      <c r="V35" s="1"/>
      <c r="W35" s="1"/>
      <c r="X35" s="1"/>
      <c r="Y35" s="1"/>
      <c r="Z35" s="1"/>
    </row>
    <row r="36" spans="1:26">
      <c r="A36" s="1"/>
      <c r="B36" s="1"/>
      <c r="C36" s="1"/>
      <c r="D36" s="1"/>
      <c r="E36" s="4" t="s">
        <v>1072</v>
      </c>
      <c r="F36" s="10">
        <v>1.0910880194417801E-2</v>
      </c>
      <c r="G36" s="1"/>
      <c r="H36" s="11" t="s">
        <v>1073</v>
      </c>
      <c r="I36" s="12">
        <v>1.23515001202055E-2</v>
      </c>
      <c r="J36" s="1"/>
      <c r="K36" s="1"/>
      <c r="L36" s="1"/>
      <c r="M36" s="1"/>
      <c r="N36" s="1"/>
      <c r="O36" s="1"/>
      <c r="P36" s="1"/>
      <c r="Q36" s="1"/>
      <c r="R36" s="1"/>
      <c r="S36" s="1"/>
      <c r="T36" s="1"/>
      <c r="U36" s="1"/>
      <c r="V36" s="1"/>
      <c r="W36" s="1"/>
      <c r="X36" s="1"/>
      <c r="Y36" s="1"/>
      <c r="Z36" s="1"/>
    </row>
    <row r="37" spans="1:26">
      <c r="A37" s="1"/>
      <c r="B37" s="1"/>
      <c r="C37" s="1"/>
      <c r="D37" s="1"/>
      <c r="E37" s="4" t="s">
        <v>1074</v>
      </c>
      <c r="F37" s="10">
        <v>1.0802742265640999E-2</v>
      </c>
      <c r="G37" s="1"/>
      <c r="H37" s="11" t="s">
        <v>1075</v>
      </c>
      <c r="I37" s="12">
        <v>1.21215455322522E-2</v>
      </c>
      <c r="J37" s="1"/>
      <c r="K37" s="1"/>
      <c r="L37" s="1"/>
      <c r="M37" s="1"/>
      <c r="N37" s="1"/>
      <c r="O37" s="1"/>
      <c r="P37" s="1"/>
      <c r="Q37" s="1"/>
      <c r="R37" s="1"/>
      <c r="S37" s="1"/>
      <c r="T37" s="1"/>
      <c r="U37" s="1"/>
      <c r="V37" s="1"/>
      <c r="W37" s="1"/>
      <c r="X37" s="1"/>
      <c r="Y37" s="1"/>
      <c r="Z37" s="1"/>
    </row>
    <row r="38" spans="1:26">
      <c r="A38" s="1"/>
      <c r="B38" s="1"/>
      <c r="C38" s="1"/>
      <c r="D38" s="1"/>
      <c r="E38" s="4" t="s">
        <v>1028</v>
      </c>
      <c r="F38" s="10">
        <v>1.0735620286033301E-2</v>
      </c>
      <c r="G38" s="1"/>
      <c r="H38" s="11" t="s">
        <v>1076</v>
      </c>
      <c r="I38" s="12">
        <v>1.17627517788197E-2</v>
      </c>
      <c r="J38" s="1"/>
      <c r="K38" s="1"/>
      <c r="L38" s="1"/>
      <c r="M38" s="1"/>
      <c r="N38" s="1"/>
      <c r="O38" s="1"/>
      <c r="P38" s="1"/>
      <c r="Q38" s="1"/>
      <c r="R38" s="1"/>
      <c r="S38" s="1"/>
      <c r="T38" s="1"/>
      <c r="U38" s="1"/>
      <c r="V38" s="1"/>
      <c r="W38" s="1"/>
      <c r="X38" s="1"/>
      <c r="Y38" s="1"/>
      <c r="Z38" s="1"/>
    </row>
    <row r="39" spans="1:26">
      <c r="A39" s="1"/>
      <c r="B39" s="1"/>
      <c r="C39" s="1"/>
      <c r="D39" s="1"/>
      <c r="E39" s="4" t="s">
        <v>1077</v>
      </c>
      <c r="F39" s="10">
        <v>1.0641313904537901E-2</v>
      </c>
      <c r="G39" s="1"/>
      <c r="H39" s="11" t="s">
        <v>1078</v>
      </c>
      <c r="I39" s="12">
        <v>1.1674269324733699E-2</v>
      </c>
      <c r="J39" s="1"/>
      <c r="K39" s="1"/>
      <c r="L39" s="1"/>
      <c r="M39" s="1"/>
      <c r="N39" s="1"/>
      <c r="O39" s="1"/>
      <c r="P39" s="1"/>
      <c r="Q39" s="1"/>
      <c r="R39" s="1"/>
      <c r="S39" s="1"/>
      <c r="T39" s="1"/>
      <c r="U39" s="1"/>
      <c r="V39" s="1"/>
      <c r="W39" s="1"/>
      <c r="X39" s="1"/>
      <c r="Y39" s="1"/>
      <c r="Z39" s="1"/>
    </row>
    <row r="40" spans="1:26">
      <c r="A40" s="1"/>
      <c r="B40" s="1"/>
      <c r="C40" s="1"/>
      <c r="D40" s="1"/>
      <c r="E40" s="4" t="s">
        <v>1079</v>
      </c>
      <c r="F40" s="10">
        <v>1.0187394451152699E-2</v>
      </c>
      <c r="G40" s="1"/>
      <c r="H40" s="11" t="s">
        <v>35</v>
      </c>
      <c r="I40" s="12">
        <v>1.15535906707244E-2</v>
      </c>
      <c r="J40" s="1"/>
      <c r="K40" s="1"/>
      <c r="L40" s="1"/>
      <c r="M40" s="1"/>
      <c r="N40" s="1"/>
      <c r="O40" s="1"/>
      <c r="P40" s="1"/>
      <c r="Q40" s="1"/>
      <c r="R40" s="1"/>
      <c r="S40" s="1"/>
      <c r="T40" s="1"/>
      <c r="U40" s="1"/>
      <c r="V40" s="1"/>
      <c r="W40" s="1"/>
      <c r="X40" s="1"/>
      <c r="Y40" s="1"/>
      <c r="Z40" s="1"/>
    </row>
    <row r="41" spans="1:26">
      <c r="A41" s="1"/>
      <c r="B41" s="1"/>
      <c r="C41" s="1"/>
      <c r="D41" s="1"/>
      <c r="E41" s="4" t="s">
        <v>1026</v>
      </c>
      <c r="F41" s="10">
        <v>1.0026204448905099E-2</v>
      </c>
      <c r="G41" s="1"/>
      <c r="H41" s="11" t="s">
        <v>1080</v>
      </c>
      <c r="I41" s="12">
        <v>1.14696379719964E-2</v>
      </c>
      <c r="J41" s="1"/>
      <c r="K41" s="1"/>
      <c r="L41" s="1"/>
      <c r="M41" s="1"/>
      <c r="N41" s="1"/>
      <c r="O41" s="1"/>
      <c r="P41" s="1"/>
      <c r="Q41" s="1"/>
      <c r="R41" s="1"/>
      <c r="S41" s="1"/>
      <c r="T41" s="1"/>
      <c r="U41" s="1"/>
      <c r="V41" s="1"/>
      <c r="W41" s="1"/>
      <c r="X41" s="1"/>
      <c r="Y41" s="1"/>
      <c r="Z41" s="1"/>
    </row>
    <row r="42" spans="1:26">
      <c r="A42" s="1"/>
      <c r="B42" s="1"/>
      <c r="C42" s="1"/>
      <c r="D42" s="1"/>
      <c r="E42" s="4" t="s">
        <v>1081</v>
      </c>
      <c r="F42" s="10">
        <v>1.00127592931174E-2</v>
      </c>
      <c r="G42" s="1"/>
      <c r="H42" s="11" t="s">
        <v>1082</v>
      </c>
      <c r="I42" s="12">
        <v>1.1439674554864601E-2</v>
      </c>
      <c r="J42" s="1"/>
      <c r="K42" s="1"/>
      <c r="L42" s="1"/>
      <c r="M42" s="1"/>
      <c r="N42" s="1"/>
      <c r="O42" s="1"/>
      <c r="P42" s="1"/>
      <c r="Q42" s="1"/>
      <c r="R42" s="1"/>
      <c r="S42" s="1"/>
      <c r="T42" s="1"/>
      <c r="U42" s="1"/>
      <c r="V42" s="1"/>
      <c r="W42" s="1"/>
      <c r="X42" s="1"/>
      <c r="Y42" s="1"/>
      <c r="Z42" s="1"/>
    </row>
    <row r="43" spans="1:26">
      <c r="A43" s="1"/>
      <c r="B43" s="1"/>
      <c r="C43" s="1"/>
      <c r="D43" s="1"/>
      <c r="E43" s="4" t="s">
        <v>1083</v>
      </c>
      <c r="F43" s="10">
        <v>9.8599866945077302E-3</v>
      </c>
      <c r="G43" s="1"/>
      <c r="H43" s="11" t="s">
        <v>1084</v>
      </c>
      <c r="I43" s="12">
        <v>1.1352854889463099E-2</v>
      </c>
      <c r="J43" s="1"/>
      <c r="K43" s="1"/>
      <c r="L43" s="1"/>
      <c r="M43" s="1"/>
      <c r="N43" s="1"/>
      <c r="O43" s="1"/>
      <c r="P43" s="1"/>
      <c r="Q43" s="1"/>
      <c r="R43" s="1"/>
      <c r="S43" s="1"/>
      <c r="T43" s="1"/>
      <c r="U43" s="1"/>
      <c r="V43" s="1"/>
      <c r="W43" s="1"/>
      <c r="X43" s="1"/>
      <c r="Y43" s="1"/>
      <c r="Z43" s="1"/>
    </row>
    <row r="44" spans="1:26">
      <c r="A44" s="1"/>
      <c r="B44" s="1"/>
      <c r="C44" s="1"/>
      <c r="D44" s="1"/>
      <c r="E44" s="4" t="s">
        <v>1085</v>
      </c>
      <c r="F44" s="10">
        <v>9.7542733895186993E-3</v>
      </c>
      <c r="G44" s="1"/>
      <c r="H44" s="11" t="s">
        <v>51</v>
      </c>
      <c r="I44" s="12">
        <v>1.11451751639348E-2</v>
      </c>
      <c r="J44" s="1"/>
      <c r="K44" s="1"/>
      <c r="L44" s="1"/>
      <c r="M44" s="1"/>
      <c r="N44" s="1"/>
      <c r="O44" s="1"/>
      <c r="P44" s="1"/>
      <c r="Q44" s="1"/>
      <c r="R44" s="1"/>
      <c r="S44" s="1"/>
      <c r="T44" s="1"/>
      <c r="U44" s="1"/>
      <c r="V44" s="1"/>
      <c r="W44" s="1"/>
      <c r="X44" s="1"/>
      <c r="Y44" s="1"/>
      <c r="Z44" s="1"/>
    </row>
    <row r="45" spans="1:26">
      <c r="A45" s="1"/>
      <c r="B45" s="1"/>
      <c r="C45" s="1"/>
      <c r="D45" s="1"/>
      <c r="E45" s="4" t="s">
        <v>1086</v>
      </c>
      <c r="F45" s="10">
        <v>9.6233729928624796E-3</v>
      </c>
      <c r="G45" s="1"/>
      <c r="H45" s="11" t="s">
        <v>1087</v>
      </c>
      <c r="I45" s="12">
        <v>1.1102376837420399E-2</v>
      </c>
      <c r="J45" s="1"/>
      <c r="K45" s="1"/>
      <c r="L45" s="1"/>
      <c r="M45" s="1"/>
      <c r="N45" s="1"/>
      <c r="O45" s="1"/>
      <c r="P45" s="1"/>
      <c r="Q45" s="1"/>
      <c r="R45" s="1"/>
      <c r="S45" s="1"/>
      <c r="T45" s="1"/>
      <c r="U45" s="1"/>
      <c r="V45" s="1"/>
      <c r="W45" s="1"/>
      <c r="X45" s="1"/>
      <c r="Y45" s="1"/>
      <c r="Z45" s="1"/>
    </row>
    <row r="46" spans="1:26">
      <c r="A46" s="1"/>
      <c r="B46" s="1"/>
      <c r="C46" s="1"/>
      <c r="D46" s="1"/>
      <c r="E46" s="4" t="s">
        <v>1088</v>
      </c>
      <c r="F46" s="10">
        <v>9.5740723481525496E-3</v>
      </c>
      <c r="G46" s="1"/>
      <c r="H46" s="11" t="s">
        <v>1089</v>
      </c>
      <c r="I46" s="12">
        <v>1.04816992319958E-2</v>
      </c>
      <c r="J46" s="1"/>
      <c r="K46" s="1"/>
      <c r="L46" s="1"/>
      <c r="M46" s="1"/>
      <c r="N46" s="1"/>
      <c r="O46" s="1"/>
      <c r="P46" s="1"/>
      <c r="Q46" s="1"/>
      <c r="R46" s="1"/>
      <c r="S46" s="1"/>
      <c r="T46" s="1"/>
      <c r="U46" s="1"/>
      <c r="V46" s="1"/>
      <c r="W46" s="1"/>
      <c r="X46" s="1"/>
      <c r="Y46" s="1"/>
      <c r="Z46" s="1"/>
    </row>
    <row r="47" spans="1:26">
      <c r="A47" s="1"/>
      <c r="B47" s="1"/>
      <c r="C47" s="1"/>
      <c r="D47" s="1"/>
      <c r="E47" s="4" t="s">
        <v>1090</v>
      </c>
      <c r="F47" s="10">
        <v>9.4386756751669194E-3</v>
      </c>
      <c r="G47" s="1"/>
      <c r="H47" s="11" t="s">
        <v>1091</v>
      </c>
      <c r="I47" s="12">
        <v>1.03592090949494E-2</v>
      </c>
      <c r="J47" s="1"/>
      <c r="K47" s="1"/>
      <c r="L47" s="1"/>
      <c r="M47" s="1"/>
      <c r="N47" s="1"/>
      <c r="O47" s="1"/>
      <c r="P47" s="1"/>
      <c r="Q47" s="1"/>
      <c r="R47" s="1"/>
      <c r="S47" s="1"/>
      <c r="T47" s="1"/>
      <c r="U47" s="1"/>
      <c r="V47" s="1"/>
      <c r="W47" s="1"/>
      <c r="X47" s="1"/>
      <c r="Y47" s="1"/>
      <c r="Z47" s="1"/>
    </row>
    <row r="48" spans="1:26">
      <c r="A48" s="1"/>
      <c r="B48" s="1"/>
      <c r="C48" s="1"/>
      <c r="D48" s="1"/>
      <c r="E48" s="4" t="s">
        <v>1092</v>
      </c>
      <c r="F48" s="10">
        <v>9.1859411929346001E-3</v>
      </c>
      <c r="G48" s="1"/>
      <c r="H48" s="11" t="s">
        <v>546</v>
      </c>
      <c r="I48" s="12">
        <v>1.03390554332441E-2</v>
      </c>
      <c r="J48" s="1"/>
      <c r="K48" s="1"/>
      <c r="L48" s="1"/>
      <c r="M48" s="1"/>
      <c r="N48" s="1"/>
      <c r="O48" s="1"/>
      <c r="P48" s="1"/>
      <c r="Q48" s="1"/>
      <c r="R48" s="1"/>
      <c r="S48" s="1"/>
      <c r="T48" s="1"/>
      <c r="U48" s="1"/>
      <c r="V48" s="1"/>
      <c r="W48" s="1"/>
      <c r="X48" s="1"/>
      <c r="Y48" s="1"/>
      <c r="Z48" s="1"/>
    </row>
    <row r="49" spans="1:26">
      <c r="A49" s="1"/>
      <c r="B49" s="1"/>
      <c r="C49" s="1"/>
      <c r="D49" s="1"/>
      <c r="E49" s="4" t="s">
        <v>1093</v>
      </c>
      <c r="F49" s="10">
        <v>9.17887363496004E-3</v>
      </c>
      <c r="G49" s="1"/>
      <c r="H49" s="11" t="s">
        <v>1094</v>
      </c>
      <c r="I49" s="12">
        <v>9.8557326167365792E-3</v>
      </c>
      <c r="J49" s="1"/>
      <c r="K49" s="1"/>
      <c r="L49" s="1"/>
      <c r="M49" s="1"/>
      <c r="N49" s="1"/>
      <c r="O49" s="1"/>
      <c r="P49" s="1"/>
      <c r="Q49" s="1"/>
      <c r="R49" s="1"/>
      <c r="S49" s="1"/>
      <c r="T49" s="1"/>
      <c r="U49" s="1"/>
      <c r="V49" s="1"/>
      <c r="W49" s="1"/>
      <c r="X49" s="1"/>
      <c r="Y49" s="1"/>
      <c r="Z49" s="1"/>
    </row>
    <row r="50" spans="1:26">
      <c r="A50" s="1"/>
      <c r="B50" s="1"/>
      <c r="C50" s="1"/>
      <c r="D50" s="1"/>
      <c r="E50" s="4" t="s">
        <v>1095</v>
      </c>
      <c r="F50" s="10">
        <v>9.0099517013346401E-3</v>
      </c>
      <c r="G50" s="1"/>
      <c r="H50" s="11" t="s">
        <v>1096</v>
      </c>
      <c r="I50" s="12">
        <v>9.8188445686695405E-3</v>
      </c>
      <c r="J50" s="1"/>
      <c r="K50" s="1"/>
      <c r="L50" s="1"/>
      <c r="M50" s="1"/>
      <c r="N50" s="1"/>
      <c r="O50" s="1"/>
      <c r="P50" s="1"/>
      <c r="Q50" s="1"/>
      <c r="R50" s="1"/>
      <c r="S50" s="1"/>
      <c r="T50" s="1"/>
      <c r="U50" s="1"/>
      <c r="V50" s="1"/>
      <c r="W50" s="1"/>
      <c r="X50" s="1"/>
      <c r="Y50" s="1"/>
      <c r="Z50" s="1"/>
    </row>
    <row r="51" spans="1:26">
      <c r="A51" s="1"/>
      <c r="B51" s="1"/>
      <c r="C51" s="1"/>
      <c r="D51" s="1"/>
      <c r="E51" s="4" t="s">
        <v>1097</v>
      </c>
      <c r="F51" s="10">
        <v>9.0001609733972796E-3</v>
      </c>
      <c r="G51" s="1"/>
      <c r="H51" s="11" t="s">
        <v>1098</v>
      </c>
      <c r="I51" s="12">
        <v>9.5747252531781703E-3</v>
      </c>
      <c r="J51" s="1"/>
      <c r="K51" s="1"/>
      <c r="L51" s="1"/>
      <c r="M51" s="1"/>
      <c r="N51" s="1"/>
      <c r="O51" s="1"/>
      <c r="P51" s="1"/>
      <c r="Q51" s="1"/>
      <c r="R51" s="1"/>
      <c r="S51" s="1"/>
      <c r="T51" s="1"/>
      <c r="U51" s="1"/>
      <c r="V51" s="1"/>
      <c r="W51" s="1"/>
      <c r="X51" s="1"/>
      <c r="Y51" s="1"/>
      <c r="Z51" s="1"/>
    </row>
    <row r="52" spans="1:26">
      <c r="A52" s="1"/>
      <c r="B52" s="1"/>
      <c r="C52" s="1"/>
      <c r="D52" s="1"/>
      <c r="E52" s="4" t="s">
        <v>1099</v>
      </c>
      <c r="F52" s="10">
        <v>8.8147981359094508E-3</v>
      </c>
      <c r="G52" s="1"/>
      <c r="H52" s="11" t="s">
        <v>1100</v>
      </c>
      <c r="I52" s="12">
        <v>9.5136383577946702E-3</v>
      </c>
      <c r="J52" s="1"/>
      <c r="K52" s="1"/>
      <c r="L52" s="1"/>
      <c r="M52" s="1"/>
      <c r="N52" s="1"/>
      <c r="O52" s="1"/>
      <c r="P52" s="1"/>
      <c r="Q52" s="1"/>
      <c r="R52" s="1"/>
      <c r="S52" s="1"/>
      <c r="T52" s="1"/>
      <c r="U52" s="1"/>
      <c r="V52" s="1"/>
      <c r="W52" s="1"/>
      <c r="X52" s="1"/>
      <c r="Y52" s="1"/>
      <c r="Z52" s="1"/>
    </row>
    <row r="53" spans="1:26">
      <c r="A53" s="1"/>
      <c r="B53" s="1"/>
      <c r="C53" s="1"/>
      <c r="D53" s="1"/>
      <c r="E53" s="4" t="s">
        <v>1101</v>
      </c>
      <c r="F53" s="10">
        <v>8.7650442765831397E-3</v>
      </c>
      <c r="G53" s="1"/>
      <c r="H53" s="11" t="s">
        <v>1102</v>
      </c>
      <c r="I53" s="12">
        <v>9.3032111140960994E-3</v>
      </c>
      <c r="J53" s="1"/>
      <c r="K53" s="1"/>
      <c r="L53" s="1"/>
      <c r="M53" s="1"/>
      <c r="N53" s="1"/>
      <c r="O53" s="1"/>
      <c r="P53" s="1"/>
      <c r="Q53" s="1"/>
      <c r="R53" s="1"/>
      <c r="S53" s="1"/>
      <c r="T53" s="1"/>
      <c r="U53" s="1"/>
      <c r="V53" s="1"/>
      <c r="W53" s="1"/>
      <c r="X53" s="1"/>
      <c r="Y53" s="1"/>
      <c r="Z53" s="1"/>
    </row>
    <row r="54" spans="1:26">
      <c r="A54" s="1"/>
      <c r="B54" s="1"/>
      <c r="C54" s="1"/>
      <c r="D54" s="1"/>
      <c r="E54" s="4" t="s">
        <v>1103</v>
      </c>
      <c r="F54" s="10">
        <v>8.7125186276664907E-3</v>
      </c>
      <c r="G54" s="1"/>
      <c r="H54" s="11" t="s">
        <v>1104</v>
      </c>
      <c r="I54" s="12">
        <v>9.2723031175292302E-3</v>
      </c>
      <c r="J54" s="1"/>
      <c r="K54" s="1"/>
      <c r="L54" s="1"/>
      <c r="M54" s="1"/>
      <c r="N54" s="1"/>
      <c r="O54" s="1"/>
      <c r="P54" s="1"/>
      <c r="Q54" s="1"/>
      <c r="R54" s="1"/>
      <c r="S54" s="1"/>
      <c r="T54" s="1"/>
      <c r="U54" s="1"/>
      <c r="V54" s="1"/>
      <c r="W54" s="1"/>
      <c r="X54" s="1"/>
      <c r="Y54" s="1"/>
      <c r="Z54" s="1"/>
    </row>
    <row r="55" spans="1:26">
      <c r="A55" s="1"/>
      <c r="B55" s="1"/>
      <c r="C55" s="1"/>
      <c r="D55" s="1"/>
      <c r="E55" s="4" t="s">
        <v>1105</v>
      </c>
      <c r="F55" s="10">
        <v>8.7006141918312199E-3</v>
      </c>
      <c r="G55" s="1"/>
      <c r="H55" s="11" t="s">
        <v>1106</v>
      </c>
      <c r="I55" s="12">
        <v>9.1282563202504299E-3</v>
      </c>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A14:B14"/>
    <mergeCell ref="A1:Z1"/>
    <mergeCell ref="A4:B4"/>
    <mergeCell ref="E4:F4"/>
    <mergeCell ref="H4:I4"/>
    <mergeCell ref="A9:B9"/>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2021-01-30T14:29:31Z</dcterms:created>
  <dcterms:modified xsi:type="dcterms:W3CDTF">2021-01-30T14:29:31Z</dcterms:modified>
  <cp:category/>
  <cp:contentStatus/>
</cp:coreProperties>
</file>