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28275" windowHeight="12315"/>
  </bookViews>
  <sheets>
    <sheet name="Data" sheetId="4" r:id="rId1"/>
    <sheet name="Histograms" sheetId="5" r:id="rId2"/>
  </sheets>
  <calcPr calcId="125725"/>
</workbook>
</file>

<file path=xl/calcChain.xml><?xml version="1.0" encoding="utf-8"?>
<calcChain xmlns="http://schemas.openxmlformats.org/spreadsheetml/2006/main">
  <c r="F8" i="4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3"/>
  <c r="N4" i="5" a="1"/>
  <c r="N6" s="1"/>
  <c r="R4" a="1"/>
  <c r="R4" s="1"/>
  <c r="C4" i="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3"/>
  <c r="D28" l="1"/>
  <c r="E28" s="1"/>
  <c r="F28" s="1"/>
  <c r="R23" i="5"/>
  <c r="R21"/>
  <c r="R19"/>
  <c r="R17"/>
  <c r="R15"/>
  <c r="R13"/>
  <c r="R11"/>
  <c r="R9"/>
  <c r="R7"/>
  <c r="R5"/>
  <c r="N4"/>
  <c r="N23"/>
  <c r="N21"/>
  <c r="N19"/>
  <c r="N17"/>
  <c r="N15"/>
  <c r="N13"/>
  <c r="N11"/>
  <c r="N9"/>
  <c r="N7"/>
  <c r="N5"/>
  <c r="N22"/>
  <c r="N20"/>
  <c r="N18"/>
  <c r="N16"/>
  <c r="N14"/>
  <c r="N12"/>
  <c r="N10"/>
  <c r="N8"/>
  <c r="R22"/>
  <c r="R20"/>
  <c r="R18"/>
  <c r="R16"/>
  <c r="R14"/>
  <c r="R12"/>
  <c r="R10"/>
  <c r="R8"/>
  <c r="R6"/>
</calcChain>
</file>

<file path=xl/sharedStrings.xml><?xml version="1.0" encoding="utf-8"?>
<sst xmlns="http://schemas.openxmlformats.org/spreadsheetml/2006/main" count="60" uniqueCount="49">
  <si>
    <t>Congruent</t>
  </si>
  <si>
    <t>Incongruent</t>
  </si>
  <si>
    <t>Frequency</t>
  </si>
  <si>
    <t>1-2</t>
  </si>
  <si>
    <t>3-4</t>
  </si>
  <si>
    <t>5-6</t>
  </si>
  <si>
    <t>7-8</t>
  </si>
  <si>
    <t>11-12</t>
  </si>
  <si>
    <t>9-10</t>
  </si>
  <si>
    <t>13-14</t>
  </si>
  <si>
    <t>15-16</t>
  </si>
  <si>
    <t>17-18</t>
  </si>
  <si>
    <t>19-20</t>
  </si>
  <si>
    <t>21-22</t>
  </si>
  <si>
    <t>23-24</t>
  </si>
  <si>
    <t>25-26</t>
  </si>
  <si>
    <t>27-28</t>
  </si>
  <si>
    <t>29-30</t>
  </si>
  <si>
    <t>31-32</t>
  </si>
  <si>
    <t>33-34</t>
  </si>
  <si>
    <t>35-36</t>
  </si>
  <si>
    <t>37-38</t>
  </si>
  <si>
    <t>39-40</t>
  </si>
  <si>
    <t>1-3</t>
  </si>
  <si>
    <t>4-6</t>
  </si>
  <si>
    <t>7-9</t>
  </si>
  <si>
    <t>10-12</t>
  </si>
  <si>
    <t>13-15</t>
  </si>
  <si>
    <t>16-18</t>
  </si>
  <si>
    <t>19-21</t>
  </si>
  <si>
    <t>22-24</t>
  </si>
  <si>
    <t>25-27</t>
  </si>
  <si>
    <t>28-30</t>
  </si>
  <si>
    <t>31-33</t>
  </si>
  <si>
    <t>34-36</t>
  </si>
  <si>
    <t>37-39</t>
  </si>
  <si>
    <t>Label</t>
  </si>
  <si>
    <t>&lt;- SD</t>
  </si>
  <si>
    <t>SS -&gt;</t>
  </si>
  <si>
    <t>Variance</t>
  </si>
  <si>
    <t>Histograms</t>
  </si>
  <si>
    <r>
      <t>(X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- 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</si>
  <si>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((X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- 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 - xbar)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</si>
  <si>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&lt;- xbar</t>
    </r>
    <r>
      <rPr>
        <b/>
        <vertAlign val="subscript"/>
        <sz val="11"/>
        <color theme="1"/>
        <rFont val="Calibri"/>
        <family val="2"/>
        <scheme val="minor"/>
      </rPr>
      <t>C</t>
    </r>
  </si>
  <si>
    <r>
      <t>&lt;- xbar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</si>
  <si>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&lt;- xbar</t>
    </r>
    <r>
      <rPr>
        <b/>
        <vertAlign val="subscript"/>
        <sz val="11"/>
        <color theme="1"/>
        <rFont val="Calibri"/>
        <family val="2"/>
        <scheme val="minor"/>
      </rPr>
      <t>Diff</t>
    </r>
  </si>
  <si>
    <r>
      <t>t=  (xbar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- xbar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 / SD/sqrt(n)</t>
    </r>
  </si>
  <si>
    <t>&lt;- t</t>
  </si>
  <si>
    <t>&lt;- 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</si>
</sst>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1" fillId="0" borderId="1" xfId="0" applyNumberFormat="1" applyFont="1" applyBorder="1"/>
    <xf numFmtId="0" fontId="0" fillId="3" borderId="1" xfId="0" applyFill="1" applyBorder="1"/>
    <xf numFmtId="0" fontId="1" fillId="0" borderId="0" xfId="0" applyFont="1" applyAlignment="1">
      <alignment horizontal="center"/>
    </xf>
    <xf numFmtId="0" fontId="2" fillId="2" borderId="2" xfId="1" applyBorder="1"/>
    <xf numFmtId="0" fontId="6" fillId="2" borderId="2" xfId="1" applyFont="1" applyBorder="1"/>
    <xf numFmtId="0" fontId="3" fillId="0" borderId="0" xfId="0" applyFont="1" applyAlignment="1">
      <alignment horizontal="center"/>
    </xf>
    <xf numFmtId="2" fontId="0" fillId="0" borderId="0" xfId="0" applyNumberFormat="1"/>
  </cellXfs>
  <cellStyles count="2">
    <cellStyle name="Buena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Incongruent List</a:t>
            </a:r>
          </a:p>
        </c:rich>
      </c:tx>
      <c:overlay val="1"/>
    </c:title>
    <c:plotArea>
      <c:layout>
        <c:manualLayout>
          <c:layoutTarget val="inner"/>
          <c:xMode val="edge"/>
          <c:yMode val="edge"/>
          <c:x val="9.2894363814279429E-2"/>
          <c:y val="0.14836898871036347"/>
          <c:w val="0.87655006538816793"/>
          <c:h val="0.74209726701985224"/>
        </c:manualLayout>
      </c:layout>
      <c:barChart>
        <c:barDir val="col"/>
        <c:grouping val="clustered"/>
        <c:ser>
          <c:idx val="0"/>
          <c:order val="0"/>
          <c:cat>
            <c:strRef>
              <c:f>Histograms!$P$10:$P$22</c:f>
              <c:strCache>
                <c:ptCount val="13"/>
                <c:pt idx="0">
                  <c:v>13-14</c:v>
                </c:pt>
                <c:pt idx="1">
                  <c:v>15-16</c:v>
                </c:pt>
                <c:pt idx="2">
                  <c:v>17-18</c:v>
                </c:pt>
                <c:pt idx="3">
                  <c:v>19-20</c:v>
                </c:pt>
                <c:pt idx="4">
                  <c:v>21-22</c:v>
                </c:pt>
                <c:pt idx="5">
                  <c:v>23-24</c:v>
                </c:pt>
                <c:pt idx="6">
                  <c:v>25-26</c:v>
                </c:pt>
                <c:pt idx="7">
                  <c:v>27-28</c:v>
                </c:pt>
                <c:pt idx="8">
                  <c:v>29-30</c:v>
                </c:pt>
                <c:pt idx="9">
                  <c:v>31-32</c:v>
                </c:pt>
                <c:pt idx="10">
                  <c:v>33-34</c:v>
                </c:pt>
                <c:pt idx="11">
                  <c:v>35-36</c:v>
                </c:pt>
                <c:pt idx="12">
                  <c:v>37-38</c:v>
                </c:pt>
              </c:strCache>
            </c:strRef>
          </c:cat>
          <c:val>
            <c:numRef>
              <c:f>Histograms!$R$10:$R$22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</c:ser>
        <c:gapWidth val="0"/>
        <c:axId val="137658752"/>
        <c:axId val="137660288"/>
      </c:barChart>
      <c:catAx>
        <c:axId val="137658752"/>
        <c:scaling>
          <c:orientation val="minMax"/>
        </c:scaling>
        <c:axPos val="b"/>
        <c:numFmt formatCode="General" sourceLinked="1"/>
        <c:tickLblPos val="nextTo"/>
        <c:txPr>
          <a:bodyPr rot="-4140000"/>
          <a:lstStyle/>
          <a:p>
            <a:pPr>
              <a:defRPr/>
            </a:pPr>
            <a:endParaRPr lang="es-ES"/>
          </a:p>
        </c:txPr>
        <c:crossAx val="137660288"/>
        <c:crosses val="autoZero"/>
        <c:auto val="1"/>
        <c:lblAlgn val="ctr"/>
        <c:lblOffset val="100"/>
      </c:catAx>
      <c:valAx>
        <c:axId val="1376602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Frequency</a:t>
                </a:r>
              </a:p>
            </c:rich>
          </c:tx>
        </c:title>
        <c:numFmt formatCode="General" sourceLinked="1"/>
        <c:tickLblPos val="nextTo"/>
        <c:crossAx val="137658752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n-US"/>
              <a:t>Congruent List</a:t>
            </a:r>
          </a:p>
        </c:rich>
      </c:tx>
      <c:overlay val="1"/>
    </c:title>
    <c:plotArea>
      <c:layout>
        <c:manualLayout>
          <c:layoutTarget val="inner"/>
          <c:xMode val="edge"/>
          <c:yMode val="edge"/>
          <c:x val="8.3283076571950249E-2"/>
          <c:y val="0.14782695212663821"/>
          <c:w val="0.89120967705123821"/>
          <c:h val="0.68718597470671949"/>
        </c:manualLayout>
      </c:layout>
      <c:barChart>
        <c:barDir val="col"/>
        <c:grouping val="clustered"/>
        <c:ser>
          <c:idx val="0"/>
          <c:order val="0"/>
          <c:cat>
            <c:strRef>
              <c:f>Histograms!$L$5:$L$12</c:f>
              <c:strCache>
                <c:ptCount val="8"/>
                <c:pt idx="0">
                  <c:v>4-6</c:v>
                </c:pt>
                <c:pt idx="1">
                  <c:v>7-9</c:v>
                </c:pt>
                <c:pt idx="2">
                  <c:v>10-12</c:v>
                </c:pt>
                <c:pt idx="3">
                  <c:v>13-15</c:v>
                </c:pt>
                <c:pt idx="4">
                  <c:v>16-18</c:v>
                </c:pt>
                <c:pt idx="5">
                  <c:v>19-21</c:v>
                </c:pt>
                <c:pt idx="6">
                  <c:v>22-24</c:v>
                </c:pt>
                <c:pt idx="7">
                  <c:v>25-27</c:v>
                </c:pt>
              </c:strCache>
            </c:strRef>
          </c:cat>
          <c:val>
            <c:numRef>
              <c:f>Histograms!$N$5:$N$12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</c:ser>
        <c:gapWidth val="0"/>
        <c:axId val="156794240"/>
        <c:axId val="156812416"/>
      </c:barChart>
      <c:catAx>
        <c:axId val="156794240"/>
        <c:scaling>
          <c:orientation val="minMax"/>
        </c:scaling>
        <c:axPos val="b"/>
        <c:tickLblPos val="nextTo"/>
        <c:txPr>
          <a:bodyPr rot="-4140000"/>
          <a:lstStyle/>
          <a:p>
            <a:pPr>
              <a:defRPr/>
            </a:pPr>
            <a:endParaRPr lang="es-ES"/>
          </a:p>
        </c:txPr>
        <c:crossAx val="156812416"/>
        <c:crosses val="autoZero"/>
        <c:auto val="1"/>
        <c:lblAlgn val="ctr"/>
        <c:lblOffset val="100"/>
      </c:catAx>
      <c:valAx>
        <c:axId val="1568124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Frequency</a:t>
                </a:r>
              </a:p>
            </c:rich>
          </c:tx>
        </c:title>
        <c:numFmt formatCode="General" sourceLinked="1"/>
        <c:tickLblPos val="nextTo"/>
        <c:crossAx val="156794240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23</xdr:row>
      <xdr:rowOff>85725</xdr:rowOff>
    </xdr:from>
    <xdr:to>
      <xdr:col>10</xdr:col>
      <xdr:colOff>323850</xdr:colOff>
      <xdr:row>45</xdr:row>
      <xdr:rowOff>180977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133350</xdr:colOff>
      <xdr:row>2</xdr:row>
      <xdr:rowOff>28575</xdr:rowOff>
    </xdr:from>
    <xdr:to>
      <xdr:col>10</xdr:col>
      <xdr:colOff>304800</xdr:colOff>
      <xdr:row>22</xdr:row>
      <xdr:rowOff>142876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F8" sqref="F8"/>
    </sheetView>
  </sheetViews>
  <sheetFormatPr baseColWidth="10" defaultRowHeight="15"/>
  <cols>
    <col min="1" max="1" width="10.28515625" bestFit="1" customWidth="1"/>
    <col min="2" max="2" width="11.7109375" bestFit="1" customWidth="1"/>
    <col min="3" max="3" width="7.7109375" bestFit="1" customWidth="1"/>
    <col min="4" max="4" width="14.42578125" bestFit="1" customWidth="1"/>
    <col min="5" max="5" width="10" bestFit="1" customWidth="1"/>
    <col min="6" max="6" width="12" bestFit="1" customWidth="1"/>
    <col min="7" max="7" width="11.85546875" style="4" bestFit="1" customWidth="1"/>
    <col min="9" max="9" width="11.85546875" bestFit="1" customWidth="1"/>
    <col min="10" max="10" width="11.85546875" customWidth="1"/>
    <col min="11" max="11" width="11.42578125" style="4"/>
  </cols>
  <sheetData>
    <row r="1" spans="1:7">
      <c r="F1">
        <v>24</v>
      </c>
      <c r="G1" s="4" t="s">
        <v>48</v>
      </c>
    </row>
    <row r="2" spans="1:7" ht="18.75">
      <c r="A2" s="9" t="s">
        <v>0</v>
      </c>
      <c r="B2" s="9" t="s">
        <v>1</v>
      </c>
      <c r="C2" s="9" t="s">
        <v>41</v>
      </c>
      <c r="D2" s="9" t="s">
        <v>42</v>
      </c>
      <c r="F2">
        <v>14.05</v>
      </c>
      <c r="G2" s="5" t="s">
        <v>43</v>
      </c>
    </row>
    <row r="3" spans="1:7" ht="18">
      <c r="A3">
        <v>12.079000000000001</v>
      </c>
      <c r="B3">
        <v>19.277999999999999</v>
      </c>
      <c r="C3">
        <f>A3-B3</f>
        <v>-7.1989999999999981</v>
      </c>
      <c r="D3">
        <f>(C3-(-7.96))^2</f>
        <v>0.57912100000000288</v>
      </c>
      <c r="F3">
        <v>22.02</v>
      </c>
      <c r="G3" s="5" t="s">
        <v>44</v>
      </c>
    </row>
    <row r="4" spans="1:7" ht="18">
      <c r="A4">
        <v>16.791</v>
      </c>
      <c r="B4">
        <v>18.741</v>
      </c>
      <c r="C4">
        <f t="shared" ref="C4:C26" si="0">A4-B4</f>
        <v>-1.9499999999999993</v>
      </c>
      <c r="D4">
        <f t="shared" ref="D4:D26" si="1">(C4-(-7.96))^2</f>
        <v>36.120100000000008</v>
      </c>
      <c r="F4">
        <v>-7.96</v>
      </c>
      <c r="G4" s="1" t="s">
        <v>45</v>
      </c>
    </row>
    <row r="5" spans="1:7">
      <c r="A5">
        <v>9.5640000000000001</v>
      </c>
      <c r="B5">
        <v>21.213999999999999</v>
      </c>
      <c r="C5">
        <f t="shared" si="0"/>
        <v>-11.649999999999999</v>
      </c>
      <c r="D5">
        <f t="shared" si="1"/>
        <v>13.616099999999991</v>
      </c>
    </row>
    <row r="6" spans="1:7" ht="18">
      <c r="A6">
        <v>8.6300000000000008</v>
      </c>
      <c r="B6">
        <v>15.686999999999999</v>
      </c>
      <c r="C6">
        <f t="shared" si="0"/>
        <v>-7.0569999999999986</v>
      </c>
      <c r="D6">
        <f t="shared" si="1"/>
        <v>0.81540900000000249</v>
      </c>
      <c r="F6" t="s">
        <v>46</v>
      </c>
    </row>
    <row r="7" spans="1:7">
      <c r="A7">
        <v>14.669</v>
      </c>
      <c r="B7">
        <v>22.803000000000001</v>
      </c>
      <c r="C7">
        <f t="shared" si="0"/>
        <v>-8.1340000000000003</v>
      </c>
      <c r="D7">
        <f t="shared" si="1"/>
        <v>3.0276000000000133E-2</v>
      </c>
    </row>
    <row r="8" spans="1:7">
      <c r="A8">
        <v>12.238</v>
      </c>
      <c r="B8">
        <v>20.878</v>
      </c>
      <c r="C8">
        <f t="shared" si="0"/>
        <v>-8.64</v>
      </c>
      <c r="D8">
        <f t="shared" si="1"/>
        <v>0.46240000000000081</v>
      </c>
      <c r="F8" s="13">
        <f>(F2-F3)/(F28/SQRT(F1))</f>
        <v>-8.0259477790886979</v>
      </c>
      <c r="G8" s="5" t="s">
        <v>47</v>
      </c>
    </row>
    <row r="9" spans="1:7">
      <c r="A9">
        <v>14.692</v>
      </c>
      <c r="B9">
        <v>24.571999999999999</v>
      </c>
      <c r="C9">
        <f t="shared" si="0"/>
        <v>-9.879999999999999</v>
      </c>
      <c r="D9">
        <f t="shared" si="1"/>
        <v>3.6863999999999963</v>
      </c>
    </row>
    <row r="10" spans="1:7">
      <c r="A10">
        <v>8.9870000000000001</v>
      </c>
      <c r="B10">
        <v>17.393999999999998</v>
      </c>
      <c r="C10">
        <f t="shared" si="0"/>
        <v>-8.4069999999999983</v>
      </c>
      <c r="D10">
        <f t="shared" si="1"/>
        <v>0.19980899999999846</v>
      </c>
    </row>
    <row r="11" spans="1:7">
      <c r="A11">
        <v>9.4009999999999998</v>
      </c>
      <c r="B11">
        <v>20.762</v>
      </c>
      <c r="C11">
        <f t="shared" si="0"/>
        <v>-11.361000000000001</v>
      </c>
      <c r="D11">
        <f t="shared" si="1"/>
        <v>11.566801000000005</v>
      </c>
    </row>
    <row r="12" spans="1:7">
      <c r="A12">
        <v>14.48</v>
      </c>
      <c r="B12">
        <v>26.282</v>
      </c>
      <c r="C12">
        <f t="shared" si="0"/>
        <v>-11.802</v>
      </c>
      <c r="D12">
        <f t="shared" si="1"/>
        <v>14.760963999999998</v>
      </c>
    </row>
    <row r="13" spans="1:7">
      <c r="A13">
        <v>22.327999999999999</v>
      </c>
      <c r="B13">
        <v>24.524000000000001</v>
      </c>
      <c r="C13">
        <f t="shared" si="0"/>
        <v>-2.1960000000000015</v>
      </c>
      <c r="D13">
        <f t="shared" si="1"/>
        <v>33.223695999999983</v>
      </c>
    </row>
    <row r="14" spans="1:7">
      <c r="A14">
        <v>15.298</v>
      </c>
      <c r="B14">
        <v>18.643999999999998</v>
      </c>
      <c r="C14">
        <f t="shared" si="0"/>
        <v>-3.3459999999999983</v>
      </c>
      <c r="D14">
        <f t="shared" si="1"/>
        <v>21.288996000000015</v>
      </c>
    </row>
    <row r="15" spans="1:7">
      <c r="A15">
        <v>15.073</v>
      </c>
      <c r="B15">
        <v>17.510000000000002</v>
      </c>
      <c r="C15">
        <f t="shared" si="0"/>
        <v>-2.4370000000000012</v>
      </c>
      <c r="D15">
        <f t="shared" si="1"/>
        <v>30.503528999999986</v>
      </c>
    </row>
    <row r="16" spans="1:7">
      <c r="A16">
        <v>16.928999999999998</v>
      </c>
      <c r="B16">
        <v>20.329999999999998</v>
      </c>
      <c r="C16">
        <f t="shared" si="0"/>
        <v>-3.4009999999999998</v>
      </c>
      <c r="D16">
        <f t="shared" si="1"/>
        <v>20.784481000000003</v>
      </c>
    </row>
    <row r="17" spans="1:7">
      <c r="A17">
        <v>18.2</v>
      </c>
      <c r="B17">
        <v>35.255000000000003</v>
      </c>
      <c r="C17">
        <f t="shared" si="0"/>
        <v>-17.055000000000003</v>
      </c>
      <c r="D17">
        <f t="shared" si="1"/>
        <v>82.719025000000045</v>
      </c>
    </row>
    <row r="18" spans="1:7">
      <c r="A18">
        <v>12.13</v>
      </c>
      <c r="B18">
        <v>22.158000000000001</v>
      </c>
      <c r="C18">
        <f t="shared" si="0"/>
        <v>-10.028</v>
      </c>
      <c r="D18">
        <f t="shared" si="1"/>
        <v>4.2766240000000018</v>
      </c>
    </row>
    <row r="19" spans="1:7">
      <c r="A19">
        <v>18.495000000000001</v>
      </c>
      <c r="B19">
        <v>25.138999999999999</v>
      </c>
      <c r="C19">
        <f t="shared" si="0"/>
        <v>-6.6439999999999984</v>
      </c>
      <c r="D19">
        <f t="shared" si="1"/>
        <v>1.7318560000000043</v>
      </c>
    </row>
    <row r="20" spans="1:7">
      <c r="A20">
        <v>10.638999999999999</v>
      </c>
      <c r="B20">
        <v>20.428999999999998</v>
      </c>
      <c r="C20">
        <f t="shared" si="0"/>
        <v>-9.7899999999999991</v>
      </c>
      <c r="D20">
        <f t="shared" si="1"/>
        <v>3.3488999999999969</v>
      </c>
    </row>
    <row r="21" spans="1:7">
      <c r="A21">
        <v>11.343999999999999</v>
      </c>
      <c r="B21">
        <v>17.425000000000001</v>
      </c>
      <c r="C21">
        <f t="shared" si="0"/>
        <v>-6.0810000000000013</v>
      </c>
      <c r="D21">
        <f t="shared" si="1"/>
        <v>3.5306409999999948</v>
      </c>
    </row>
    <row r="22" spans="1:7">
      <c r="A22">
        <v>12.369</v>
      </c>
      <c r="B22">
        <v>34.287999999999997</v>
      </c>
      <c r="C22">
        <f t="shared" si="0"/>
        <v>-21.918999999999997</v>
      </c>
      <c r="D22">
        <f t="shared" si="1"/>
        <v>194.85368099999988</v>
      </c>
    </row>
    <row r="23" spans="1:7">
      <c r="A23">
        <v>12.944000000000001</v>
      </c>
      <c r="B23">
        <v>23.893999999999998</v>
      </c>
      <c r="C23">
        <f t="shared" si="0"/>
        <v>-10.949999999999998</v>
      </c>
      <c r="D23">
        <f t="shared" si="1"/>
        <v>8.9400999999999851</v>
      </c>
    </row>
    <row r="24" spans="1:7">
      <c r="A24">
        <v>14.233000000000001</v>
      </c>
      <c r="B24">
        <v>17.96</v>
      </c>
      <c r="C24">
        <f t="shared" si="0"/>
        <v>-3.7270000000000003</v>
      </c>
      <c r="D24">
        <f t="shared" si="1"/>
        <v>17.918288999999998</v>
      </c>
    </row>
    <row r="25" spans="1:7">
      <c r="A25">
        <v>19.71</v>
      </c>
      <c r="B25">
        <v>22.058</v>
      </c>
      <c r="C25">
        <f t="shared" si="0"/>
        <v>-2.347999999999999</v>
      </c>
      <c r="D25">
        <f t="shared" si="1"/>
        <v>31.494544000000012</v>
      </c>
    </row>
    <row r="26" spans="1:7">
      <c r="A26">
        <v>16.004000000000001</v>
      </c>
      <c r="B26">
        <v>21.157</v>
      </c>
      <c r="C26">
        <f t="shared" si="0"/>
        <v>-5.1529999999999987</v>
      </c>
      <c r="D26">
        <f t="shared" si="1"/>
        <v>7.8792490000000068</v>
      </c>
    </row>
    <row r="27" spans="1:7">
      <c r="E27" s="11" t="s">
        <v>39</v>
      </c>
    </row>
    <row r="28" spans="1:7">
      <c r="C28" s="1" t="s">
        <v>38</v>
      </c>
      <c r="D28">
        <f>SUM(D3:D26)</f>
        <v>544.33099099999993</v>
      </c>
      <c r="E28" s="10">
        <f>D28/23</f>
        <v>23.666564826086955</v>
      </c>
      <c r="F28">
        <f>SQRT(E28)</f>
        <v>4.8648293727619016</v>
      </c>
      <c r="G28" s="5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R23"/>
  <sheetViews>
    <sheetView workbookViewId="0">
      <selection activeCell="N29" sqref="N29"/>
    </sheetView>
  </sheetViews>
  <sheetFormatPr baseColWidth="10" defaultRowHeight="15"/>
  <sheetData>
    <row r="1" spans="2:18" ht="23.25">
      <c r="B1" s="12" t="s">
        <v>40</v>
      </c>
      <c r="C1" s="12"/>
      <c r="D1" s="12"/>
      <c r="E1" s="12"/>
      <c r="F1" s="12"/>
      <c r="G1" s="12"/>
      <c r="H1" s="12"/>
      <c r="I1" s="12"/>
      <c r="J1" s="12"/>
    </row>
    <row r="3" spans="2:18">
      <c r="L3" s="2" t="s">
        <v>36</v>
      </c>
      <c r="M3" s="2" t="s">
        <v>2</v>
      </c>
      <c r="N3" s="2" t="s">
        <v>0</v>
      </c>
      <c r="O3" s="1"/>
      <c r="P3" s="7" t="s">
        <v>36</v>
      </c>
      <c r="Q3" s="2" t="s">
        <v>2</v>
      </c>
      <c r="R3" s="2" t="s">
        <v>1</v>
      </c>
    </row>
    <row r="4" spans="2:18">
      <c r="L4" s="6" t="s">
        <v>23</v>
      </c>
      <c r="M4" s="3">
        <v>3</v>
      </c>
      <c r="N4" s="3">
        <f t="array" ref="N4:N23">FREQUENCY(Data!$A$3:$A$26,M4:M23)</f>
        <v>0</v>
      </c>
      <c r="P4" s="6" t="s">
        <v>3</v>
      </c>
      <c r="Q4" s="3">
        <v>2</v>
      </c>
      <c r="R4" s="3">
        <f t="array" ref="R4:R23">FREQUENCY(Data!$B$3:$B$26,Q4:$Q$23)</f>
        <v>0</v>
      </c>
    </row>
    <row r="5" spans="2:18">
      <c r="L5" s="6" t="s">
        <v>24</v>
      </c>
      <c r="M5" s="3">
        <v>6</v>
      </c>
      <c r="N5" s="3">
        <v>0</v>
      </c>
      <c r="P5" s="6" t="s">
        <v>4</v>
      </c>
      <c r="Q5" s="3">
        <v>4</v>
      </c>
      <c r="R5" s="3">
        <v>0</v>
      </c>
    </row>
    <row r="6" spans="2:18">
      <c r="L6" s="6" t="s">
        <v>25</v>
      </c>
      <c r="M6" s="3">
        <v>9</v>
      </c>
      <c r="N6" s="3">
        <v>2</v>
      </c>
      <c r="P6" s="6" t="s">
        <v>5</v>
      </c>
      <c r="Q6" s="3">
        <v>6</v>
      </c>
      <c r="R6" s="3">
        <v>0</v>
      </c>
    </row>
    <row r="7" spans="2:18">
      <c r="L7" s="6" t="s">
        <v>26</v>
      </c>
      <c r="M7" s="3">
        <v>12</v>
      </c>
      <c r="N7" s="3">
        <v>4</v>
      </c>
      <c r="P7" s="6" t="s">
        <v>6</v>
      </c>
      <c r="Q7" s="3">
        <v>8</v>
      </c>
      <c r="R7" s="3">
        <v>0</v>
      </c>
    </row>
    <row r="8" spans="2:18">
      <c r="L8" s="6" t="s">
        <v>27</v>
      </c>
      <c r="M8" s="3">
        <v>15</v>
      </c>
      <c r="N8" s="3">
        <v>9</v>
      </c>
      <c r="P8" s="6" t="s">
        <v>8</v>
      </c>
      <c r="Q8" s="3">
        <v>10</v>
      </c>
      <c r="R8" s="8">
        <v>0</v>
      </c>
    </row>
    <row r="9" spans="2:18">
      <c r="L9" s="6" t="s">
        <v>28</v>
      </c>
      <c r="M9" s="3">
        <v>18</v>
      </c>
      <c r="N9" s="3">
        <v>5</v>
      </c>
      <c r="P9" s="6" t="s">
        <v>7</v>
      </c>
      <c r="Q9" s="3">
        <v>12</v>
      </c>
      <c r="R9" s="8">
        <v>0</v>
      </c>
    </row>
    <row r="10" spans="2:18">
      <c r="L10" s="6" t="s">
        <v>29</v>
      </c>
      <c r="M10" s="3">
        <v>21</v>
      </c>
      <c r="N10" s="3">
        <v>3</v>
      </c>
      <c r="P10" s="6" t="s">
        <v>9</v>
      </c>
      <c r="Q10" s="3">
        <v>14</v>
      </c>
      <c r="R10" s="8">
        <v>0</v>
      </c>
    </row>
    <row r="11" spans="2:18">
      <c r="L11" s="6" t="s">
        <v>30</v>
      </c>
      <c r="M11" s="3">
        <v>24</v>
      </c>
      <c r="N11" s="3">
        <v>1</v>
      </c>
      <c r="P11" s="6" t="s">
        <v>10</v>
      </c>
      <c r="Q11" s="3">
        <v>16</v>
      </c>
      <c r="R11" s="8">
        <v>1</v>
      </c>
    </row>
    <row r="12" spans="2:18">
      <c r="L12" s="6" t="s">
        <v>31</v>
      </c>
      <c r="M12" s="3">
        <v>27</v>
      </c>
      <c r="N12" s="3">
        <v>0</v>
      </c>
      <c r="P12" s="6" t="s">
        <v>11</v>
      </c>
      <c r="Q12" s="3">
        <v>18</v>
      </c>
      <c r="R12" s="8">
        <v>4</v>
      </c>
    </row>
    <row r="13" spans="2:18">
      <c r="L13" s="6" t="s">
        <v>32</v>
      </c>
      <c r="M13" s="3">
        <v>30</v>
      </c>
      <c r="N13" s="3">
        <v>0</v>
      </c>
      <c r="P13" s="6" t="s">
        <v>12</v>
      </c>
      <c r="Q13" s="3">
        <v>20</v>
      </c>
      <c r="R13" s="8">
        <v>3</v>
      </c>
    </row>
    <row r="14" spans="2:18">
      <c r="L14" s="6" t="s">
        <v>33</v>
      </c>
      <c r="M14" s="3">
        <v>33</v>
      </c>
      <c r="N14" s="3">
        <v>0</v>
      </c>
      <c r="P14" s="6" t="s">
        <v>13</v>
      </c>
      <c r="Q14" s="3">
        <v>22</v>
      </c>
      <c r="R14" s="8">
        <v>6</v>
      </c>
    </row>
    <row r="15" spans="2:18">
      <c r="L15" s="6" t="s">
        <v>34</v>
      </c>
      <c r="M15" s="3">
        <v>36</v>
      </c>
      <c r="N15" s="3">
        <v>0</v>
      </c>
      <c r="P15" s="6" t="s">
        <v>14</v>
      </c>
      <c r="Q15" s="3">
        <v>24</v>
      </c>
      <c r="R15" s="8">
        <v>4</v>
      </c>
    </row>
    <row r="16" spans="2:18">
      <c r="L16" s="6" t="s">
        <v>35</v>
      </c>
      <c r="M16" s="3">
        <v>39</v>
      </c>
      <c r="N16" s="3">
        <v>0</v>
      </c>
      <c r="P16" s="6" t="s">
        <v>15</v>
      </c>
      <c r="Q16" s="3">
        <v>26</v>
      </c>
      <c r="R16" s="8">
        <v>3</v>
      </c>
    </row>
    <row r="17" spans="12:18">
      <c r="L17" s="6" t="s">
        <v>16</v>
      </c>
      <c r="M17" s="3">
        <v>42</v>
      </c>
      <c r="N17" s="3">
        <v>0</v>
      </c>
      <c r="P17" s="6" t="s">
        <v>16</v>
      </c>
      <c r="Q17" s="3">
        <v>28</v>
      </c>
      <c r="R17" s="8">
        <v>1</v>
      </c>
    </row>
    <row r="18" spans="12:18">
      <c r="L18" s="6" t="s">
        <v>17</v>
      </c>
      <c r="M18" s="3">
        <v>45</v>
      </c>
      <c r="N18" s="3">
        <v>0</v>
      </c>
      <c r="P18" s="6" t="s">
        <v>17</v>
      </c>
      <c r="Q18" s="3">
        <v>30</v>
      </c>
      <c r="R18" s="3">
        <v>0</v>
      </c>
    </row>
    <row r="19" spans="12:18">
      <c r="L19" s="6" t="s">
        <v>18</v>
      </c>
      <c r="M19" s="3">
        <v>48</v>
      </c>
      <c r="N19" s="3">
        <v>0</v>
      </c>
      <c r="P19" s="6" t="s">
        <v>18</v>
      </c>
      <c r="Q19" s="3">
        <v>32</v>
      </c>
      <c r="R19" s="3">
        <v>0</v>
      </c>
    </row>
    <row r="20" spans="12:18">
      <c r="L20" s="6" t="s">
        <v>19</v>
      </c>
      <c r="M20" s="3">
        <v>51</v>
      </c>
      <c r="N20" s="3">
        <v>0</v>
      </c>
      <c r="P20" s="6" t="s">
        <v>19</v>
      </c>
      <c r="Q20" s="3">
        <v>34</v>
      </c>
      <c r="R20" s="3">
        <v>0</v>
      </c>
    </row>
    <row r="21" spans="12:18">
      <c r="L21" s="6" t="s">
        <v>20</v>
      </c>
      <c r="M21" s="3">
        <v>54</v>
      </c>
      <c r="N21" s="3">
        <v>0</v>
      </c>
      <c r="P21" s="6" t="s">
        <v>20</v>
      </c>
      <c r="Q21" s="3">
        <v>36</v>
      </c>
      <c r="R21" s="3">
        <v>2</v>
      </c>
    </row>
    <row r="22" spans="12:18">
      <c r="L22" s="6" t="s">
        <v>21</v>
      </c>
      <c r="M22" s="3">
        <v>57</v>
      </c>
      <c r="N22" s="3">
        <v>0</v>
      </c>
      <c r="P22" s="6" t="s">
        <v>21</v>
      </c>
      <c r="Q22" s="3">
        <v>38</v>
      </c>
      <c r="R22" s="3">
        <v>0</v>
      </c>
    </row>
    <row r="23" spans="12:18">
      <c r="L23" s="6" t="s">
        <v>22</v>
      </c>
      <c r="M23" s="3">
        <v>60</v>
      </c>
      <c r="N23" s="3">
        <v>0</v>
      </c>
      <c r="P23" s="6" t="s">
        <v>22</v>
      </c>
      <c r="Q23" s="3">
        <v>40</v>
      </c>
      <c r="R23" s="3">
        <v>0</v>
      </c>
    </row>
  </sheetData>
  <mergeCells count="1">
    <mergeCell ref="B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Histograms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2016-12-10T18:54:52Z</dcterms:created>
  <dcterms:modified xsi:type="dcterms:W3CDTF">2016-12-12T13:28:15Z</dcterms:modified>
</cp:coreProperties>
</file>