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set mapping" sheetId="2" r:id="rId5"/>
    <sheet state="visible" name="T|LB1" sheetId="3" r:id="rId6"/>
    <sheet state="visible" name="I|LB1" sheetId="4" r:id="rId7"/>
    <sheet state="visible" name="T|LB2" sheetId="5" r:id="rId8"/>
    <sheet state="visible" name="I|LB2" sheetId="6" r:id="rId9"/>
  </sheets>
  <definedNames/>
  <calcPr/>
  <extLst>
    <ext uri="GoogleSheetsCustomDataVersion1">
      <go:sheetsCustomData xmlns:go="http://customooxmlschemas.google.com/" r:id="rId10" roundtripDataSignature="AMtx7mgt7UrM52b3mHmUQ1uLttNiLWo13g=="/>
    </ext>
  </extLst>
</workbook>
</file>

<file path=xl/sharedStrings.xml><?xml version="1.0" encoding="utf-8"?>
<sst xmlns="http://schemas.openxmlformats.org/spreadsheetml/2006/main" count="1138" uniqueCount="673">
  <si>
    <t>Invocation time in seconds</t>
  </si>
  <si>
    <t>Join</t>
  </si>
  <si>
    <t>Spark Invocation #1</t>
  </si>
  <si>
    <t>Spark Invocation #2</t>
  </si>
  <si>
    <t>Spark Invocation #3</t>
  </si>
  <si>
    <t>Spark Median</t>
  </si>
  <si>
    <t>MapReduce Invocation #1</t>
  </si>
  <si>
    <t>MapReduce Invocation #2</t>
  </si>
  <si>
    <t>MapReduce Invocation #3</t>
  </si>
  <si>
    <t>MapReduce Median</t>
  </si>
  <si>
    <t>Comparison</t>
  </si>
  <si>
    <t>medium dataset by column User</t>
  </si>
  <si>
    <t>medium dataset by column DateTime</t>
  </si>
  <si>
    <t>Average Datanode RAM memory utilization in GiB</t>
  </si>
  <si>
    <t>Total local file system read in MiB</t>
  </si>
  <si>
    <t>Total local file system write in MiB</t>
  </si>
  <si>
    <t>Average swap utilization in MiB</t>
  </si>
  <si>
    <t>Total network received in GiB</t>
  </si>
  <si>
    <t>Total network transmitted in GiB</t>
  </si>
  <si>
    <t>Total cpu time in seconds</t>
  </si>
  <si>
    <t>Total cpu time system mode in seconds</t>
  </si>
  <si>
    <t>Total cpu time user mode in seconds</t>
  </si>
  <si>
    <t>Total cpu time io wait mode in seconds</t>
  </si>
  <si>
    <t>Spark</t>
  </si>
  <si>
    <t>MapReduce</t>
  </si>
  <si>
    <t># Crashes</t>
  </si>
  <si>
    <t>Codification</t>
  </si>
  <si>
    <t>Dataset name</t>
  </si>
  <si>
    <t>Sheet Name</t>
  </si>
  <si>
    <t>LB</t>
  </si>
  <si>
    <t>Ad click on Taobao (1G)</t>
  </si>
  <si>
    <t>LB1</t>
  </si>
  <si>
    <t>LA</t>
  </si>
  <si>
    <t>Ad click on Taobao Ad Feature</t>
  </si>
  <si>
    <t>LB2</t>
  </si>
  <si>
    <t>LU</t>
  </si>
  <si>
    <t>Ad click on Taobao User Profile</t>
  </si>
  <si>
    <t>M</t>
  </si>
  <si>
    <t>Obama Visitor Logs (1G)</t>
  </si>
  <si>
    <t>Ad click on Taobao (1G) by column User</t>
  </si>
  <si>
    <t>B</t>
  </si>
  <si>
    <t>Thunderbird (30G)</t>
  </si>
  <si>
    <t>Ad click on Taobao (1G) by column DateTime</t>
  </si>
  <si>
    <t xml:space="preserve"> 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</si>
  <si>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</si>
  <si>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</si>
  <si>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</si>
  <si>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</si>
  <si>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</si>
  <si>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0</t>
  </si>
  <si>
    <t>Distributed file system written bytes with replication</t>
  </si>
  <si>
    <t>Final instant</t>
  </si>
  <si>
    <t>2021-05-16T20:21:37.290386Z</t>
  </si>
  <si>
    <t>2021-05-16T21:48:49.456055Z</t>
  </si>
  <si>
    <t>2021-05-16T23:17:59.075435Z</t>
  </si>
  <si>
    <t>2021-05-16T20:05:26.073812Z</t>
  </si>
  <si>
    <t>2021-05-16T21:33:37.713559Z</t>
  </si>
  <si>
    <t>2021-05-16T23:02:20.845922Z</t>
  </si>
  <si>
    <t>Initial instant</t>
  </si>
  <si>
    <t>2021-05-16T20:06:41.881533Z</t>
  </si>
  <si>
    <t>2021-05-16T21:34:57.960628Z</t>
  </si>
  <si>
    <t>2021-05-16T23:03:40.580214Z</t>
  </si>
  <si>
    <t>2021-05-16T18:52:18.052479Z</t>
  </si>
  <si>
    <t>2021-05-16T20:22:28.399330Z</t>
  </si>
  <si>
    <t>2021-05-16T21:49:38.496671Z</t>
  </si>
  <si>
    <t>Invocation time in nanoseconds</t>
  </si>
  <si>
    <t>895403532312</t>
  </si>
  <si>
    <t>831488856520</t>
  </si>
  <si>
    <t>858488564245</t>
  </si>
  <si>
    <t>4388016472248</t>
  </si>
  <si>
    <t>4269306498575</t>
  </si>
  <si>
    <t>4362341696043</t>
  </si>
  <si>
    <t>Node dtim1 average memory utilization in bytes</t>
  </si>
  <si>
    <t>18732861760</t>
  </si>
  <si>
    <t>18494469568</t>
  </si>
  <si>
    <t>19782074959</t>
  </si>
  <si>
    <t>9177566672</t>
  </si>
  <si>
    <t>10646005713</t>
  </si>
  <si>
    <t>11544980640</t>
  </si>
  <si>
    <t>Node dtim1 average swap utilization in bytes</t>
  </si>
  <si>
    <t>48643145</t>
  </si>
  <si>
    <t>53993851</t>
  </si>
  <si>
    <t>58673988</t>
  </si>
  <si>
    <t>43858442</t>
  </si>
  <si>
    <t>52195742</t>
  </si>
  <si>
    <t>57153112</t>
  </si>
  <si>
    <t>Node dtim1 cpu time io wait mode in seconds</t>
  </si>
  <si>
    <t>6</t>
  </si>
  <si>
    <t>3</t>
  </si>
  <si>
    <t>236</t>
  </si>
  <si>
    <t>113</t>
  </si>
  <si>
    <t>40</t>
  </si>
  <si>
    <t>Node dtim1 cpu time system mode in seconds</t>
  </si>
  <si>
    <t>190</t>
  </si>
  <si>
    <t>168</t>
  </si>
  <si>
    <t>167</t>
  </si>
  <si>
    <t>434</t>
  </si>
  <si>
    <t>393</t>
  </si>
  <si>
    <t>374</t>
  </si>
  <si>
    <t>Node dtim1 cpu time total in seconds</t>
  </si>
  <si>
    <t>7151</t>
  </si>
  <si>
    <t>6644</t>
  </si>
  <si>
    <t>6864</t>
  </si>
  <si>
    <t>34989</t>
  </si>
  <si>
    <t>34044</t>
  </si>
  <si>
    <t>34788</t>
  </si>
  <si>
    <t>Node dtim1 cpu time user mode in seconds</t>
  </si>
  <si>
    <t>6182</t>
  </si>
  <si>
    <t>6194</t>
  </si>
  <si>
    <t>5970</t>
  </si>
  <si>
    <t>8282</t>
  </si>
  <si>
    <t>8189</t>
  </si>
  <si>
    <t>10401</t>
  </si>
  <si>
    <t>Node dtim1 local file system read bytes</t>
  </si>
  <si>
    <t>12288</t>
  </si>
  <si>
    <t>138039296</t>
  </si>
  <si>
    <t>123092992</t>
  </si>
  <si>
    <t>100655104</t>
  </si>
  <si>
    <t>Node dtim1 local file system written bytes</t>
  </si>
  <si>
    <t>560918528</t>
  </si>
  <si>
    <t>674881536</t>
  </si>
  <si>
    <t>520196096</t>
  </si>
  <si>
    <t>3641237504</t>
  </si>
  <si>
    <t>3461648384</t>
  </si>
  <si>
    <t>4296552448</t>
  </si>
  <si>
    <t>Node dtim1 max memory utilization in bytes</t>
  </si>
  <si>
    <t>23344508928</t>
  </si>
  <si>
    <t>23573553152</t>
  </si>
  <si>
    <t>24386461696</t>
  </si>
  <si>
    <t>14618783744</t>
  </si>
  <si>
    <t>15367397376</t>
  </si>
  <si>
    <t>17722818560</t>
  </si>
  <si>
    <t>Node dtim1 max swap utilization in bytes</t>
  </si>
  <si>
    <t>49446912</t>
  </si>
  <si>
    <t>54267904</t>
  </si>
  <si>
    <t>58830848</t>
  </si>
  <si>
    <t>44617728</t>
  </si>
  <si>
    <t>52645888</t>
  </si>
  <si>
    <t>58204160</t>
  </si>
  <si>
    <t>Node dtim1 min memory utilization in bytes</t>
  </si>
  <si>
    <t>5299978240</t>
  </si>
  <si>
    <t>6498689024</t>
  </si>
  <si>
    <t>7722684416</t>
  </si>
  <si>
    <t>2955980800</t>
  </si>
  <si>
    <t>4948672512</t>
  </si>
  <si>
    <t>6003609600</t>
  </si>
  <si>
    <t>Node dtim1 min swap utilization in bytes</t>
  </si>
  <si>
    <t>45625344</t>
  </si>
  <si>
    <t>53702656</t>
  </si>
  <si>
    <t>58462208</t>
  </si>
  <si>
    <t>33615872</t>
  </si>
  <si>
    <t>49532928</t>
  </si>
  <si>
    <t>54259712</t>
  </si>
  <si>
    <t>Node dtim1 network received bytes</t>
  </si>
  <si>
    <t>15203828148</t>
  </si>
  <si>
    <t>15139773592</t>
  </si>
  <si>
    <t>15265671751</t>
  </si>
  <si>
    <t>20821072378</t>
  </si>
  <si>
    <t>20816294742</t>
  </si>
  <si>
    <t>19243602112</t>
  </si>
  <si>
    <t>Node dtim1 network transmitted bytes</t>
  </si>
  <si>
    <t>15380020558</t>
  </si>
  <si>
    <t>14271828118</t>
  </si>
  <si>
    <t>14735709267</t>
  </si>
  <si>
    <t>15445698112</t>
  </si>
  <si>
    <t>18287187312</t>
  </si>
  <si>
    <t>17466558982</t>
  </si>
  <si>
    <t>Node dtim2 average memory utilization in bytes</t>
  </si>
  <si>
    <t>18159584809</t>
  </si>
  <si>
    <t>19336936920</t>
  </si>
  <si>
    <t>20034330318</t>
  </si>
  <si>
    <t>11092126695</t>
  </si>
  <si>
    <t>12080846775</t>
  </si>
  <si>
    <t>11951550803</t>
  </si>
  <si>
    <t>Node dtim2 average swap utilization in bytes</t>
  </si>
  <si>
    <t>23804315</t>
  </si>
  <si>
    <t>33355140</t>
  </si>
  <si>
    <t>35057644</t>
  </si>
  <si>
    <t>19928989</t>
  </si>
  <si>
    <t>32804835</t>
  </si>
  <si>
    <t>34733206</t>
  </si>
  <si>
    <t>Node dtim2 cpu time io wait mode in seconds</t>
  </si>
  <si>
    <t>7</t>
  </si>
  <si>
    <t>2</t>
  </si>
  <si>
    <t>206</t>
  </si>
  <si>
    <t>89</t>
  </si>
  <si>
    <t>49</t>
  </si>
  <si>
    <t>Node dtim2 cpu time system mode in seconds</t>
  </si>
  <si>
    <t>170</t>
  </si>
  <si>
    <t>162</t>
  </si>
  <si>
    <t>414</t>
  </si>
  <si>
    <t>369</t>
  </si>
  <si>
    <t>385</t>
  </si>
  <si>
    <t>Node dtim2 cpu time total in seconds</t>
  </si>
  <si>
    <t>7164</t>
  </si>
  <si>
    <t>6649</t>
  </si>
  <si>
    <t>6867</t>
  </si>
  <si>
    <t>34995</t>
  </si>
  <si>
    <t>34050</t>
  </si>
  <si>
    <t>Node dtim2 cpu time user mode in seconds</t>
  </si>
  <si>
    <t>6661</t>
  </si>
  <si>
    <t>6369</t>
  </si>
  <si>
    <t>13917</t>
  </si>
  <si>
    <t>11662</t>
  </si>
  <si>
    <t>9704</t>
  </si>
  <si>
    <t>Node dtim2 local file system read bytes</t>
  </si>
  <si>
    <t>45056</t>
  </si>
  <si>
    <t>28672</t>
  </si>
  <si>
    <t>67780608</t>
  </si>
  <si>
    <t>64757760</t>
  </si>
  <si>
    <t>97484800</t>
  </si>
  <si>
    <t>Node dtim2 local file system written bytes</t>
  </si>
  <si>
    <t>886272000</t>
  </si>
  <si>
    <t>588247040</t>
  </si>
  <si>
    <t>622817280</t>
  </si>
  <si>
    <t>4711264256</t>
  </si>
  <si>
    <t>4522577920</t>
  </si>
  <si>
    <t>5000335360</t>
  </si>
  <si>
    <t>Node dtim2 max memory utilization in bytes</t>
  </si>
  <si>
    <t>24775184384</t>
  </si>
  <si>
    <t>23541002240</t>
  </si>
  <si>
    <t>24727109632</t>
  </si>
  <si>
    <t>15257489408</t>
  </si>
  <si>
    <t>16629551104</t>
  </si>
  <si>
    <t>15995097088</t>
  </si>
  <si>
    <t>Node dtim2 max swap utilization in bytes</t>
  </si>
  <si>
    <t>23814144</t>
  </si>
  <si>
    <t>33423360</t>
  </si>
  <si>
    <t>35176448</t>
  </si>
  <si>
    <t>20725760</t>
  </si>
  <si>
    <t>33161216</t>
  </si>
  <si>
    <t>34902016</t>
  </si>
  <si>
    <t>Node dtim2 min memory utilization in bytes</t>
  </si>
  <si>
    <t>5231525888</t>
  </si>
  <si>
    <t>6645022720</t>
  </si>
  <si>
    <t>8166322176</t>
  </si>
  <si>
    <t>3122298880</t>
  </si>
  <si>
    <t>5352984576</t>
  </si>
  <si>
    <t>6410137600</t>
  </si>
  <si>
    <t>Node dtim2 min swap utilization in bytes</t>
  </si>
  <si>
    <t>23793664</t>
  </si>
  <si>
    <t>33349632</t>
  </si>
  <si>
    <t>34934784</t>
  </si>
  <si>
    <t>12083200</t>
  </si>
  <si>
    <t>23887872</t>
  </si>
  <si>
    <t>33427456</t>
  </si>
  <si>
    <t>Node dtim2 network received bytes</t>
  </si>
  <si>
    <t>14988497808</t>
  </si>
  <si>
    <t>15237163687</t>
  </si>
  <si>
    <t>15163322916</t>
  </si>
  <si>
    <t>16183788444</t>
  </si>
  <si>
    <t>17515091415</t>
  </si>
  <si>
    <t>18733290886</t>
  </si>
  <si>
    <t>Node dtim2 network transmitted bytes</t>
  </si>
  <si>
    <t>14308433203</t>
  </si>
  <si>
    <t>15380303322</t>
  </si>
  <si>
    <t>14543501159</t>
  </si>
  <si>
    <t>20490931917</t>
  </si>
  <si>
    <t>19382140959</t>
  </si>
  <si>
    <t>18952704778</t>
  </si>
  <si>
    <t>Node dtim3 average memory utilization in bytes</t>
  </si>
  <si>
    <t>17023316914</t>
  </si>
  <si>
    <t>17754121536</t>
  </si>
  <si>
    <t>17958035923</t>
  </si>
  <si>
    <t>12029706714</t>
  </si>
  <si>
    <t>13583932536</t>
  </si>
  <si>
    <t>14351019178</t>
  </si>
  <si>
    <t>Node dtim3 average swap utilization in bytes</t>
  </si>
  <si>
    <t>86016</t>
  </si>
  <si>
    <t>Node dtim3 cpu time io wait mode in seconds</t>
  </si>
  <si>
    <t>9</t>
  </si>
  <si>
    <t>189</t>
  </si>
  <si>
    <t>134</t>
  </si>
  <si>
    <t>114</t>
  </si>
  <si>
    <t>Node dtim3 cpu time system mode in seconds</t>
  </si>
  <si>
    <t>176</t>
  </si>
  <si>
    <t>164</t>
  </si>
  <si>
    <t>165</t>
  </si>
  <si>
    <t>407</t>
  </si>
  <si>
    <t>388</t>
  </si>
  <si>
    <t>386</t>
  </si>
  <si>
    <t>Node dtim3 cpu time total in seconds</t>
  </si>
  <si>
    <t>7150</t>
  </si>
  <si>
    <t>6638</t>
  </si>
  <si>
    <t>6859</t>
  </si>
  <si>
    <t>35010</t>
  </si>
  <si>
    <t>34065</t>
  </si>
  <si>
    <t>34797</t>
  </si>
  <si>
    <t>Node dtim3 cpu time user mode in seconds</t>
  </si>
  <si>
    <t>5930</t>
  </si>
  <si>
    <t>5654</t>
  </si>
  <si>
    <t>5838</t>
  </si>
  <si>
    <t>10090</t>
  </si>
  <si>
    <t>11808</t>
  </si>
  <si>
    <t>11870</t>
  </si>
  <si>
    <t>Node dtim3 local file system read bytes</t>
  </si>
  <si>
    <t>8192</t>
  </si>
  <si>
    <t>191832064</t>
  </si>
  <si>
    <t>191033344</t>
  </si>
  <si>
    <t>180477952</t>
  </si>
  <si>
    <t>Node dtim3 local file system written bytes</t>
  </si>
  <si>
    <t>427761664</t>
  </si>
  <si>
    <t>318349312</t>
  </si>
  <si>
    <t>318652416</t>
  </si>
  <si>
    <t>4798492672</t>
  </si>
  <si>
    <t>5160083456</t>
  </si>
  <si>
    <t>5385220096</t>
  </si>
  <si>
    <t>Node dtim3 max memory utilization in bytes</t>
  </si>
  <si>
    <t>20260274176</t>
  </si>
  <si>
    <t>20889411584</t>
  </si>
  <si>
    <t>20453253120</t>
  </si>
  <si>
    <t>18328535040</t>
  </si>
  <si>
    <t>19146502144</t>
  </si>
  <si>
    <t>19135172608</t>
  </si>
  <si>
    <t>Node dtim3 max swap utilization in bytes</t>
  </si>
  <si>
    <t>Node dtim3 min memory utilization in bytes</t>
  </si>
  <si>
    <t>8177737728</t>
  </si>
  <si>
    <t>9285976064</t>
  </si>
  <si>
    <t>10144894976</t>
  </si>
  <si>
    <t>5484920832</t>
  </si>
  <si>
    <t>6882914304</t>
  </si>
  <si>
    <t>7766319104</t>
  </si>
  <si>
    <t>Node dtim3 min swap utilization in bytes</t>
  </si>
  <si>
    <t>Node dtim3 network received bytes</t>
  </si>
  <si>
    <t>15580038206</t>
  </si>
  <si>
    <t>15379301116</t>
  </si>
  <si>
    <t>15205222085</t>
  </si>
  <si>
    <t>18881081319</t>
  </si>
  <si>
    <t>17359716590</t>
  </si>
  <si>
    <t>17559416934</t>
  </si>
  <si>
    <t>Node dtim3 network transmitted bytes</t>
  </si>
  <si>
    <t>15968893957</t>
  </si>
  <si>
    <t>15995622557</t>
  </si>
  <si>
    <t>16242472021</t>
  </si>
  <si>
    <t>19819856478</t>
  </si>
  <si>
    <t>17866690772</t>
  </si>
  <si>
    <t>18971487356</t>
  </si>
  <si>
    <t>Node dtim average memory utilization in bytes</t>
  </si>
  <si>
    <t>5638363611</t>
  </si>
  <si>
    <t>5532913624</t>
  </si>
  <si>
    <t>5609759611</t>
  </si>
  <si>
    <t>6521648720</t>
  </si>
  <si>
    <t>6351062171</t>
  </si>
  <si>
    <t>6415971681</t>
  </si>
  <si>
    <t>Node dtim average swap utilization in bytes</t>
  </si>
  <si>
    <t>Node dtim cpu time io wait mode in seconds</t>
  </si>
  <si>
    <t>11</t>
  </si>
  <si>
    <t>10</t>
  </si>
  <si>
    <t>53</t>
  </si>
  <si>
    <t>48</t>
  </si>
  <si>
    <t>Node dtim cpu time system mode in seconds</t>
  </si>
  <si>
    <t>36</t>
  </si>
  <si>
    <t>37</t>
  </si>
  <si>
    <t>34</t>
  </si>
  <si>
    <t>178</t>
  </si>
  <si>
    <t>171</t>
  </si>
  <si>
    <t>195</t>
  </si>
  <si>
    <t>Node dtim cpu time total in seconds</t>
  </si>
  <si>
    <t>7125</t>
  </si>
  <si>
    <t>6627</t>
  </si>
  <si>
    <t>6830</t>
  </si>
  <si>
    <t>34936</t>
  </si>
  <si>
    <t>33985</t>
  </si>
  <si>
    <t>34738</t>
  </si>
  <si>
    <t>Node dtim cpu time user mode in seconds</t>
  </si>
  <si>
    <t>76</t>
  </si>
  <si>
    <t>72</t>
  </si>
  <si>
    <t>71</t>
  </si>
  <si>
    <t>371</t>
  </si>
  <si>
    <t>Node dtim local file system read bytes</t>
  </si>
  <si>
    <t>Node dtim local file system written bytes</t>
  </si>
  <si>
    <t>Node dtim max memory utilization in bytes</t>
  </si>
  <si>
    <t>5659492352</t>
  </si>
  <si>
    <t>5551542272</t>
  </si>
  <si>
    <t>5621506048</t>
  </si>
  <si>
    <t>6671687680</t>
  </si>
  <si>
    <t>6560030720</t>
  </si>
  <si>
    <t>6926921728</t>
  </si>
  <si>
    <t>Node dtim max swap utilization in bytes</t>
  </si>
  <si>
    <t>Node dtim min memory utilization in bytes</t>
  </si>
  <si>
    <t>5624668160</t>
  </si>
  <si>
    <t>5524459520</t>
  </si>
  <si>
    <t>5596471296</t>
  </si>
  <si>
    <t>6433599488</t>
  </si>
  <si>
    <t>6269468672</t>
  </si>
  <si>
    <t>6348795904</t>
  </si>
  <si>
    <t>Node dtim min swap utilization in bytes</t>
  </si>
  <si>
    <t>Node dtim network received bytes</t>
  </si>
  <si>
    <t>49944577</t>
  </si>
  <si>
    <t>46389757</t>
  </si>
  <si>
    <t>47869596</t>
  </si>
  <si>
    <t>242889077</t>
  </si>
  <si>
    <t>237006520</t>
  </si>
  <si>
    <t>244287934</t>
  </si>
  <si>
    <t>Node dtim network transmitted bytes</t>
  </si>
  <si>
    <t>3523615</t>
  </si>
  <si>
    <t>3386224</t>
  </si>
  <si>
    <t>3476417</t>
  </si>
  <si>
    <t>169646979</t>
  </si>
  <si>
    <t>168689668</t>
  </si>
  <si>
    <t>171207412</t>
  </si>
  <si>
    <t>Average Datanode RAM memory utilization (Master included) in GiB</t>
  </si>
  <si>
    <t>Min Datanode RAM memory utilitzation in GiB</t>
  </si>
  <si>
    <t>Max Datanode RAM memory utilization in GiB</t>
  </si>
  <si>
    <t>Min swap utilization in MiB</t>
  </si>
  <si>
    <t>Max swap utilization in MiB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</si>
  <si>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</si>
  <si>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</si>
  <si>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</si>
  <si>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</si>
  <si>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</si>
  <si>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</si>
  <si>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1</t>
  </si>
  <si>
    <t>Load</t>
  </si>
  <si>
    <t>[]</t>
  </si>
  <si>
    <t>26557961</t>
  </si>
  <si>
    <t>[User, DateTime, AdGroupId, PID, NonClk, Clk]</t>
  </si>
  <si>
    <t>[26557961, 26557961]</t>
  </si>
  <si>
    <t>5500007285</t>
  </si>
  <si>
    <t>[[User, DateTime, AdGroupId, PID, NonClk, Clk], [User, DateTime, AdGroupId, PID, NonClk, Clk]]</t>
  </si>
  <si>
    <t>[LeftUser, LeftDateTime, LeftAdGroupId, LeftPID, LeftNonClk, LeftClk, RightUser, RightDateTime, RightAdGroupId, RightPID, RightNonClk, RightClk]</t>
  </si>
  <si>
    <t>4</t>
  </si>
  <si>
    <t>Sink</t>
  </si>
  <si>
    <t>[5500007285]</t>
  </si>
  <si>
    <t>[[LeftUser, LeftDateTime, LeftAdGroupId, LeftPID, LeftNonClk, LeftClk, RightUser, RightDateTime, RightAdGroupId, RightPID, RightNonClk, RightClk]]</t>
  </si>
  <si>
    <t>2021-06-02T01:07:39.290537Z</t>
  </si>
  <si>
    <t>2021-06-02T01:35:55.040660Z</t>
  </si>
  <si>
    <t>2021-06-02T02:03:56.995579Z</t>
  </si>
  <si>
    <t>2021-06-02T01:02:04.118996Z</t>
  </si>
  <si>
    <t>2021-06-02T01:30:24.495991Z</t>
  </si>
  <si>
    <t>2021-06-02T01:58:37.050373Z</t>
  </si>
  <si>
    <t>2021-06-02T01:03:26.654850Z</t>
  </si>
  <si>
    <t>2021-06-02T01:31:47.866036Z</t>
  </si>
  <si>
    <t>2021-06-02T01:59:56.852176Z</t>
  </si>
  <si>
    <t>2021-06-02T00:40:19.170804Z</t>
  </si>
  <si>
    <t>2021-06-02T01:08:31.762436Z</t>
  </si>
  <si>
    <t>2021-06-02T01:36:51.274321Z</t>
  </si>
  <si>
    <t>252629225932</t>
  </si>
  <si>
    <t>247167376989</t>
  </si>
  <si>
    <t>240137654611</t>
  </si>
  <si>
    <t>1304940400453</t>
  </si>
  <si>
    <t>1312724186576</t>
  </si>
  <si>
    <t>1305769144158</t>
  </si>
  <si>
    <t>13851331879</t>
  </si>
  <si>
    <t>16186734707</t>
  </si>
  <si>
    <t>22990988504</t>
  </si>
  <si>
    <t>10252296458</t>
  </si>
  <si>
    <t>12745975764</t>
  </si>
  <si>
    <t>14129567689</t>
  </si>
  <si>
    <t>8</t>
  </si>
  <si>
    <t>5</t>
  </si>
  <si>
    <t>138</t>
  </si>
  <si>
    <t>218</t>
  </si>
  <si>
    <t>62</t>
  </si>
  <si>
    <t>67</t>
  </si>
  <si>
    <t>70</t>
  </si>
  <si>
    <t>222</t>
  </si>
  <si>
    <t>212</t>
  </si>
  <si>
    <t>2018</t>
  </si>
  <si>
    <t>1979</t>
  </si>
  <si>
    <t>1925</t>
  </si>
  <si>
    <t>10397</t>
  </si>
  <si>
    <t>10463</t>
  </si>
  <si>
    <t>10402</t>
  </si>
  <si>
    <t>1585</t>
  </si>
  <si>
    <t>1554</t>
  </si>
  <si>
    <t>1629</t>
  </si>
  <si>
    <t>2607</t>
  </si>
  <si>
    <t>3188</t>
  </si>
  <si>
    <t>2574</t>
  </si>
  <si>
    <t>253952</t>
  </si>
  <si>
    <t>73728</t>
  </si>
  <si>
    <t>155762688</t>
  </si>
  <si>
    <t>156999680</t>
  </si>
  <si>
    <t>129302528</t>
  </si>
  <si>
    <t>249200640</t>
  </si>
  <si>
    <t>507805696</t>
  </si>
  <si>
    <t>671858688</t>
  </si>
  <si>
    <t>4103847936</t>
  </si>
  <si>
    <t>5102534656</t>
  </si>
  <si>
    <t>4289323008</t>
  </si>
  <si>
    <t>15962877952</t>
  </si>
  <si>
    <t>18119716864</t>
  </si>
  <si>
    <t>25745887232</t>
  </si>
  <si>
    <t>13145665536</t>
  </si>
  <si>
    <t>16669818880</t>
  </si>
  <si>
    <t>16825094144</t>
  </si>
  <si>
    <t>8560807936</t>
  </si>
  <si>
    <t>10326900736</t>
  </si>
  <si>
    <t>11507302400</t>
  </si>
  <si>
    <t>5276418048</t>
  </si>
  <si>
    <t>7036047360</t>
  </si>
  <si>
    <t>9137418240</t>
  </si>
  <si>
    <t>4815656011</t>
  </si>
  <si>
    <t>4820939294</t>
  </si>
  <si>
    <t>4570569813</t>
  </si>
  <si>
    <t>9950272721</t>
  </si>
  <si>
    <t>9406018584</t>
  </si>
  <si>
    <t>10048986130</t>
  </si>
  <si>
    <t>4410634659</t>
  </si>
  <si>
    <t>4269610287</t>
  </si>
  <si>
    <t>5061089850</t>
  </si>
  <si>
    <t>8657743047</t>
  </si>
  <si>
    <t>9476920622</t>
  </si>
  <si>
    <t>8821285301</t>
  </si>
  <si>
    <t>18001492251</t>
  </si>
  <si>
    <t>20255546665</t>
  </si>
  <si>
    <t>20951871454</t>
  </si>
  <si>
    <t>10116892025</t>
  </si>
  <si>
    <t>11897092797</t>
  </si>
  <si>
    <t>14525334550</t>
  </si>
  <si>
    <t>16</t>
  </si>
  <si>
    <t>303</t>
  </si>
  <si>
    <t>65</t>
  </si>
  <si>
    <t>210</t>
  </si>
  <si>
    <t>215</t>
  </si>
  <si>
    <t>2021</t>
  </si>
  <si>
    <t>1981</t>
  </si>
  <si>
    <t>10462</t>
  </si>
  <si>
    <t>10409</t>
  </si>
  <si>
    <t>1693</t>
  </si>
  <si>
    <t>1640</t>
  </si>
  <si>
    <t>1607</t>
  </si>
  <si>
    <t>3619</t>
  </si>
  <si>
    <t>2996</t>
  </si>
  <si>
    <t>3660</t>
  </si>
  <si>
    <t>122880</t>
  </si>
  <si>
    <t>20480</t>
  </si>
  <si>
    <t>65536</t>
  </si>
  <si>
    <t>88453120</t>
  </si>
  <si>
    <t>192860160</t>
  </si>
  <si>
    <t>119873536</t>
  </si>
  <si>
    <t>942804992</t>
  </si>
  <si>
    <t>748589056</t>
  </si>
  <si>
    <t>662929408</t>
  </si>
  <si>
    <t>4855189504</t>
  </si>
  <si>
    <t>5055733760</t>
  </si>
  <si>
    <t>5832171520</t>
  </si>
  <si>
    <t>21233123328</t>
  </si>
  <si>
    <t>24408694784</t>
  </si>
  <si>
    <t>24038875136</t>
  </si>
  <si>
    <t>13772230656</t>
  </si>
  <si>
    <t>14344568832</t>
  </si>
  <si>
    <t>18204839936</t>
  </si>
  <si>
    <t>6317142016</t>
  </si>
  <si>
    <t>8632098816</t>
  </si>
  <si>
    <t>10743615488</t>
  </si>
  <si>
    <t>4265447424</t>
  </si>
  <si>
    <t>6056062976</t>
  </si>
  <si>
    <t>8022073344</t>
  </si>
  <si>
    <t>4628086485</t>
  </si>
  <si>
    <t>4698452069</t>
  </si>
  <si>
    <t>4635342114</t>
  </si>
  <si>
    <t>8975172454</t>
  </si>
  <si>
    <t>9434537998</t>
  </si>
  <si>
    <t>8733055481</t>
  </si>
  <si>
    <t>4800517161</t>
  </si>
  <si>
    <t>4618818467</t>
  </si>
  <si>
    <t>4424942686</t>
  </si>
  <si>
    <t>9084793147</t>
  </si>
  <si>
    <t>9742895484</t>
  </si>
  <si>
    <t>9878099085</t>
  </si>
  <si>
    <t>18353727593</t>
  </si>
  <si>
    <t>21962111108</t>
  </si>
  <si>
    <t>18064516057</t>
  </si>
  <si>
    <t>11083328846</t>
  </si>
  <si>
    <t>13283802662</t>
  </si>
  <si>
    <t>15518762094</t>
  </si>
  <si>
    <t>13</t>
  </si>
  <si>
    <t>235</t>
  </si>
  <si>
    <t>220</t>
  </si>
  <si>
    <t>262</t>
  </si>
  <si>
    <t>74</t>
  </si>
  <si>
    <t>73</t>
  </si>
  <si>
    <t>205</t>
  </si>
  <si>
    <t>2022</t>
  </si>
  <si>
    <t>1973</t>
  </si>
  <si>
    <t>1916</t>
  </si>
  <si>
    <t>10415</t>
  </si>
  <si>
    <t>10470</t>
  </si>
  <si>
    <t>10405</t>
  </si>
  <si>
    <t>1735</t>
  </si>
  <si>
    <t>1727</t>
  </si>
  <si>
    <t>1606</t>
  </si>
  <si>
    <t>3605</t>
  </si>
  <si>
    <t>3574</t>
  </si>
  <si>
    <t>3548</t>
  </si>
  <si>
    <t>53248</t>
  </si>
  <si>
    <t>24576</t>
  </si>
  <si>
    <t>61440</t>
  </si>
  <si>
    <t>156884992</t>
  </si>
  <si>
    <t>70578176</t>
  </si>
  <si>
    <t>140898304</t>
  </si>
  <si>
    <t>859451392</t>
  </si>
  <si>
    <t>872755200</t>
  </si>
  <si>
    <t>326832128</t>
  </si>
  <si>
    <t>4870139904</t>
  </si>
  <si>
    <t>4849377280</t>
  </si>
  <si>
    <t>4925374464</t>
  </si>
  <si>
    <t>21372407808</t>
  </si>
  <si>
    <t>25331310592</t>
  </si>
  <si>
    <t>19743678464</t>
  </si>
  <si>
    <t>14871240704</t>
  </si>
  <si>
    <t>16830689280</t>
  </si>
  <si>
    <t>19018727424</t>
  </si>
  <si>
    <t>7614304256</t>
  </si>
  <si>
    <t>9693478912</t>
  </si>
  <si>
    <t>12905590784</t>
  </si>
  <si>
    <t>5328572416</t>
  </si>
  <si>
    <t>7229112320</t>
  </si>
  <si>
    <t>9367289856</t>
  </si>
  <si>
    <t>4529591770</t>
  </si>
  <si>
    <t>4551018850</t>
  </si>
  <si>
    <t>4777422976</t>
  </si>
  <si>
    <t>9042605706</t>
  </si>
  <si>
    <t>9124796264</t>
  </si>
  <si>
    <t>9116149184</t>
  </si>
  <si>
    <t>4731669343</t>
  </si>
  <si>
    <t>5154723601</t>
  </si>
  <si>
    <t>4467105395</t>
  </si>
  <si>
    <t>10042179837</t>
  </si>
  <si>
    <t>8561944194</t>
  </si>
  <si>
    <t>9017105969</t>
  </si>
  <si>
    <t>4862100443</t>
  </si>
  <si>
    <t>5149598472</t>
  </si>
  <si>
    <t>5046713008</t>
  </si>
  <si>
    <t>5847160176</t>
  </si>
  <si>
    <t>6012460404</t>
  </si>
  <si>
    <t>6193758041</t>
  </si>
  <si>
    <t>19</t>
  </si>
  <si>
    <t>18</t>
  </si>
  <si>
    <t>15</t>
  </si>
  <si>
    <t>22</t>
  </si>
  <si>
    <t>39</t>
  </si>
  <si>
    <t>52</t>
  </si>
  <si>
    <t>2014</t>
  </si>
  <si>
    <t>1965</t>
  </si>
  <si>
    <t>1911</t>
  </si>
  <si>
    <t>10390</t>
  </si>
  <si>
    <t>10451</t>
  </si>
  <si>
    <t>10393</t>
  </si>
  <si>
    <t>130</t>
  </si>
  <si>
    <t>348</t>
  </si>
  <si>
    <t>23</t>
  </si>
  <si>
    <t>136</t>
  </si>
  <si>
    <t>1835</t>
  </si>
  <si>
    <t>1814</t>
  </si>
  <si>
    <t>4954120192</t>
  </si>
  <si>
    <t>5244944384</t>
  </si>
  <si>
    <t>5061693440</t>
  </si>
  <si>
    <t>5908152320</t>
  </si>
  <si>
    <t>6125477888</t>
  </si>
  <si>
    <t>6301102080</t>
  </si>
  <si>
    <t>4805554176</t>
  </si>
  <si>
    <t>5110550528</t>
  </si>
  <si>
    <t>5040947200</t>
  </si>
  <si>
    <t>5670596608</t>
  </si>
  <si>
    <t>5873274880</t>
  </si>
  <si>
    <t>6102122496</t>
  </si>
  <si>
    <t>14844801</t>
  </si>
  <si>
    <t>14446409</t>
  </si>
  <si>
    <t>14121551</t>
  </si>
  <si>
    <t>72364585</t>
  </si>
  <si>
    <t>72974428</t>
  </si>
  <si>
    <t>71413825</t>
  </si>
  <si>
    <t>1769235</t>
  </si>
  <si>
    <t>1674613</t>
  </si>
  <si>
    <t>1722715</t>
  </si>
  <si>
    <t>158888833</t>
  </si>
  <si>
    <t>158770995</t>
  </si>
  <si>
    <t>158946444</t>
  </si>
  <si>
    <t>1423410393</t>
  </si>
  <si>
    <t>[1423410393]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</si>
</sst>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Calibri"/>
    </font>
    <font>
      <name val="Calibri"/>
    </font>
    <font>
      <color rgb="FF0000FF"/>
      <name val="Calibri"/>
    </font>
    <font/>
    <font>
      <sz val="10.0"/>
      <color theme="1"/>
      <name val="Calibri"/>
    </font>
    <font>
      <color rgb="FF0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  <fill>
      <patternFill patternType="solid">
        <fgColor rgb="FF00FF00"/>
        <bgColor rgb="FF00FF00"/>
      </patternFill>
    </fill>
    <fill>
      <patternFill patternType="solid">
        <fgColor rgb="FF99CC00"/>
        <bgColor rgb="FF99CC00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5" fontId="5" numFmtId="0" xfId="0" applyAlignment="1" applyBorder="1" applyFont="1">
      <alignment shrinkToFit="0" vertical="bottom" wrapText="0"/>
    </xf>
    <xf borderId="2" fillId="5" fontId="5" numFmtId="0" xfId="0" applyAlignment="1" applyBorder="1" applyFont="1">
      <alignment horizontal="center" shrinkToFit="0" vertical="bottom" wrapText="0"/>
    </xf>
    <xf borderId="3" fillId="0" fontId="4" numFmtId="0" xfId="0" applyBorder="1" applyFont="1"/>
    <xf borderId="4" fillId="0" fontId="4" numFmtId="0" xfId="0" applyBorder="1" applyFont="1"/>
    <xf borderId="0" fillId="0" fontId="1" numFmtId="0" xfId="0" applyFont="1"/>
    <xf borderId="5" fillId="5" fontId="5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5" numFmtId="0" xfId="0" applyFont="1"/>
    <xf borderId="1" fillId="5" fontId="7" numFmtId="0" xfId="0" applyAlignment="1" applyBorder="1" applyFont="1">
      <alignment shrinkToFit="0" vertical="bottom" wrapText="0"/>
    </xf>
    <xf borderId="2" fillId="5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summary!$B$1:$B$2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summary!$B$3:$B$4</c:f>
              <c:numCache/>
            </c:numRef>
          </c:val>
        </c:ser>
        <c:ser>
          <c:idx val="1"/>
          <c:order val="1"/>
          <c:tx>
            <c:strRef>
              <c:f>summary!$C$1:$C$2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summary!$C$3:$C$4</c:f>
              <c:numCache/>
            </c:numRef>
          </c:val>
        </c:ser>
        <c:ser>
          <c:idx val="2"/>
          <c:order val="2"/>
          <c:tx>
            <c:strRef>
              <c:f>summary!$D$1:$D$2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summary!$D$3:$D$4</c:f>
              <c:numCache/>
            </c:numRef>
          </c:val>
        </c:ser>
        <c:ser>
          <c:idx val="3"/>
          <c:order val="3"/>
          <c:tx>
            <c:strRef>
              <c:f>summary!$E$1:$E$2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summary!$E$3:$E$4</c:f>
              <c:numCache/>
            </c:numRef>
          </c:val>
        </c:ser>
        <c:ser>
          <c:idx val="4"/>
          <c:order val="4"/>
          <c:tx>
            <c:strRef>
              <c:f>summary!$F$1:$F$2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summary!$F$3:$F$4</c:f>
              <c:numCache/>
            </c:numRef>
          </c:val>
        </c:ser>
        <c:ser>
          <c:idx val="5"/>
          <c:order val="5"/>
          <c:tx>
            <c:strRef>
              <c:f>summary!$G$1:$G$2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summary!$G$3:$G$4</c:f>
              <c:numCache/>
            </c:numRef>
          </c:val>
        </c:ser>
        <c:ser>
          <c:idx val="6"/>
          <c:order val="6"/>
          <c:tx>
            <c:strRef>
              <c:f>summary!$H$1:$H$2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summary!$H$3:$H$4</c:f>
              <c:numCache/>
            </c:numRef>
          </c:val>
        </c:ser>
        <c:ser>
          <c:idx val="7"/>
          <c:order val="7"/>
          <c:tx>
            <c:strRef>
              <c:f>summary!$I$1:$I$2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summary!$A$3:$A$4</c:f>
            </c:strRef>
          </c:cat>
          <c:val>
            <c:numRef>
              <c:f>summary!$I$3:$I$4</c:f>
              <c:numCache/>
            </c:numRef>
          </c:val>
        </c:ser>
        <c:axId val="851972239"/>
        <c:axId val="1351066968"/>
      </c:barChart>
      <c:catAx>
        <c:axId val="85197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51066968"/>
      </c:catAx>
      <c:valAx>
        <c:axId val="1351066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51972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summary!$B$185:$B$186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summary!$B$187:$B$188</c:f>
              <c:numCache/>
            </c:numRef>
          </c:val>
        </c:ser>
        <c:ser>
          <c:idx val="1"/>
          <c:order val="1"/>
          <c:tx>
            <c:strRef>
              <c:f>summary!$C$185:$C$186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summary!$C$187:$C$188</c:f>
              <c:numCache/>
            </c:numRef>
          </c:val>
        </c:ser>
        <c:ser>
          <c:idx val="2"/>
          <c:order val="2"/>
          <c:tx>
            <c:strRef>
              <c:f>summary!$D$185:$D$186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summary!$D$187:$D$188</c:f>
              <c:numCache/>
            </c:numRef>
          </c:val>
        </c:ser>
        <c:ser>
          <c:idx val="3"/>
          <c:order val="3"/>
          <c:tx>
            <c:strRef>
              <c:f>summary!$E$185:$E$186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summary!$E$187:$E$188</c:f>
              <c:numCache/>
            </c:numRef>
          </c:val>
        </c:ser>
        <c:ser>
          <c:idx val="4"/>
          <c:order val="4"/>
          <c:tx>
            <c:strRef>
              <c:f>summary!$F$185:$F$186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summary!$F$187:$F$188</c:f>
              <c:numCache/>
            </c:numRef>
          </c:val>
        </c:ser>
        <c:ser>
          <c:idx val="5"/>
          <c:order val="5"/>
          <c:tx>
            <c:strRef>
              <c:f>summary!$G$185:$G$186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summary!$G$187:$G$188</c:f>
              <c:numCache/>
            </c:numRef>
          </c:val>
        </c:ser>
        <c:ser>
          <c:idx val="6"/>
          <c:order val="6"/>
          <c:tx>
            <c:strRef>
              <c:f>summary!$H$185:$H$186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summary!$H$187:$H$188</c:f>
              <c:numCache/>
            </c:numRef>
          </c:val>
        </c:ser>
        <c:ser>
          <c:idx val="7"/>
          <c:order val="7"/>
          <c:tx>
            <c:strRef>
              <c:f>summary!$I$185:$I$186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summary!$I$187:$I$188</c:f>
              <c:numCache/>
            </c:numRef>
          </c:val>
        </c:ser>
        <c:axId val="1815385607"/>
        <c:axId val="1681498281"/>
      </c:barChart>
      <c:catAx>
        <c:axId val="1815385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81498281"/>
      </c:catAx>
      <c:valAx>
        <c:axId val="1681498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15385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summary!$B$208:$B$209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summary!$B$210:$B$211</c:f>
              <c:numCache/>
            </c:numRef>
          </c:val>
        </c:ser>
        <c:ser>
          <c:idx val="1"/>
          <c:order val="1"/>
          <c:tx>
            <c:strRef>
              <c:f>summary!$C$208:$C$209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summary!$C$210:$C$211</c:f>
              <c:numCache/>
            </c:numRef>
          </c:val>
        </c:ser>
        <c:ser>
          <c:idx val="2"/>
          <c:order val="2"/>
          <c:tx>
            <c:strRef>
              <c:f>summary!$D$208:$D$209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summary!$D$210:$D$211</c:f>
              <c:numCache/>
            </c:numRef>
          </c:val>
        </c:ser>
        <c:ser>
          <c:idx val="3"/>
          <c:order val="3"/>
          <c:tx>
            <c:strRef>
              <c:f>summary!$E$208:$E$209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summary!$E$210:$E$211</c:f>
              <c:numCache/>
            </c:numRef>
          </c:val>
        </c:ser>
        <c:ser>
          <c:idx val="4"/>
          <c:order val="4"/>
          <c:tx>
            <c:strRef>
              <c:f>summary!$F$208:$F$209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summary!$F$210:$F$211</c:f>
              <c:numCache/>
            </c:numRef>
          </c:val>
        </c:ser>
        <c:ser>
          <c:idx val="5"/>
          <c:order val="5"/>
          <c:tx>
            <c:strRef>
              <c:f>summary!$G$208:$G$209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summary!$G$210:$G$211</c:f>
              <c:numCache/>
            </c:numRef>
          </c:val>
        </c:ser>
        <c:ser>
          <c:idx val="6"/>
          <c:order val="6"/>
          <c:tx>
            <c:strRef>
              <c:f>summary!$H$208:$H$209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summary!$H$210:$H$211</c:f>
              <c:numCache/>
            </c:numRef>
          </c:val>
        </c:ser>
        <c:ser>
          <c:idx val="7"/>
          <c:order val="7"/>
          <c:tx>
            <c:strRef>
              <c:f>summary!$I$208:$I$209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summary!$I$210:$I$211</c:f>
              <c:numCache/>
            </c:numRef>
          </c:val>
        </c:ser>
        <c:axId val="1993096746"/>
        <c:axId val="804543231"/>
      </c:barChart>
      <c:catAx>
        <c:axId val="1993096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04543231"/>
      </c:catAx>
      <c:valAx>
        <c:axId val="804543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93096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summary!$B$231:$B$232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summary!$B$233:$B$234</c:f>
              <c:numCache/>
            </c:numRef>
          </c:val>
        </c:ser>
        <c:ser>
          <c:idx val="1"/>
          <c:order val="1"/>
          <c:tx>
            <c:strRef>
              <c:f>summary!$C$231:$C$232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summary!$C$233:$C$234</c:f>
              <c:numCache/>
            </c:numRef>
          </c:val>
        </c:ser>
        <c:ser>
          <c:idx val="2"/>
          <c:order val="2"/>
          <c:tx>
            <c:strRef>
              <c:f>summary!$D$231:$D$232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summary!$D$233:$D$234</c:f>
              <c:numCache/>
            </c:numRef>
          </c:val>
        </c:ser>
        <c:ser>
          <c:idx val="3"/>
          <c:order val="3"/>
          <c:tx>
            <c:strRef>
              <c:f>summary!$E$231:$E$232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summary!$E$233:$E$234</c:f>
              <c:numCache/>
            </c:numRef>
          </c:val>
        </c:ser>
        <c:ser>
          <c:idx val="4"/>
          <c:order val="4"/>
          <c:tx>
            <c:strRef>
              <c:f>summary!$F$231:$F$232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summary!$F$233:$F$234</c:f>
              <c:numCache/>
            </c:numRef>
          </c:val>
        </c:ser>
        <c:ser>
          <c:idx val="5"/>
          <c:order val="5"/>
          <c:tx>
            <c:strRef>
              <c:f>summary!$G$231:$G$232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summary!$G$233:$G$234</c:f>
              <c:numCache/>
            </c:numRef>
          </c:val>
        </c:ser>
        <c:ser>
          <c:idx val="6"/>
          <c:order val="6"/>
          <c:tx>
            <c:strRef>
              <c:f>summary!$H$231:$H$232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summary!$H$233:$H$234</c:f>
              <c:numCache/>
            </c:numRef>
          </c:val>
        </c:ser>
        <c:ser>
          <c:idx val="7"/>
          <c:order val="7"/>
          <c:tx>
            <c:strRef>
              <c:f>summary!$I$231:$I$232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summary!$I$233:$I$234</c:f>
              <c:numCache/>
            </c:numRef>
          </c:val>
        </c:ser>
        <c:axId val="922174057"/>
        <c:axId val="1324559933"/>
      </c:barChart>
      <c:catAx>
        <c:axId val="922174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24559933"/>
      </c:catAx>
      <c:valAx>
        <c:axId val="132455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22174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summary!$B$24:$B$25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summary!$B$26:$B$27</c:f>
              <c:numCache/>
            </c:numRef>
          </c:val>
        </c:ser>
        <c:ser>
          <c:idx val="1"/>
          <c:order val="1"/>
          <c:tx>
            <c:strRef>
              <c:f>summary!$C$24:$C$25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summary!$C$26:$C$27</c:f>
              <c:numCache/>
            </c:numRef>
          </c:val>
        </c:ser>
        <c:ser>
          <c:idx val="2"/>
          <c:order val="2"/>
          <c:tx>
            <c:strRef>
              <c:f>summary!$D$24:$D$25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summary!$D$26:$D$27</c:f>
              <c:numCache/>
            </c:numRef>
          </c:val>
        </c:ser>
        <c:ser>
          <c:idx val="3"/>
          <c:order val="3"/>
          <c:tx>
            <c:strRef>
              <c:f>summary!$E$24:$E$25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summary!$E$26:$E$27</c:f>
              <c:numCache/>
            </c:numRef>
          </c:val>
        </c:ser>
        <c:ser>
          <c:idx val="4"/>
          <c:order val="4"/>
          <c:tx>
            <c:strRef>
              <c:f>summary!$F$24:$F$25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summary!$F$26:$F$27</c:f>
              <c:numCache/>
            </c:numRef>
          </c:val>
        </c:ser>
        <c:ser>
          <c:idx val="5"/>
          <c:order val="5"/>
          <c:tx>
            <c:strRef>
              <c:f>summary!$G$24:$G$25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summary!$G$26:$G$27</c:f>
              <c:numCache/>
            </c:numRef>
          </c:val>
        </c:ser>
        <c:ser>
          <c:idx val="6"/>
          <c:order val="6"/>
          <c:tx>
            <c:strRef>
              <c:f>summary!$H$24:$H$25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summary!$H$26:$H$27</c:f>
              <c:numCache/>
            </c:numRef>
          </c:val>
        </c:ser>
        <c:ser>
          <c:idx val="7"/>
          <c:order val="7"/>
          <c:tx>
            <c:strRef>
              <c:f>summary!$I$24:$I$25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summary!$A$26:$A$27</c:f>
            </c:strRef>
          </c:cat>
          <c:val>
            <c:numRef>
              <c:f>summary!$I$26:$I$27</c:f>
              <c:numCache/>
            </c:numRef>
          </c:val>
        </c:ser>
        <c:axId val="1620676060"/>
        <c:axId val="145961123"/>
      </c:barChart>
      <c:catAx>
        <c:axId val="162067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5961123"/>
      </c:catAx>
      <c:valAx>
        <c:axId val="145961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20676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summary!$B$47:$B$48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summary!$B$49:$B$50</c:f>
              <c:numCache/>
            </c:numRef>
          </c:val>
        </c:ser>
        <c:ser>
          <c:idx val="1"/>
          <c:order val="1"/>
          <c:tx>
            <c:strRef>
              <c:f>summary!$C$47:$C$48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summary!$C$49:$C$50</c:f>
              <c:numCache/>
            </c:numRef>
          </c:val>
        </c:ser>
        <c:ser>
          <c:idx val="2"/>
          <c:order val="2"/>
          <c:tx>
            <c:strRef>
              <c:f>summary!$D$47:$D$48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summary!$D$49:$D$50</c:f>
              <c:numCache/>
            </c:numRef>
          </c:val>
        </c:ser>
        <c:ser>
          <c:idx val="3"/>
          <c:order val="3"/>
          <c:tx>
            <c:strRef>
              <c:f>summary!$E$47:$E$48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summary!$E$49:$E$50</c:f>
              <c:numCache/>
            </c:numRef>
          </c:val>
        </c:ser>
        <c:ser>
          <c:idx val="4"/>
          <c:order val="4"/>
          <c:tx>
            <c:strRef>
              <c:f>summary!$F$47:$F$48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summary!$F$49:$F$50</c:f>
              <c:numCache/>
            </c:numRef>
          </c:val>
        </c:ser>
        <c:ser>
          <c:idx val="5"/>
          <c:order val="5"/>
          <c:tx>
            <c:strRef>
              <c:f>summary!$G$47:$G$48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summary!$G$49:$G$50</c:f>
              <c:numCache/>
            </c:numRef>
          </c:val>
        </c:ser>
        <c:ser>
          <c:idx val="6"/>
          <c:order val="6"/>
          <c:tx>
            <c:strRef>
              <c:f>summary!$H$47:$H$48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summary!$H$49:$H$50</c:f>
              <c:numCache/>
            </c:numRef>
          </c:val>
        </c:ser>
        <c:ser>
          <c:idx val="7"/>
          <c:order val="7"/>
          <c:tx>
            <c:strRef>
              <c:f>summary!$I$47:$I$48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summary!$I$49:$I$50</c:f>
              <c:numCache/>
            </c:numRef>
          </c:val>
        </c:ser>
        <c:axId val="1613960613"/>
        <c:axId val="394003207"/>
      </c:barChart>
      <c:catAx>
        <c:axId val="161396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94003207"/>
      </c:catAx>
      <c:valAx>
        <c:axId val="39400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13960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summary!$B$70:$B$71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summary!$B$72:$B$73</c:f>
              <c:numCache/>
            </c:numRef>
          </c:val>
        </c:ser>
        <c:ser>
          <c:idx val="1"/>
          <c:order val="1"/>
          <c:tx>
            <c:strRef>
              <c:f>summary!$C$70:$C$71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summary!$C$72:$C$73</c:f>
              <c:numCache/>
            </c:numRef>
          </c:val>
        </c:ser>
        <c:ser>
          <c:idx val="2"/>
          <c:order val="2"/>
          <c:tx>
            <c:strRef>
              <c:f>summary!$D$70:$D$71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summary!$D$72:$D$73</c:f>
              <c:numCache/>
            </c:numRef>
          </c:val>
        </c:ser>
        <c:ser>
          <c:idx val="3"/>
          <c:order val="3"/>
          <c:tx>
            <c:strRef>
              <c:f>summary!$E$70:$E$71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summary!$E$72:$E$73</c:f>
              <c:numCache/>
            </c:numRef>
          </c:val>
        </c:ser>
        <c:ser>
          <c:idx val="4"/>
          <c:order val="4"/>
          <c:tx>
            <c:strRef>
              <c:f>summary!$F$70:$F$71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summary!$F$72:$F$73</c:f>
              <c:numCache/>
            </c:numRef>
          </c:val>
        </c:ser>
        <c:ser>
          <c:idx val="5"/>
          <c:order val="5"/>
          <c:tx>
            <c:strRef>
              <c:f>summary!$G$70:$G$71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summary!$G$72:$G$73</c:f>
              <c:numCache/>
            </c:numRef>
          </c:val>
        </c:ser>
        <c:ser>
          <c:idx val="6"/>
          <c:order val="6"/>
          <c:tx>
            <c:strRef>
              <c:f>summary!$H$70:$H$71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summary!$H$72:$H$73</c:f>
              <c:numCache/>
            </c:numRef>
          </c:val>
        </c:ser>
        <c:ser>
          <c:idx val="7"/>
          <c:order val="7"/>
          <c:tx>
            <c:strRef>
              <c:f>summary!$I$70:$I$71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summary!$I$72:$I$73</c:f>
              <c:numCache/>
            </c:numRef>
          </c:val>
        </c:ser>
        <c:axId val="724413149"/>
        <c:axId val="744191582"/>
      </c:barChart>
      <c:catAx>
        <c:axId val="724413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44191582"/>
      </c:catAx>
      <c:valAx>
        <c:axId val="74419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24413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summary!$B$93:$B$94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summary!$B$95:$B$96</c:f>
              <c:numCache/>
            </c:numRef>
          </c:val>
        </c:ser>
        <c:ser>
          <c:idx val="1"/>
          <c:order val="1"/>
          <c:tx>
            <c:strRef>
              <c:f>summary!$C$93:$C$94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summary!$C$95:$C$96</c:f>
              <c:numCache/>
            </c:numRef>
          </c:val>
        </c:ser>
        <c:ser>
          <c:idx val="2"/>
          <c:order val="2"/>
          <c:tx>
            <c:strRef>
              <c:f>summary!$D$93:$D$94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summary!$D$95:$D$96</c:f>
              <c:numCache/>
            </c:numRef>
          </c:val>
        </c:ser>
        <c:ser>
          <c:idx val="3"/>
          <c:order val="3"/>
          <c:tx>
            <c:strRef>
              <c:f>summary!$E$93:$E$94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summary!$E$95:$E$96</c:f>
              <c:numCache/>
            </c:numRef>
          </c:val>
        </c:ser>
        <c:ser>
          <c:idx val="4"/>
          <c:order val="4"/>
          <c:tx>
            <c:strRef>
              <c:f>summary!$F$93:$F$94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summary!$F$95:$F$96</c:f>
              <c:numCache/>
            </c:numRef>
          </c:val>
        </c:ser>
        <c:ser>
          <c:idx val="5"/>
          <c:order val="5"/>
          <c:tx>
            <c:strRef>
              <c:f>summary!$G$93:$G$94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summary!$G$95:$G$96</c:f>
              <c:numCache/>
            </c:numRef>
          </c:val>
        </c:ser>
        <c:ser>
          <c:idx val="6"/>
          <c:order val="6"/>
          <c:tx>
            <c:strRef>
              <c:f>summary!$H$93:$H$94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summary!$H$95:$H$96</c:f>
              <c:numCache/>
            </c:numRef>
          </c:val>
        </c:ser>
        <c:ser>
          <c:idx val="7"/>
          <c:order val="7"/>
          <c:tx>
            <c:strRef>
              <c:f>summary!$I$93:$I$94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summary!$I$95:$I$96</c:f>
              <c:numCache/>
            </c:numRef>
          </c:val>
        </c:ser>
        <c:axId val="1132270322"/>
        <c:axId val="907292642"/>
      </c:barChart>
      <c:catAx>
        <c:axId val="113227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07292642"/>
      </c:catAx>
      <c:valAx>
        <c:axId val="90729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(KiB)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2270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summary!$B$116:$B$117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summary!$B$118:$B$119</c:f>
              <c:numCache/>
            </c:numRef>
          </c:val>
        </c:ser>
        <c:ser>
          <c:idx val="1"/>
          <c:order val="1"/>
          <c:tx>
            <c:strRef>
              <c:f>summary!$C$116:$C$117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summary!$C$118:$C$119</c:f>
              <c:numCache/>
            </c:numRef>
          </c:val>
        </c:ser>
        <c:ser>
          <c:idx val="2"/>
          <c:order val="2"/>
          <c:tx>
            <c:strRef>
              <c:f>summary!$D$116:$D$117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summary!$D$118:$D$119</c:f>
              <c:numCache/>
            </c:numRef>
          </c:val>
        </c:ser>
        <c:ser>
          <c:idx val="3"/>
          <c:order val="3"/>
          <c:tx>
            <c:strRef>
              <c:f>summary!$E$116:$E$117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summary!$E$118:$E$119</c:f>
              <c:numCache/>
            </c:numRef>
          </c:val>
        </c:ser>
        <c:ser>
          <c:idx val="4"/>
          <c:order val="4"/>
          <c:tx>
            <c:strRef>
              <c:f>summary!$F$116:$F$117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summary!$F$118:$F$119</c:f>
              <c:numCache/>
            </c:numRef>
          </c:val>
        </c:ser>
        <c:ser>
          <c:idx val="5"/>
          <c:order val="5"/>
          <c:tx>
            <c:strRef>
              <c:f>summary!$G$116:$G$117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summary!$G$118:$G$119</c:f>
              <c:numCache/>
            </c:numRef>
          </c:val>
        </c:ser>
        <c:ser>
          <c:idx val="6"/>
          <c:order val="6"/>
          <c:tx>
            <c:strRef>
              <c:f>summary!$H$116:$H$117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summary!$H$118:$H$119</c:f>
              <c:numCache/>
            </c:numRef>
          </c:val>
        </c:ser>
        <c:ser>
          <c:idx val="7"/>
          <c:order val="7"/>
          <c:tx>
            <c:strRef>
              <c:f>summary!$I$116:$I$117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summary!$I$118:$I$119</c:f>
              <c:numCache/>
            </c:numRef>
          </c:val>
        </c:ser>
        <c:axId val="1041984893"/>
        <c:axId val="944325692"/>
      </c:barChart>
      <c:catAx>
        <c:axId val="1041984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44325692"/>
      </c:catAx>
      <c:valAx>
        <c:axId val="944325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41984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summary!$B$139:$B$140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summary!$B$141:$B$142</c:f>
              <c:numCache/>
            </c:numRef>
          </c:val>
        </c:ser>
        <c:ser>
          <c:idx val="1"/>
          <c:order val="1"/>
          <c:tx>
            <c:strRef>
              <c:f>summary!$C$139:$C$140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summary!$C$141:$C$142</c:f>
              <c:numCache/>
            </c:numRef>
          </c:val>
        </c:ser>
        <c:ser>
          <c:idx val="2"/>
          <c:order val="2"/>
          <c:tx>
            <c:strRef>
              <c:f>summary!$D$139:$D$140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summary!$D$141:$D$142</c:f>
              <c:numCache/>
            </c:numRef>
          </c:val>
        </c:ser>
        <c:ser>
          <c:idx val="3"/>
          <c:order val="3"/>
          <c:tx>
            <c:strRef>
              <c:f>summary!$E$139:$E$140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summary!$E$141:$E$142</c:f>
              <c:numCache/>
            </c:numRef>
          </c:val>
        </c:ser>
        <c:ser>
          <c:idx val="4"/>
          <c:order val="4"/>
          <c:tx>
            <c:strRef>
              <c:f>summary!$F$139:$F$140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summary!$F$141:$F$142</c:f>
              <c:numCache/>
            </c:numRef>
          </c:val>
        </c:ser>
        <c:ser>
          <c:idx val="5"/>
          <c:order val="5"/>
          <c:tx>
            <c:strRef>
              <c:f>summary!$G$139:$G$140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summary!$G$141:$G$142</c:f>
              <c:numCache/>
            </c:numRef>
          </c:val>
        </c:ser>
        <c:ser>
          <c:idx val="6"/>
          <c:order val="6"/>
          <c:tx>
            <c:strRef>
              <c:f>summary!$H$139:$H$140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summary!$H$141:$H$142</c:f>
              <c:numCache/>
            </c:numRef>
          </c:val>
        </c:ser>
        <c:ser>
          <c:idx val="7"/>
          <c:order val="7"/>
          <c:tx>
            <c:strRef>
              <c:f>summary!$I$139:$I$140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summary!$I$141:$I$142</c:f>
              <c:numCache/>
            </c:numRef>
          </c:val>
        </c:ser>
        <c:axId val="504171471"/>
        <c:axId val="1169349803"/>
      </c:barChart>
      <c:catAx>
        <c:axId val="50417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69349803"/>
      </c:catAx>
      <c:valAx>
        <c:axId val="116934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04171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Spark &amp; MapReduce Crashes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summary!$B$254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summary!$B$255</c:f>
              <c:numCache/>
            </c:numRef>
          </c:val>
        </c:ser>
        <c:ser>
          <c:idx val="1"/>
          <c:order val="1"/>
          <c:tx>
            <c:strRef>
              <c:f>summary!$C$254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summary!$C$255</c:f>
              <c:numCache/>
            </c:numRef>
          </c:val>
        </c:ser>
        <c:axId val="2045297699"/>
        <c:axId val="1846433016"/>
      </c:barChart>
      <c:catAx>
        <c:axId val="2045297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433016"/>
      </c:catAx>
      <c:valAx>
        <c:axId val="184643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# Crashes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5297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Dataset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summary!$B$162:$B$163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summary!$B$164:$B$165</c:f>
              <c:numCache/>
            </c:numRef>
          </c:val>
        </c:ser>
        <c:ser>
          <c:idx val="1"/>
          <c:order val="1"/>
          <c:tx>
            <c:strRef>
              <c:f>summary!$C$162:$C$163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summary!$C$164:$C$165</c:f>
              <c:numCache/>
            </c:numRef>
          </c:val>
        </c:ser>
        <c:ser>
          <c:idx val="2"/>
          <c:order val="2"/>
          <c:tx>
            <c:strRef>
              <c:f>summary!$D$162:$D$163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summary!$D$164:$D$165</c:f>
              <c:numCache/>
            </c:numRef>
          </c:val>
        </c:ser>
        <c:ser>
          <c:idx val="3"/>
          <c:order val="3"/>
          <c:tx>
            <c:strRef>
              <c:f>summary!$E$162:$E$163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summary!$E$164:$E$165</c:f>
              <c:numCache/>
            </c:numRef>
          </c:val>
        </c:ser>
        <c:ser>
          <c:idx val="4"/>
          <c:order val="4"/>
          <c:tx>
            <c:strRef>
              <c:f>summary!$F$162:$F$163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summary!$F$164:$F$165</c:f>
              <c:numCache/>
            </c:numRef>
          </c:val>
        </c:ser>
        <c:ser>
          <c:idx val="5"/>
          <c:order val="5"/>
          <c:tx>
            <c:strRef>
              <c:f>summary!$G$162:$G$163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summary!$G$164:$G$165</c:f>
              <c:numCache/>
            </c:numRef>
          </c:val>
        </c:ser>
        <c:ser>
          <c:idx val="6"/>
          <c:order val="6"/>
          <c:tx>
            <c:strRef>
              <c:f>summary!$H$162:$H$163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summary!$H$164:$H$165</c:f>
              <c:numCache/>
            </c:numRef>
          </c:val>
        </c:ser>
        <c:ser>
          <c:idx val="7"/>
          <c:order val="7"/>
          <c:tx>
            <c:strRef>
              <c:f>summary!$I$162:$I$163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summary!$I$164:$I$165</c:f>
              <c:numCache/>
            </c:numRef>
          </c:val>
        </c:ser>
        <c:axId val="1125694618"/>
        <c:axId val="714721964"/>
      </c:barChart>
      <c:catAx>
        <c:axId val="1125694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14721964"/>
      </c:catAx>
      <c:valAx>
        <c:axId val="714721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25694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8181975" cy="3533775"/>
    <xdr:graphicFrame>
      <xdr:nvGraphicFramePr>
        <xdr:cNvPr id="1134871080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19050</xdr:rowOff>
    </xdr:from>
    <xdr:ext cx="8181975" cy="3533775"/>
    <xdr:graphicFrame>
      <xdr:nvGraphicFramePr>
        <xdr:cNvPr id="1438847156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47625</xdr:rowOff>
    </xdr:from>
    <xdr:ext cx="8181975" cy="3533775"/>
    <xdr:graphicFrame>
      <xdr:nvGraphicFramePr>
        <xdr:cNvPr id="108922268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38100</xdr:rowOff>
    </xdr:from>
    <xdr:ext cx="8181975" cy="3533775"/>
    <xdr:graphicFrame>
      <xdr:nvGraphicFramePr>
        <xdr:cNvPr id="1355540538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19050</xdr:rowOff>
    </xdr:from>
    <xdr:ext cx="8181975" cy="3533775"/>
    <xdr:graphicFrame>
      <xdr:nvGraphicFramePr>
        <xdr:cNvPr id="1472437389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119</xdr:row>
      <xdr:rowOff>9525</xdr:rowOff>
    </xdr:from>
    <xdr:ext cx="8181975" cy="3533775"/>
    <xdr:graphicFrame>
      <xdr:nvGraphicFramePr>
        <xdr:cNvPr id="1180784348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0</xdr:rowOff>
    </xdr:from>
    <xdr:ext cx="8181975" cy="3533775"/>
    <xdr:graphicFrame>
      <xdr:nvGraphicFramePr>
        <xdr:cNvPr id="817642840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255</xdr:row>
      <xdr:rowOff>9525</xdr:rowOff>
    </xdr:from>
    <xdr:ext cx="5715000" cy="3533775"/>
    <xdr:graphicFrame>
      <xdr:nvGraphicFramePr>
        <xdr:cNvPr id="1028664545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164</xdr:row>
      <xdr:rowOff>180975</xdr:rowOff>
    </xdr:from>
    <xdr:ext cx="8181975" cy="3533775"/>
    <xdr:graphicFrame>
      <xdr:nvGraphicFramePr>
        <xdr:cNvPr id="1444323148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188</xdr:row>
      <xdr:rowOff>28575</xdr:rowOff>
    </xdr:from>
    <xdr:ext cx="8181975" cy="3533775"/>
    <xdr:graphicFrame>
      <xdr:nvGraphicFramePr>
        <xdr:cNvPr id="779466946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211</xdr:row>
      <xdr:rowOff>19050</xdr:rowOff>
    </xdr:from>
    <xdr:ext cx="8181975" cy="3533775"/>
    <xdr:graphicFrame>
      <xdr:nvGraphicFramePr>
        <xdr:cNvPr id="1826511544" name="Chart 1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234</xdr:row>
      <xdr:rowOff>9525</xdr:rowOff>
    </xdr:from>
    <xdr:ext cx="8181975" cy="3533775"/>
    <xdr:graphicFrame>
      <xdr:nvGraphicFramePr>
        <xdr:cNvPr id="455429031" name="Chart 1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9.57"/>
    <col customWidth="1" min="3" max="4" width="16.29"/>
    <col customWidth="1" min="5" max="5" width="11.86"/>
    <col customWidth="1" min="6" max="8" width="21.14"/>
    <col customWidth="1" min="9" max="9" width="16.71"/>
    <col customWidth="1" min="10" max="10" width="30.14"/>
    <col customWidth="1" min="11" max="11" width="24.14"/>
    <col customWidth="1" min="12" max="13" width="16.29"/>
    <col customWidth="1" min="14" max="14" width="11.86"/>
    <col customWidth="1" min="15" max="17" width="21.14"/>
    <col customWidth="1" min="18" max="18" width="16.71"/>
  </cols>
  <sheetData>
    <row r="1">
      <c r="A1" s="1"/>
      <c r="B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11</v>
      </c>
      <c r="B3" s="6">
        <f>VLOOKUP(B1,INDIRECT("T|"&amp;VLOOKUP(A3,'dataset mapping'!$D$2:$E$3,2,FALSE)&amp;"!A3"):INDIRECT("T|"&amp;VLOOKUP(A3,'dataset mapping'!$D$2:$E$3,2,FALSE)&amp;"!I100"),2,FALSE)</f>
        <v>895.4035323</v>
      </c>
      <c r="C3" s="6">
        <f>VLOOKUP(B1,INDIRECT("T|"&amp;VLOOKUP(A3,'dataset mapping'!$D$2:$E$3,2,FALSE)&amp;"!A3"):INDIRECT("T|"&amp;VLOOKUP(A3,'dataset mapping'!$D$2:$E$3,2,FALSE)&amp;"!I100"),3,FALSE)</f>
        <v>831.4888565</v>
      </c>
      <c r="D3" s="6">
        <f>VLOOKUP(B1,INDIRECT("T|"&amp;VLOOKUP(A3,'dataset mapping'!$D$2:$E$3,2,FALSE)&amp;"!A3"):INDIRECT("T|"&amp;VLOOKUP(A3,'dataset mapping'!$D$2:$E$3,2,FALSE)&amp;"!I100"),4,FALSE)</f>
        <v>858.4885642</v>
      </c>
      <c r="E3" s="6">
        <f>VLOOKUP(B1,INDIRECT("T|"&amp;VLOOKUP(A3,'dataset mapping'!$D$2:$E$3,2,FALSE)&amp;"!A3"):INDIRECT("T|"&amp;VLOOKUP(A3,'dataset mapping'!$D$2:$E$3,2,FALSE)&amp;"!I100"),5,FALSE)</f>
        <v>858.4885642</v>
      </c>
      <c r="F3" s="6">
        <f>VLOOKUP(B1,INDIRECT("T|"&amp;VLOOKUP(A3,'dataset mapping'!$D$2:$E$3,2,FALSE)&amp;"!A3"):INDIRECT("T|"&amp;VLOOKUP(A3,'dataset mapping'!$D$2:$E$3,2,FALSE)&amp;"!I100"),6,FALSE)</f>
        <v>4388.016472</v>
      </c>
      <c r="G3" s="6">
        <f>VLOOKUP(B1,INDIRECT("T|"&amp;VLOOKUP(A3,'dataset mapping'!$D$2:$E$3,2,FALSE)&amp;"!A3"):INDIRECT("T|"&amp;VLOOKUP(A3,'dataset mapping'!$D$2:$E$3,2,FALSE)&amp;"!I100"),7,FALSE)</f>
        <v>4269.306499</v>
      </c>
      <c r="H3" s="6">
        <f>VLOOKUP(B1,INDIRECT("T|"&amp;VLOOKUP(A3,'dataset mapping'!$D$2:$E$3,2,FALSE)&amp;"!A3"):INDIRECT("T|"&amp;VLOOKUP(A3,'dataset mapping'!$D$2:$E$3,2,FALSE)&amp;"!I100"),8,FALSE)</f>
        <v>4362.341696</v>
      </c>
      <c r="I3" s="6">
        <f>VLOOKUP(B1,INDIRECT("T|"&amp;VLOOKUP(A3,'dataset mapping'!$D$2:$E$3,2,FALSE)&amp;"!A3"):INDIRECT("T|"&amp;VLOOKUP(A3,'dataset mapping'!$D$2:$E$3,2,FALSE)&amp;"!I100"),9,FALSE)</f>
        <v>4362.341696</v>
      </c>
      <c r="J3" s="7">
        <f t="shared" ref="J3:J4" si="1">(I3/E3-1)*100</f>
        <v>408.1420857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12</v>
      </c>
      <c r="B4" s="6">
        <f>VLOOKUP(B1,INDIRECT("T|"&amp;VLOOKUP(A4,'dataset mapping'!$D$2:$E$3,2,FALSE)&amp;"!A3"):INDIRECT("T|"&amp;VLOOKUP(A4,'dataset mapping'!$D$2:$E$3,2,FALSE)&amp;"!I100"),2,FALSE)</f>
        <v>252.6292259</v>
      </c>
      <c r="C4" s="6">
        <f>VLOOKUP(B1,INDIRECT("T|"&amp;VLOOKUP(A4,'dataset mapping'!$D$2:$E$3,2,FALSE)&amp;"!A3"):INDIRECT("T|"&amp;VLOOKUP(A4,'dataset mapping'!$D$2:$E$3,2,FALSE)&amp;"!I100"),3,FALSE)</f>
        <v>247.167377</v>
      </c>
      <c r="D4" s="6">
        <f>VLOOKUP(B1,INDIRECT("T|"&amp;VLOOKUP(A4,'dataset mapping'!$D$2:$E$3,2,FALSE)&amp;"!A3"):INDIRECT("T|"&amp;VLOOKUP(A4,'dataset mapping'!$D$2:$E$3,2,FALSE)&amp;"!I100"),4,FALSE)</f>
        <v>240.1376546</v>
      </c>
      <c r="E4" s="6">
        <f>VLOOKUP(B1,INDIRECT("T|"&amp;VLOOKUP(A4,'dataset mapping'!$D$2:$E$3,2,FALSE)&amp;"!A3"):INDIRECT("T|"&amp;VLOOKUP(A4,'dataset mapping'!$D$2:$E$3,2,FALSE)&amp;"!I100"),5,FALSE)</f>
        <v>247.167377</v>
      </c>
      <c r="F4" s="6">
        <f>VLOOKUP(B1,INDIRECT("T|"&amp;VLOOKUP(A4,'dataset mapping'!$D$2:$E$3,2,FALSE)&amp;"!A3"):INDIRECT("T|"&amp;VLOOKUP(A4,'dataset mapping'!$D$2:$E$3,2,FALSE)&amp;"!I100"),6,FALSE)</f>
        <v>1304.9404</v>
      </c>
      <c r="G4" s="6">
        <f>VLOOKUP(B1,INDIRECT("T|"&amp;VLOOKUP(A4,'dataset mapping'!$D$2:$E$3,2,FALSE)&amp;"!A3"):INDIRECT("T|"&amp;VLOOKUP(A4,'dataset mapping'!$D$2:$E$3,2,FALSE)&amp;"!I100"),7,FALSE)</f>
        <v>1312.724187</v>
      </c>
      <c r="H4" s="6">
        <f>VLOOKUP(B1,INDIRECT("T|"&amp;VLOOKUP(A4,'dataset mapping'!$D$2:$E$3,2,FALSE)&amp;"!A3"):INDIRECT("T|"&amp;VLOOKUP(A4,'dataset mapping'!$D$2:$E$3,2,FALSE)&amp;"!I100"),8,FALSE)</f>
        <v>1305.769144</v>
      </c>
      <c r="I4" s="6">
        <f>VLOOKUP(B1,INDIRECT("T|"&amp;VLOOKUP(A4,'dataset mapping'!$D$2:$E$3,2,FALSE)&amp;"!A3"):INDIRECT("T|"&amp;VLOOKUP(A4,'dataset mapping'!$D$2:$E$3,2,FALSE)&amp;"!I100"),9,FALSE)</f>
        <v>1305.769144</v>
      </c>
      <c r="J4" s="7">
        <f t="shared" si="1"/>
        <v>428.2934828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7">
        <f>AVERAGE(J3:J4)</f>
        <v>418.2177842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9" t="s">
        <v>13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4" t="s">
        <v>10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11</v>
      </c>
      <c r="B26" s="6">
        <f>VLOOKUP(B24,INDIRECT("T|"&amp;VLOOKUP(A26,'dataset mapping'!$D$2:$E$3,2,FALSE)&amp;"!A3"):INDIRECT("T|"&amp;VLOOKUP(A26,'dataset mapping'!$D$2:$E$3,2,FALSE)&amp;"!I100"),2,FALSE)</f>
        <v>16.73765589</v>
      </c>
      <c r="C26" s="6">
        <f>VLOOKUP(B24,INDIRECT("T|"&amp;VLOOKUP(A26,'dataset mapping'!$D$2:$E$3,2,FALSE)&amp;"!A3"):INDIRECT("T|"&amp;VLOOKUP(A26,'dataset mapping'!$D$2:$E$3,2,FALSE)&amp;"!I100"),3,FALSE)</f>
        <v>17.25601902</v>
      </c>
      <c r="D26" s="6">
        <f>VLOOKUP(B24,INDIRECT("T|"&amp;VLOOKUP(A26,'dataset mapping'!$D$2:$E$3,2,FALSE)&amp;"!A3"):INDIRECT("T|"&amp;VLOOKUP(A26,'dataset mapping'!$D$2:$E$3,2,FALSE)&amp;"!I100"),4,FALSE)</f>
        <v>17.93554711</v>
      </c>
      <c r="E26" s="6">
        <f>VLOOKUP(B24,INDIRECT("T|"&amp;VLOOKUP(A26,'dataset mapping'!$D$2:$E$3,2,FALSE)&amp;"!A3"):INDIRECT("T|"&amp;VLOOKUP(A26,'dataset mapping'!$D$2:$E$3,2,FALSE)&amp;"!I100"),5,FALSE)</f>
        <v>17.3300257</v>
      </c>
      <c r="F26" s="6">
        <f>VLOOKUP(B24,INDIRECT("T|"&amp;VLOOKUP(A26,'dataset mapping'!$D$2:$E$3,2,FALSE)&amp;"!A3"):INDIRECT("T|"&amp;VLOOKUP(A26,'dataset mapping'!$D$2:$E$3,2,FALSE)&amp;"!I100"),6,FALSE)</f>
        <v>10.02705348</v>
      </c>
      <c r="G26" s="6">
        <f>VLOOKUP(B24,INDIRECT("T|"&amp;VLOOKUP(A26,'dataset mapping'!$D$2:$E$3,2,FALSE)&amp;"!A3"):INDIRECT("T|"&amp;VLOOKUP(A26,'dataset mapping'!$D$2:$E$3,2,FALSE)&amp;"!I100"),7,FALSE)</f>
        <v>11.27235126</v>
      </c>
      <c r="H26" s="6">
        <f>VLOOKUP(B24,INDIRECT("T|"&amp;VLOOKUP(A26,'dataset mapping'!$D$2:$E$3,2,FALSE)&amp;"!A3"):INDIRECT("T|"&amp;VLOOKUP(A26,'dataset mapping'!$D$2:$E$3,2,FALSE)&amp;"!I100"),8,FALSE)</f>
        <v>11.7494261</v>
      </c>
      <c r="I26" s="6">
        <f>VLOOKUP(B24,INDIRECT("T|"&amp;VLOOKUP(A26,'dataset mapping'!$D$2:$E$3,2,FALSE)&amp;"!A3"):INDIRECT("T|"&amp;VLOOKUP(A26,'dataset mapping'!$D$2:$E$3,2,FALSE)&amp;"!I100"),9,FALSE)</f>
        <v>11.23221251</v>
      </c>
      <c r="J26" s="7">
        <f t="shared" ref="J26:J27" si="2">(E26/I26-1)*100</f>
        <v>54.28862017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12</v>
      </c>
      <c r="B27" s="6">
        <f>VLOOKUP(B24,INDIRECT("T|"&amp;VLOOKUP(A27,'dataset mapping'!$D$2:$E$3,2,FALSE)&amp;"!A3"):INDIRECT("T|"&amp;VLOOKUP(A27,'dataset mapping'!$D$2:$E$3,2,FALSE)&amp;"!I100"),2,FALSE)</f>
        <v>15.586165</v>
      </c>
      <c r="C27" s="6">
        <f>VLOOKUP(B24,INDIRECT("T|"&amp;VLOOKUP(A27,'dataset mapping'!$D$2:$E$3,2,FALSE)&amp;"!A3"):INDIRECT("T|"&amp;VLOOKUP(A27,'dataset mapping'!$D$2:$E$3,2,FALSE)&amp;"!I100"),3,FALSE)</f>
        <v>18.13110972</v>
      </c>
      <c r="D27" s="6">
        <f>VLOOKUP(B24,INDIRECT("T|"&amp;VLOOKUP(A27,'dataset mapping'!$D$2:$E$3,2,FALSE)&amp;"!A3"):INDIRECT("T|"&amp;VLOOKUP(A27,'dataset mapping'!$D$2:$E$3,2,FALSE)&amp;"!I100"),4,FALSE)</f>
        <v>19.24962303</v>
      </c>
      <c r="E27" s="6">
        <f>VLOOKUP(B24,INDIRECT("T|"&amp;VLOOKUP(A27,'dataset mapping'!$D$2:$E$3,2,FALSE)&amp;"!A3"):INDIRECT("T|"&amp;VLOOKUP(A27,'dataset mapping'!$D$2:$E$3,2,FALSE)&amp;"!I100"),5,FALSE)</f>
        <v>17.01092005</v>
      </c>
      <c r="F27" s="6">
        <f>VLOOKUP(B24,INDIRECT("T|"&amp;VLOOKUP(A27,'dataset mapping'!$D$2:$E$3,2,FALSE)&amp;"!A3"):INDIRECT("T|"&amp;VLOOKUP(A27,'dataset mapping'!$D$2:$E$3,2,FALSE)&amp;"!I100"),6,FALSE)</f>
        <v>9.764146472</v>
      </c>
      <c r="G27" s="6">
        <f>VLOOKUP(B24,INDIRECT("T|"&amp;VLOOKUP(A27,'dataset mapping'!$D$2:$E$3,2,FALSE)&amp;"!A3"):INDIRECT("T|"&amp;VLOOKUP(A27,'dataset mapping'!$D$2:$E$3,2,FALSE)&amp;"!I100"),7,FALSE)</f>
        <v>11.77405045</v>
      </c>
      <c r="H27" s="6">
        <f>VLOOKUP(B24,INDIRECT("T|"&amp;VLOOKUP(A27,'dataset mapping'!$D$2:$E$3,2,FALSE)&amp;"!A3"):INDIRECT("T|"&amp;VLOOKUP(A27,'dataset mapping'!$D$2:$E$3,2,FALSE)&amp;"!I100"),8,FALSE)</f>
        <v>13.71331027</v>
      </c>
      <c r="I27" s="6">
        <f>VLOOKUP(B24,INDIRECT("T|"&amp;VLOOKUP(A27,'dataset mapping'!$D$2:$E$3,2,FALSE)&amp;"!A3"):INDIRECT("T|"&amp;VLOOKUP(A27,'dataset mapping'!$D$2:$E$3,2,FALSE)&amp;"!I100"),9,FALSE)</f>
        <v>11.77405045</v>
      </c>
      <c r="J27" s="7">
        <f t="shared" si="2"/>
        <v>44.47806317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7">
        <f>AVERAGE(J26:J27)</f>
        <v>49.38334167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9" t="s">
        <v>14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4" t="s">
        <v>10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 t="s">
        <v>11</v>
      </c>
      <c r="B49" s="6">
        <f>VLOOKUP(B47,INDIRECT("T|"&amp;VLOOKUP(A49,'dataset mapping'!$D$2:$E$3,2,FALSE)&amp;"!A3"):INDIRECT("T|"&amp;VLOOKUP(A49,'dataset mapping'!$D$2:$E$3,2,FALSE)&amp;"!I100"),2,FALSE)</f>
        <v>0.0546875</v>
      </c>
      <c r="C49" s="6">
        <f>VLOOKUP(B47,INDIRECT("T|"&amp;VLOOKUP(A49,'dataset mapping'!$D$2:$E$3,2,FALSE)&amp;"!A3"):INDIRECT("T|"&amp;VLOOKUP(A49,'dataset mapping'!$D$2:$E$3,2,FALSE)&amp;"!I100"),3,FALSE)</f>
        <v>0.04296875</v>
      </c>
      <c r="D49" s="6">
        <f>VLOOKUP(B47,INDIRECT("T|"&amp;VLOOKUP(A49,'dataset mapping'!$D$2:$E$3,2,FALSE)&amp;"!A3"):INDIRECT("T|"&amp;VLOOKUP(A49,'dataset mapping'!$D$2:$E$3,2,FALSE)&amp;"!I100"),4,FALSE)</f>
        <v>0.03515625</v>
      </c>
      <c r="E49" s="6">
        <f>VLOOKUP(B47,INDIRECT("T|"&amp;VLOOKUP(A49,'dataset mapping'!$D$2:$E$3,2,FALSE)&amp;"!A3"):INDIRECT("T|"&amp;VLOOKUP(A49,'dataset mapping'!$D$2:$E$3,2,FALSE)&amp;"!I100"),5,FALSE)</f>
        <v>0.03515625</v>
      </c>
      <c r="F49" s="6">
        <f>VLOOKUP(B47,INDIRECT("T|"&amp;VLOOKUP(A49,'dataset mapping'!$D$2:$E$3,2,FALSE)&amp;"!A3"):INDIRECT("T|"&amp;VLOOKUP(A49,'dataset mapping'!$D$2:$E$3,2,FALSE)&amp;"!I100"),6,FALSE)</f>
        <v>379.2304688</v>
      </c>
      <c r="G49" s="6">
        <f>VLOOKUP(B47,INDIRECT("T|"&amp;VLOOKUP(A49,'dataset mapping'!$D$2:$E$3,2,FALSE)&amp;"!A3"):INDIRECT("T|"&amp;VLOOKUP(A49,'dataset mapping'!$D$2:$E$3,2,FALSE)&amp;"!I100"),7,FALSE)</f>
        <v>361.3320313</v>
      </c>
      <c r="H49" s="6">
        <f>VLOOKUP(B47,INDIRECT("T|"&amp;VLOOKUP(A49,'dataset mapping'!$D$2:$E$3,2,FALSE)&amp;"!A3"):INDIRECT("T|"&amp;VLOOKUP(A49,'dataset mapping'!$D$2:$E$3,2,FALSE)&amp;"!I100"),8,FALSE)</f>
        <v>361.078125</v>
      </c>
      <c r="I49" s="6">
        <f>VLOOKUP(B47,INDIRECT("T|"&amp;VLOOKUP(A49,'dataset mapping'!$D$2:$E$3,2,FALSE)&amp;"!A3"):INDIRECT("T|"&amp;VLOOKUP(A49,'dataset mapping'!$D$2:$E$3,2,FALSE)&amp;"!I100"),9,FALSE)</f>
        <v>364.2148438</v>
      </c>
      <c r="J49" s="7">
        <f t="shared" ref="J49:J50" si="3">(I49/E49-1)*100</f>
        <v>1035888.889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 t="s">
        <v>12</v>
      </c>
      <c r="B50" s="6">
        <f>VLOOKUP(B47,INDIRECT("T|"&amp;VLOOKUP(A50,'dataset mapping'!$D$2:$E$3,2,FALSE)&amp;"!A3"):INDIRECT("T|"&amp;VLOOKUP(A50,'dataset mapping'!$D$2:$E$3,2,FALSE)&amp;"!I100"),2,FALSE)</f>
        <v>0.41015625</v>
      </c>
      <c r="C50" s="6">
        <f>VLOOKUP(B47,INDIRECT("T|"&amp;VLOOKUP(A50,'dataset mapping'!$D$2:$E$3,2,FALSE)&amp;"!A3"):INDIRECT("T|"&amp;VLOOKUP(A50,'dataset mapping'!$D$2:$E$3,2,FALSE)&amp;"!I100"),3,FALSE)</f>
        <v>0.0703125</v>
      </c>
      <c r="D50" s="6">
        <f>VLOOKUP(B47,INDIRECT("T|"&amp;VLOOKUP(A50,'dataset mapping'!$D$2:$E$3,2,FALSE)&amp;"!A3"):INDIRECT("T|"&amp;VLOOKUP(A50,'dataset mapping'!$D$2:$E$3,2,FALSE)&amp;"!I100"),4,FALSE)</f>
        <v>0.19140625</v>
      </c>
      <c r="E50" s="6">
        <f>VLOOKUP(B47,INDIRECT("T|"&amp;VLOOKUP(A50,'dataset mapping'!$D$2:$E$3,2,FALSE)&amp;"!A3"):INDIRECT("T|"&amp;VLOOKUP(A50,'dataset mapping'!$D$2:$E$3,2,FALSE)&amp;"!I100"),5,FALSE)</f>
        <v>0.18359375</v>
      </c>
      <c r="F50" s="6">
        <f>VLOOKUP(B47,INDIRECT("T|"&amp;VLOOKUP(A50,'dataset mapping'!$D$2:$E$3,2,FALSE)&amp;"!A3"):INDIRECT("T|"&amp;VLOOKUP(A50,'dataset mapping'!$D$2:$E$3,2,FALSE)&amp;"!I100"),6,FALSE)</f>
        <v>382.5195313</v>
      </c>
      <c r="G50" s="6">
        <f>VLOOKUP(B47,INDIRECT("T|"&amp;VLOOKUP(A50,'dataset mapping'!$D$2:$E$3,2,FALSE)&amp;"!A3"):INDIRECT("T|"&amp;VLOOKUP(A50,'dataset mapping'!$D$2:$E$3,2,FALSE)&amp;"!I100"),7,FALSE)</f>
        <v>400.9609375</v>
      </c>
      <c r="H50" s="6">
        <f>VLOOKUP(B47,INDIRECT("T|"&amp;VLOOKUP(A50,'dataset mapping'!$D$2:$E$3,2,FALSE)&amp;"!A3"):INDIRECT("T|"&amp;VLOOKUP(A50,'dataset mapping'!$D$2:$E$3,2,FALSE)&amp;"!I100"),8,FALSE)</f>
        <v>372.0039063</v>
      </c>
      <c r="I50" s="6">
        <f>VLOOKUP(B47,INDIRECT("T|"&amp;VLOOKUP(A50,'dataset mapping'!$D$2:$E$3,2,FALSE)&amp;"!A3"):INDIRECT("T|"&amp;VLOOKUP(A50,'dataset mapping'!$D$2:$E$3,2,FALSE)&amp;"!I100"),9,FALSE)</f>
        <v>397.2382813</v>
      </c>
      <c r="J50" s="7">
        <f t="shared" si="3"/>
        <v>216268.0851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7">
        <f>AVERAGE(J49:J50)</f>
        <v>626078.487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9" t="s">
        <v>15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</v>
      </c>
      <c r="B71" s="3" t="s">
        <v>2</v>
      </c>
      <c r="C71" s="3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H71" s="3" t="s">
        <v>8</v>
      </c>
      <c r="I71" s="3" t="s">
        <v>9</v>
      </c>
      <c r="J71" s="4" t="s">
        <v>10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 t="s">
        <v>11</v>
      </c>
      <c r="B72" s="6">
        <f>VLOOKUP(B70,INDIRECT("T|"&amp;VLOOKUP(A72,'dataset mapping'!$D$2:$E$3,2,FALSE)&amp;"!A3"):INDIRECT("T|"&amp;VLOOKUP(A72,'dataset mapping'!$D$2:$E$3,2,FALSE)&amp;"!I100"),2,FALSE)</f>
        <v>1788.09375</v>
      </c>
      <c r="C72" s="6">
        <f>VLOOKUP(B70,INDIRECT("T|"&amp;VLOOKUP(A72,'dataset mapping'!$D$2:$E$3,2,FALSE)&amp;"!A3"):INDIRECT("T|"&amp;VLOOKUP(A72,'dataset mapping'!$D$2:$E$3,2,FALSE)&amp;"!I100"),3,FALSE)</f>
        <v>1508.214844</v>
      </c>
      <c r="D72" s="6">
        <f>VLOOKUP(B70,INDIRECT("T|"&amp;VLOOKUP(A72,'dataset mapping'!$D$2:$E$3,2,FALSE)&amp;"!A3"):INDIRECT("T|"&amp;VLOOKUP(A72,'dataset mapping'!$D$2:$E$3,2,FALSE)&amp;"!I100"),4,FALSE)</f>
        <v>1393.953125</v>
      </c>
      <c r="E72" s="6">
        <f>VLOOKUP(B70,INDIRECT("T|"&amp;VLOOKUP(A72,'dataset mapping'!$D$2:$E$3,2,FALSE)&amp;"!A3"):INDIRECT("T|"&amp;VLOOKUP(A72,'dataset mapping'!$D$2:$E$3,2,FALSE)&amp;"!I100"),5,FALSE)</f>
        <v>1432.789063</v>
      </c>
      <c r="F72" s="6">
        <f>VLOOKUP(B70,INDIRECT("T|"&amp;VLOOKUP(A72,'dataset mapping'!$D$2:$E$3,2,FALSE)&amp;"!A3"):INDIRECT("T|"&amp;VLOOKUP(A72,'dataset mapping'!$D$2:$E$3,2,FALSE)&amp;"!I100"),6,FALSE)</f>
        <v>12541.76563</v>
      </c>
      <c r="G72" s="6">
        <f>VLOOKUP(B70,INDIRECT("T|"&amp;VLOOKUP(A72,'dataset mapping'!$D$2:$E$3,2,FALSE)&amp;"!A3"):INDIRECT("T|"&amp;VLOOKUP(A72,'dataset mapping'!$D$2:$E$3,2,FALSE)&amp;"!I100"),7,FALSE)</f>
        <v>12535.39063</v>
      </c>
      <c r="H72" s="6">
        <f>VLOOKUP(B70,INDIRECT("T|"&amp;VLOOKUP(A72,'dataset mapping'!$D$2:$E$3,2,FALSE)&amp;"!A3"):INDIRECT("T|"&amp;VLOOKUP(A72,'dataset mapping'!$D$2:$E$3,2,FALSE)&amp;"!I100"),8,FALSE)</f>
        <v>14001.94922</v>
      </c>
      <c r="I72" s="6">
        <f>VLOOKUP(B70,INDIRECT("T|"&amp;VLOOKUP(A72,'dataset mapping'!$D$2:$E$3,2,FALSE)&amp;"!A3"):INDIRECT("T|"&amp;VLOOKUP(A72,'dataset mapping'!$D$2:$E$3,2,FALSE)&amp;"!I100"),9,FALSE)</f>
        <v>12886.60547</v>
      </c>
      <c r="J72" s="7">
        <f t="shared" ref="J72:J73" si="4">(I72/E72-1)*100</f>
        <v>799.4070241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 t="s">
        <v>12</v>
      </c>
      <c r="B73" s="6">
        <f>VLOOKUP(B70,INDIRECT("T|"&amp;VLOOKUP(A73,'dataset mapping'!$D$2:$E$3,2,FALSE)&amp;"!A3"):INDIRECT("T|"&amp;VLOOKUP(A73,'dataset mapping'!$D$2:$E$3,2,FALSE)&amp;"!I100"),2,FALSE)</f>
        <v>1956.421875</v>
      </c>
      <c r="C73" s="6">
        <f>VLOOKUP(B70,INDIRECT("T|"&amp;VLOOKUP(A73,'dataset mapping'!$D$2:$E$3,2,FALSE)&amp;"!A3"):INDIRECT("T|"&amp;VLOOKUP(A73,'dataset mapping'!$D$2:$E$3,2,FALSE)&amp;"!I100"),3,FALSE)</f>
        <v>2030.515625</v>
      </c>
      <c r="D73" s="6">
        <f>VLOOKUP(B70,INDIRECT("T|"&amp;VLOOKUP(A73,'dataset mapping'!$D$2:$E$3,2,FALSE)&amp;"!A3"):INDIRECT("T|"&amp;VLOOKUP(A73,'dataset mapping'!$D$2:$E$3,2,FALSE)&amp;"!I100"),4,FALSE)</f>
        <v>1584.644531</v>
      </c>
      <c r="E73" s="6">
        <f>VLOOKUP(B70,INDIRECT("T|"&amp;VLOOKUP(A73,'dataset mapping'!$D$2:$E$3,2,FALSE)&amp;"!A3"):INDIRECT("T|"&amp;VLOOKUP(A73,'dataset mapping'!$D$2:$E$3,2,FALSE)&amp;"!I100"),5,FALSE)</f>
        <v>2017.828125</v>
      </c>
      <c r="F73" s="6">
        <f>VLOOKUP(B70,INDIRECT("T|"&amp;VLOOKUP(A73,'dataset mapping'!$D$2:$E$3,2,FALSE)&amp;"!A3"):INDIRECT("T|"&amp;VLOOKUP(A73,'dataset mapping'!$D$2:$E$3,2,FALSE)&amp;"!I100"),6,FALSE)</f>
        <v>13188.53125</v>
      </c>
      <c r="G73" s="6">
        <f>VLOOKUP(B70,INDIRECT("T|"&amp;VLOOKUP(A73,'dataset mapping'!$D$2:$E$3,2,FALSE)&amp;"!A3"):INDIRECT("T|"&amp;VLOOKUP(A73,'dataset mapping'!$D$2:$E$3,2,FALSE)&amp;"!I100"),7,FALSE)</f>
        <v>14312.40625</v>
      </c>
      <c r="H73" s="6">
        <f>VLOOKUP(B70,INDIRECT("T|"&amp;VLOOKUP(A73,'dataset mapping'!$D$2:$E$3,2,FALSE)&amp;"!A3"):INDIRECT("T|"&amp;VLOOKUP(A73,'dataset mapping'!$D$2:$E$3,2,FALSE)&amp;"!I100"),8,FALSE)</f>
        <v>14349.8125</v>
      </c>
      <c r="I73" s="6">
        <f>VLOOKUP(B70,INDIRECT("T|"&amp;VLOOKUP(A73,'dataset mapping'!$D$2:$E$3,2,FALSE)&amp;"!A3"):INDIRECT("T|"&amp;VLOOKUP(A73,'dataset mapping'!$D$2:$E$3,2,FALSE)&amp;"!I100"),9,FALSE)</f>
        <v>13556.66797</v>
      </c>
      <c r="J73" s="7">
        <f t="shared" si="4"/>
        <v>571.8445343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7">
        <f>AVERAGE(J72:J73)</f>
        <v>685.6257792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9" t="s">
        <v>16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4" t="s">
        <v>10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 t="s">
        <v>11</v>
      </c>
      <c r="B95" s="6">
        <f>VLOOKUP(B93,INDIRECT("T|"&amp;VLOOKUP(A95,'dataset mapping'!$D$2:$E$3,2,FALSE)&amp;"!A3"):INDIRECT("T|"&amp;VLOOKUP(A95,'dataset mapping'!$D$2:$E$3,2,FALSE)&amp;"!I100"),2,FALSE)</f>
        <v>23.05777105</v>
      </c>
      <c r="C95" s="6">
        <f>VLOOKUP(B93,INDIRECT("T|"&amp;VLOOKUP(A95,'dataset mapping'!$D$2:$E$3,2,FALSE)&amp;"!A3"):INDIRECT("T|"&amp;VLOOKUP(A95,'dataset mapping'!$D$2:$E$3,2,FALSE)&amp;"!I100"),3,FALSE)</f>
        <v>27.79484018</v>
      </c>
      <c r="D95" s="6">
        <f>VLOOKUP(B93,INDIRECT("T|"&amp;VLOOKUP(A95,'dataset mapping'!$D$2:$E$3,2,FALSE)&amp;"!A3"):INDIRECT("T|"&amp;VLOOKUP(A95,'dataset mapping'!$D$2:$E$3,2,FALSE)&amp;"!I100"),4,FALSE)</f>
        <v>29.82382711</v>
      </c>
      <c r="E95" s="6">
        <f>VLOOKUP(B93,INDIRECT("T|"&amp;VLOOKUP(A95,'dataset mapping'!$D$2:$E$3,2,FALSE)&amp;"!A3"):INDIRECT("T|"&amp;VLOOKUP(A95,'dataset mapping'!$D$2:$E$3,2,FALSE)&amp;"!I100"),5,FALSE)</f>
        <v>27.79484018</v>
      </c>
      <c r="F95" s="6">
        <f>VLOOKUP(B93,INDIRECT("T|"&amp;VLOOKUP(A95,'dataset mapping'!$D$2:$E$3,2,FALSE)&amp;"!A3"):INDIRECT("T|"&amp;VLOOKUP(A95,'dataset mapping'!$D$2:$E$3,2,FALSE)&amp;"!I100"),6,FALSE)</f>
        <v>20.30482197</v>
      </c>
      <c r="G95" s="6">
        <f>VLOOKUP(B93,INDIRECT("T|"&amp;VLOOKUP(A95,'dataset mapping'!$D$2:$E$3,2,FALSE)&amp;"!A3"):INDIRECT("T|"&amp;VLOOKUP(A95,'dataset mapping'!$D$2:$E$3,2,FALSE)&amp;"!I100"),7,FALSE)</f>
        <v>27.04829947</v>
      </c>
      <c r="H95" s="6">
        <f>VLOOKUP(B93,INDIRECT("T|"&amp;VLOOKUP(A95,'dataset mapping'!$D$2:$E$3,2,FALSE)&amp;"!A3"):INDIRECT("T|"&amp;VLOOKUP(A95,'dataset mapping'!$D$2:$E$3,2,FALSE)&amp;"!I100"),8,FALSE)</f>
        <v>29.23721759</v>
      </c>
      <c r="I95" s="6">
        <f>VLOOKUP(B93,INDIRECT("T|"&amp;VLOOKUP(A95,'dataset mapping'!$D$2:$E$3,2,FALSE)&amp;"!A3"):INDIRECT("T|"&amp;VLOOKUP(A95,'dataset mapping'!$D$2:$E$3,2,FALSE)&amp;"!I100"),9,FALSE)</f>
        <v>27.04829947</v>
      </c>
      <c r="J95" s="7">
        <f t="shared" ref="J95:J96" si="5">(I95/E95-1)*100</f>
        <v>-2.685896737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 t="s">
        <v>12</v>
      </c>
      <c r="B96" s="6">
        <f>VLOOKUP(B93,INDIRECT("T|"&amp;VLOOKUP(A96,'dataset mapping'!$D$2:$E$3,2,FALSE)&amp;"!A3"):INDIRECT("T|"&amp;VLOOKUP(A96,'dataset mapping'!$D$2:$E$3,2,FALSE)&amp;"!I100"),2,FALSE)</f>
        <v>0</v>
      </c>
      <c r="C96" s="6">
        <f>VLOOKUP(B93,INDIRECT("T|"&amp;VLOOKUP(A96,'dataset mapping'!$D$2:$E$3,2,FALSE)&amp;"!A3"):INDIRECT("T|"&amp;VLOOKUP(A96,'dataset mapping'!$D$2:$E$3,2,FALSE)&amp;"!I100"),3,FALSE)</f>
        <v>0</v>
      </c>
      <c r="D96" s="6">
        <f>VLOOKUP(B93,INDIRECT("T|"&amp;VLOOKUP(A96,'dataset mapping'!$D$2:$E$3,2,FALSE)&amp;"!A3"):INDIRECT("T|"&amp;VLOOKUP(A96,'dataset mapping'!$D$2:$E$3,2,FALSE)&amp;"!I100"),4,FALSE)</f>
        <v>0</v>
      </c>
      <c r="E96" s="6">
        <f>VLOOKUP(B93,INDIRECT("T|"&amp;VLOOKUP(A96,'dataset mapping'!$D$2:$E$3,2,FALSE)&amp;"!A3"):INDIRECT("T|"&amp;VLOOKUP(A96,'dataset mapping'!$D$2:$E$3,2,FALSE)&amp;"!I100"),5,FALSE)</f>
        <v>0</v>
      </c>
      <c r="F96" s="6">
        <f>VLOOKUP(B93,INDIRECT("T|"&amp;VLOOKUP(A96,'dataset mapping'!$D$2:$E$3,2,FALSE)&amp;"!A3"):INDIRECT("T|"&amp;VLOOKUP(A96,'dataset mapping'!$D$2:$E$3,2,FALSE)&amp;"!I100"),6,FALSE)</f>
        <v>0</v>
      </c>
      <c r="G96" s="6">
        <f>VLOOKUP(B93,INDIRECT("T|"&amp;VLOOKUP(A96,'dataset mapping'!$D$2:$E$3,2,FALSE)&amp;"!A3"):INDIRECT("T|"&amp;VLOOKUP(A96,'dataset mapping'!$D$2:$E$3,2,FALSE)&amp;"!I100"),7,FALSE)</f>
        <v>0</v>
      </c>
      <c r="H96" s="6">
        <f>VLOOKUP(B93,INDIRECT("T|"&amp;VLOOKUP(A96,'dataset mapping'!$D$2:$E$3,2,FALSE)&amp;"!A3"):INDIRECT("T|"&amp;VLOOKUP(A96,'dataset mapping'!$D$2:$E$3,2,FALSE)&amp;"!I100"),8,FALSE)</f>
        <v>0</v>
      </c>
      <c r="I96" s="6">
        <f>VLOOKUP(B93,INDIRECT("T|"&amp;VLOOKUP(A96,'dataset mapping'!$D$2:$E$3,2,FALSE)&amp;"!A3"):INDIRECT("T|"&amp;VLOOKUP(A96,'dataset mapping'!$D$2:$E$3,2,FALSE)&amp;"!I100"),9,FALSE)</f>
        <v>0</v>
      </c>
      <c r="J96" s="7" t="str">
        <f t="shared" si="5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7" t="str">
        <f>AVERAGE(J95:J96)</f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9" t="s">
        <v>17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1</v>
      </c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4" t="s">
        <v>10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" t="s">
        <v>11</v>
      </c>
      <c r="B118" s="6">
        <f>VLOOKUP(B116,INDIRECT("T|"&amp;VLOOKUP(A118,'dataset mapping'!$D$2:$E$3,2,FALSE)&amp;"!A3"):INDIRECT("T|"&amp;VLOOKUP(A118,'dataset mapping'!$D$2:$E$3,2,FALSE)&amp;"!I100"),2,FALSE)</f>
        <v>42.62883604</v>
      </c>
      <c r="C118" s="6">
        <f>VLOOKUP(B116,INDIRECT("T|"&amp;VLOOKUP(A118,'dataset mapping'!$D$2:$E$3,2,FALSE)&amp;"!A3"):INDIRECT("T|"&amp;VLOOKUP(A118,'dataset mapping'!$D$2:$E$3,2,FALSE)&amp;"!I100"),3,FALSE)</f>
        <v>42.61381775</v>
      </c>
      <c r="D118" s="6">
        <f>VLOOKUP(B116,INDIRECT("T|"&amp;VLOOKUP(A118,'dataset mapping'!$D$2:$E$3,2,FALSE)&amp;"!A3"):INDIRECT("T|"&amp;VLOOKUP(A118,'dataset mapping'!$D$2:$E$3,2,FALSE)&amp;"!I100"),4,FALSE)</f>
        <v>42.50017624</v>
      </c>
      <c r="E118" s="6">
        <f>VLOOKUP(B116,INDIRECT("T|"&amp;VLOOKUP(A118,'dataset mapping'!$D$2:$E$3,2,FALSE)&amp;"!A3"):INDIRECT("T|"&amp;VLOOKUP(A118,'dataset mapping'!$D$2:$E$3,2,FALSE)&amp;"!I100"),5,FALSE)</f>
        <v>42.60470362</v>
      </c>
      <c r="F118" s="6">
        <f>VLOOKUP(B116,INDIRECT("T|"&amp;VLOOKUP(A118,'dataset mapping'!$D$2:$E$3,2,FALSE)&amp;"!A3"):INDIRECT("T|"&amp;VLOOKUP(A118,'dataset mapping'!$D$2:$E$3,2,FALSE)&amp;"!I100"),6,FALSE)</f>
        <v>52.04783952</v>
      </c>
      <c r="G118" s="6">
        <f>VLOOKUP(B116,INDIRECT("T|"&amp;VLOOKUP(A118,'dataset mapping'!$D$2:$E$3,2,FALSE)&amp;"!A3"):INDIRECT("T|"&amp;VLOOKUP(A118,'dataset mapping'!$D$2:$E$3,2,FALSE)&amp;"!I100"),7,FALSE)</f>
        <v>51.86638119</v>
      </c>
      <c r="H118" s="6">
        <f>VLOOKUP(B116,INDIRECT("T|"&amp;VLOOKUP(A118,'dataset mapping'!$D$2:$E$3,2,FALSE)&amp;"!A3"):INDIRECT("T|"&amp;VLOOKUP(A118,'dataset mapping'!$D$2:$E$3,2,FALSE)&amp;"!I100"),8,FALSE)</f>
        <v>51.72221915</v>
      </c>
      <c r="I118" s="6">
        <f>VLOOKUP(B116,INDIRECT("T|"&amp;VLOOKUP(A118,'dataset mapping'!$D$2:$E$3,2,FALSE)&amp;"!A3"):INDIRECT("T|"&amp;VLOOKUP(A118,'dataset mapping'!$D$2:$E$3,2,FALSE)&amp;"!I100"),9,FALSE)</f>
        <v>52.05236663</v>
      </c>
      <c r="J118" s="7">
        <f t="shared" ref="J118:J119" si="6">(I118/E118-1)*100</f>
        <v>22.17516425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" t="s">
        <v>12</v>
      </c>
      <c r="B119" s="6">
        <f>VLOOKUP(B116,INDIRECT("T|"&amp;VLOOKUP(A119,'dataset mapping'!$D$2:$E$3,2,FALSE)&amp;"!A3"):INDIRECT("T|"&amp;VLOOKUP(A119,'dataset mapping'!$D$2:$E$3,2,FALSE)&amp;"!I100"),2,FALSE)</f>
        <v>13.01368164</v>
      </c>
      <c r="C119" s="6">
        <f>VLOOKUP(B116,INDIRECT("T|"&amp;VLOOKUP(A119,'dataset mapping'!$D$2:$E$3,2,FALSE)&amp;"!A3"):INDIRECT("T|"&amp;VLOOKUP(A119,'dataset mapping'!$D$2:$E$3,2,FALSE)&amp;"!I100"),3,FALSE)</f>
        <v>13.10409067</v>
      </c>
      <c r="D119" s="6">
        <f>VLOOKUP(B116,INDIRECT("T|"&amp;VLOOKUP(A119,'dataset mapping'!$D$2:$E$3,2,FALSE)&amp;"!A3"):INDIRECT("T|"&amp;VLOOKUP(A119,'dataset mapping'!$D$2:$E$3,2,FALSE)&amp;"!I100"),4,FALSE)</f>
        <v>13.02299546</v>
      </c>
      <c r="E119" s="6">
        <f>VLOOKUP(B116,INDIRECT("T|"&amp;VLOOKUP(A119,'dataset mapping'!$D$2:$E$3,2,FALSE)&amp;"!A3"):INDIRECT("T|"&amp;VLOOKUP(A119,'dataset mapping'!$D$2:$E$3,2,FALSE)&amp;"!I100"),5,FALSE)</f>
        <v>13.0403945</v>
      </c>
      <c r="F119" s="6">
        <f>VLOOKUP(B116,INDIRECT("T|"&amp;VLOOKUP(A119,'dataset mapping'!$D$2:$E$3,2,FALSE)&amp;"!A3"):INDIRECT("T|"&amp;VLOOKUP(A119,'dataset mapping'!$D$2:$E$3,2,FALSE)&amp;"!I100"),6,FALSE)</f>
        <v>26.04727715</v>
      </c>
      <c r="G119" s="6">
        <f>VLOOKUP(B116,INDIRECT("T|"&amp;VLOOKUP(A119,'dataset mapping'!$D$2:$E$3,2,FALSE)&amp;"!A3"):INDIRECT("T|"&amp;VLOOKUP(A119,'dataset mapping'!$D$2:$E$3,2,FALSE)&amp;"!I100"),7,FALSE)</f>
        <v>26.04476441</v>
      </c>
      <c r="H119" s="6">
        <f>VLOOKUP(B116,INDIRECT("T|"&amp;VLOOKUP(A119,'dataset mapping'!$D$2:$E$3,2,FALSE)&amp;"!A3"):INDIRECT("T|"&amp;VLOOKUP(A119,'dataset mapping'!$D$2:$E$3,2,FALSE)&amp;"!I100"),8,FALSE)</f>
        <v>25.98221488</v>
      </c>
      <c r="I119" s="6">
        <f>VLOOKUP(B116,INDIRECT("T|"&amp;VLOOKUP(A119,'dataset mapping'!$D$2:$E$3,2,FALSE)&amp;"!A3"):INDIRECT("T|"&amp;VLOOKUP(A119,'dataset mapping'!$D$2:$E$3,2,FALSE)&amp;"!I100"),9,FALSE)</f>
        <v>26.11576985</v>
      </c>
      <c r="J119" s="7">
        <f t="shared" si="6"/>
        <v>100.26825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7">
        <f>AVERAGE(J118:J119)</f>
        <v>61.22170712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9" t="s">
        <v>18</v>
      </c>
      <c r="J139" s="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 t="s">
        <v>1</v>
      </c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4" t="s">
        <v>10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" t="s">
        <v>11</v>
      </c>
      <c r="B141" s="6">
        <f>VLOOKUP(B139,INDIRECT("T|"&amp;VLOOKUP(A141,'dataset mapping'!$D$2:$E$3,2,FALSE)&amp;"!A3"):INDIRECT("T|"&amp;VLOOKUP(A141,'dataset mapping'!$D$2:$E$3,2,FALSE)&amp;"!I100"),2,FALSE)</f>
        <v>42.52171863</v>
      </c>
      <c r="C141" s="6">
        <f>VLOOKUP(B139,INDIRECT("T|"&amp;VLOOKUP(A141,'dataset mapping'!$D$2:$E$3,2,FALSE)&amp;"!A3"):INDIRECT("T|"&amp;VLOOKUP(A141,'dataset mapping'!$D$2:$E$3,2,FALSE)&amp;"!I100"),3,FALSE)</f>
        <v>42.51278378</v>
      </c>
      <c r="D141" s="6">
        <f>VLOOKUP(B139,INDIRECT("T|"&amp;VLOOKUP(A141,'dataset mapping'!$D$2:$E$3,2,FALSE)&amp;"!A3"):INDIRECT("T|"&amp;VLOOKUP(A141,'dataset mapping'!$D$2:$E$3,2,FALSE)&amp;"!I100"),4,FALSE)</f>
        <v>42.3953705</v>
      </c>
      <c r="E141" s="6">
        <f>VLOOKUP(B139,INDIRECT("T|"&amp;VLOOKUP(A141,'dataset mapping'!$D$2:$E$3,2,FALSE)&amp;"!A3"):INDIRECT("T|"&amp;VLOOKUP(A141,'dataset mapping'!$D$2:$E$3,2,FALSE)&amp;"!I100"),5,FALSE)</f>
        <v>42.16547402</v>
      </c>
      <c r="F141" s="6">
        <f>VLOOKUP(B139,INDIRECT("T|"&amp;VLOOKUP(A141,'dataset mapping'!$D$2:$E$3,2,FALSE)&amp;"!A3"):INDIRECT("T|"&amp;VLOOKUP(A141,'dataset mapping'!$D$2:$E$3,2,FALSE)&amp;"!I100"),6,FALSE)</f>
        <v>51.92727457</v>
      </c>
      <c r="G141" s="6">
        <f>VLOOKUP(B139,INDIRECT("T|"&amp;VLOOKUP(A141,'dataset mapping'!$D$2:$E$3,2,FALSE)&amp;"!A3"):INDIRECT("T|"&amp;VLOOKUP(A141,'dataset mapping'!$D$2:$E$3,2,FALSE)&amp;"!I100"),7,FALSE)</f>
        <v>51.72194824</v>
      </c>
      <c r="H141" s="6">
        <f>VLOOKUP(B139,INDIRECT("T|"&amp;VLOOKUP(A141,'dataset mapping'!$D$2:$E$3,2,FALSE)&amp;"!A3"):INDIRECT("T|"&amp;VLOOKUP(A141,'dataset mapping'!$D$2:$E$3,2,FALSE)&amp;"!I100"),8,FALSE)</f>
        <v>51.58665694</v>
      </c>
      <c r="I141" s="6">
        <f>VLOOKUP(B139,INDIRECT("T|"&amp;VLOOKUP(A141,'dataset mapping'!$D$2:$E$3,2,FALSE)&amp;"!A3"):INDIRECT("T|"&amp;VLOOKUP(A141,'dataset mapping'!$D$2:$E$3,2,FALSE)&amp;"!I100"),9,FALSE)</f>
        <v>51.98660055</v>
      </c>
      <c r="J141" s="7">
        <f t="shared" ref="J141:J142" si="7">(I141/E141-1)*100</f>
        <v>23.29186795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" t="s">
        <v>12</v>
      </c>
      <c r="B142" s="6">
        <f>VLOOKUP(B139,INDIRECT("T|"&amp;VLOOKUP(A142,'dataset mapping'!$D$2:$E$3,2,FALSE)&amp;"!A3"):INDIRECT("T|"&amp;VLOOKUP(A142,'dataset mapping'!$D$2:$E$3,2,FALSE)&amp;"!I100"),2,FALSE)</f>
        <v>12.9852641</v>
      </c>
      <c r="C142" s="6">
        <f>VLOOKUP(B139,INDIRECT("T|"&amp;VLOOKUP(A142,'dataset mapping'!$D$2:$E$3,2,FALSE)&amp;"!A3"):INDIRECT("T|"&amp;VLOOKUP(A142,'dataset mapping'!$D$2:$E$3,2,FALSE)&amp;"!I100"),3,FALSE)</f>
        <v>13.07870481</v>
      </c>
      <c r="D142" s="6">
        <f>VLOOKUP(B139,INDIRECT("T|"&amp;VLOOKUP(A142,'dataset mapping'!$D$2:$E$3,2,FALSE)&amp;"!A3"):INDIRECT("T|"&amp;VLOOKUP(A142,'dataset mapping'!$D$2:$E$3,2,FALSE)&amp;"!I100"),4,FALSE)</f>
        <v>12.99487234</v>
      </c>
      <c r="E142" s="6">
        <f>VLOOKUP(B139,INDIRECT("T|"&amp;VLOOKUP(A142,'dataset mapping'!$D$2:$E$3,2,FALSE)&amp;"!A3"):INDIRECT("T|"&amp;VLOOKUP(A142,'dataset mapping'!$D$2:$E$3,2,FALSE)&amp;"!I100"),5,FALSE)</f>
        <v>12.81604401</v>
      </c>
      <c r="F142" s="6">
        <f>VLOOKUP(B139,INDIRECT("T|"&amp;VLOOKUP(A142,'dataset mapping'!$D$2:$E$3,2,FALSE)&amp;"!A3"):INDIRECT("T|"&amp;VLOOKUP(A142,'dataset mapping'!$D$2:$E$3,2,FALSE)&amp;"!I100"),6,FALSE)</f>
        <v>25.87653327</v>
      </c>
      <c r="G142" s="6">
        <f>VLOOKUP(B139,INDIRECT("T|"&amp;VLOOKUP(A142,'dataset mapping'!$D$2:$E$3,2,FALSE)&amp;"!A3"):INDIRECT("T|"&amp;VLOOKUP(A142,'dataset mapping'!$D$2:$E$3,2,FALSE)&amp;"!I100"),7,FALSE)</f>
        <v>25.87378053</v>
      </c>
      <c r="H142" s="6">
        <f>VLOOKUP(B139,INDIRECT("T|"&amp;VLOOKUP(A142,'dataset mapping'!$D$2:$E$3,2,FALSE)&amp;"!A3"):INDIRECT("T|"&amp;VLOOKUP(A142,'dataset mapping'!$D$2:$E$3,2,FALSE)&amp;"!I100"),8,FALSE)</f>
        <v>25.81299316</v>
      </c>
      <c r="I142" s="6">
        <f>VLOOKUP(B139,INDIRECT("T|"&amp;VLOOKUP(A142,'dataset mapping'!$D$2:$E$3,2,FALSE)&amp;"!A3"):INDIRECT("T|"&amp;VLOOKUP(A142,'dataset mapping'!$D$2:$E$3,2,FALSE)&amp;"!I100"),9,FALSE)</f>
        <v>25.68707499</v>
      </c>
      <c r="J142" s="7">
        <f t="shared" si="7"/>
        <v>100.429048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G143" s="2"/>
      <c r="H143" s="2"/>
      <c r="I143" s="2"/>
      <c r="J143" s="7">
        <f>AVERAGE(J141:J142)</f>
        <v>61.86045796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9" t="s">
        <v>19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 t="s">
        <v>1</v>
      </c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4" t="s">
        <v>10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" t="s">
        <v>11</v>
      </c>
      <c r="B164" s="6">
        <f>VLOOKUP(B162,INDIRECT("T|"&amp;VLOOKUP(A164,'dataset mapping'!$D$2:$E$3,2,FALSE)&amp;"!A3"):INDIRECT("T|"&amp;VLOOKUP(A164,'dataset mapping'!$D$2:$E$3,2,FALSE)&amp;"!I100"),2,FALSE)</f>
        <v>21465</v>
      </c>
      <c r="C164" s="6">
        <f>VLOOKUP(B162,INDIRECT("T|"&amp;VLOOKUP(A164,'dataset mapping'!$D$2:$E$3,2,FALSE)&amp;"!A3"):INDIRECT("T|"&amp;VLOOKUP(A164,'dataset mapping'!$D$2:$E$3,2,FALSE)&amp;"!I100"),3,FALSE)</f>
        <v>19931</v>
      </c>
      <c r="D164" s="6">
        <f>VLOOKUP(B162,INDIRECT("T|"&amp;VLOOKUP(A164,'dataset mapping'!$D$2:$E$3,2,FALSE)&amp;"!A3"):INDIRECT("T|"&amp;VLOOKUP(A164,'dataset mapping'!$D$2:$E$3,2,FALSE)&amp;"!I100"),4,FALSE)</f>
        <v>20590</v>
      </c>
      <c r="E164" s="6">
        <f>VLOOKUP(B162,INDIRECT("T|"&amp;VLOOKUP(A164,'dataset mapping'!$D$2:$E$3,2,FALSE)&amp;"!A3"):INDIRECT("T|"&amp;VLOOKUP(A164,'dataset mapping'!$D$2:$E$3,2,FALSE)&amp;"!I100"),5,FALSE)</f>
        <v>20590</v>
      </c>
      <c r="F164" s="6">
        <f>VLOOKUP(B162,INDIRECT("T|"&amp;VLOOKUP(A164,'dataset mapping'!$D$2:$E$3,2,FALSE)&amp;"!A3"):INDIRECT("T|"&amp;VLOOKUP(A164,'dataset mapping'!$D$2:$E$3,2,FALSE)&amp;"!I100"),6,FALSE)</f>
        <v>104994</v>
      </c>
      <c r="G164" s="6">
        <f>VLOOKUP(B162,INDIRECT("T|"&amp;VLOOKUP(A164,'dataset mapping'!$D$2:$E$3,2,FALSE)&amp;"!A3"):INDIRECT("T|"&amp;VLOOKUP(A164,'dataset mapping'!$D$2:$E$3,2,FALSE)&amp;"!I100"),7,FALSE)</f>
        <v>102159</v>
      </c>
      <c r="H164" s="6">
        <f>VLOOKUP(B162,INDIRECT("T|"&amp;VLOOKUP(A164,'dataset mapping'!$D$2:$E$3,2,FALSE)&amp;"!A3"):INDIRECT("T|"&amp;VLOOKUP(A164,'dataset mapping'!$D$2:$E$3,2,FALSE)&amp;"!I100"),8,FALSE)</f>
        <v>104373</v>
      </c>
      <c r="I164" s="6">
        <f>VLOOKUP(B162,INDIRECT("T|"&amp;VLOOKUP(A164,'dataset mapping'!$D$2:$E$3,2,FALSE)&amp;"!A3"):INDIRECT("T|"&amp;VLOOKUP(A164,'dataset mapping'!$D$2:$E$3,2,FALSE)&amp;"!I100"),9,FALSE)</f>
        <v>104373</v>
      </c>
      <c r="J164" s="7">
        <f t="shared" ref="J164:J165" si="8">(I164/E164-1)*100</f>
        <v>406.9111219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" t="s">
        <v>12</v>
      </c>
      <c r="B165" s="6">
        <f>VLOOKUP(B162,INDIRECT("T|"&amp;VLOOKUP(A165,'dataset mapping'!$D$2:$E$3,2,FALSE)&amp;"!A3"):INDIRECT("T|"&amp;VLOOKUP(A165,'dataset mapping'!$D$2:$E$3,2,FALSE)&amp;"!I100"),2,FALSE)</f>
        <v>6061</v>
      </c>
      <c r="C165" s="6">
        <f>VLOOKUP(B162,INDIRECT("T|"&amp;VLOOKUP(A165,'dataset mapping'!$D$2:$E$3,2,FALSE)&amp;"!A3"):INDIRECT("T|"&amp;VLOOKUP(A165,'dataset mapping'!$D$2:$E$3,2,FALSE)&amp;"!I100"),3,FALSE)</f>
        <v>5933</v>
      </c>
      <c r="D165" s="6">
        <f>VLOOKUP(B162,INDIRECT("T|"&amp;VLOOKUP(A165,'dataset mapping'!$D$2:$E$3,2,FALSE)&amp;"!A3"):INDIRECT("T|"&amp;VLOOKUP(A165,'dataset mapping'!$D$2:$E$3,2,FALSE)&amp;"!I100"),4,FALSE)</f>
        <v>5766</v>
      </c>
      <c r="E165" s="6">
        <f>VLOOKUP(B162,INDIRECT("T|"&amp;VLOOKUP(A165,'dataset mapping'!$D$2:$E$3,2,FALSE)&amp;"!A3"):INDIRECT("T|"&amp;VLOOKUP(A165,'dataset mapping'!$D$2:$E$3,2,FALSE)&amp;"!I100"),5,FALSE)</f>
        <v>5933</v>
      </c>
      <c r="F165" s="6">
        <f>VLOOKUP(B162,INDIRECT("T|"&amp;VLOOKUP(A165,'dataset mapping'!$D$2:$E$3,2,FALSE)&amp;"!A3"):INDIRECT("T|"&amp;VLOOKUP(A165,'dataset mapping'!$D$2:$E$3,2,FALSE)&amp;"!I100"),6,FALSE)</f>
        <v>31214</v>
      </c>
      <c r="G165" s="6">
        <f>VLOOKUP(B162,INDIRECT("T|"&amp;VLOOKUP(A165,'dataset mapping'!$D$2:$E$3,2,FALSE)&amp;"!A3"):INDIRECT("T|"&amp;VLOOKUP(A165,'dataset mapping'!$D$2:$E$3,2,FALSE)&amp;"!I100"),7,FALSE)</f>
        <v>31395</v>
      </c>
      <c r="H165" s="6">
        <f>VLOOKUP(B162,INDIRECT("T|"&amp;VLOOKUP(A165,'dataset mapping'!$D$2:$E$3,2,FALSE)&amp;"!A3"):INDIRECT("T|"&amp;VLOOKUP(A165,'dataset mapping'!$D$2:$E$3,2,FALSE)&amp;"!I100"),8,FALSE)</f>
        <v>31216</v>
      </c>
      <c r="I165" s="6">
        <f>VLOOKUP(B162,INDIRECT("T|"&amp;VLOOKUP(A165,'dataset mapping'!$D$2:$E$3,2,FALSE)&amp;"!A3"):INDIRECT("T|"&amp;VLOOKUP(A165,'dataset mapping'!$D$2:$E$3,2,FALSE)&amp;"!I100"),9,FALSE)</f>
        <v>31226</v>
      </c>
      <c r="J165" s="7">
        <f t="shared" si="8"/>
        <v>426.3104669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10"/>
      <c r="C166" s="10"/>
      <c r="D166" s="2"/>
      <c r="E166" s="2"/>
      <c r="F166" s="2"/>
      <c r="G166" s="2"/>
      <c r="H166" s="2"/>
      <c r="I166" s="2"/>
      <c r="J166" s="7">
        <f>AVERAGE(J164:J165)</f>
        <v>416.6107944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10"/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10"/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10"/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10"/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10"/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10"/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10"/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10"/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10"/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10"/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10"/>
      <c r="C177" s="1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10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10"/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10"/>
      <c r="C180" s="1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10"/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10"/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10"/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9" t="s">
        <v>20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 t="s">
        <v>1</v>
      </c>
      <c r="B186" s="3" t="s">
        <v>2</v>
      </c>
      <c r="C186" s="3" t="s">
        <v>3</v>
      </c>
      <c r="D186" s="3" t="s">
        <v>4</v>
      </c>
      <c r="E186" s="3" t="s">
        <v>5</v>
      </c>
      <c r="F186" s="3" t="s">
        <v>6</v>
      </c>
      <c r="G186" s="3" t="s">
        <v>7</v>
      </c>
      <c r="H186" s="3" t="s">
        <v>8</v>
      </c>
      <c r="I186" s="3" t="s">
        <v>9</v>
      </c>
      <c r="J186" s="4" t="s">
        <v>10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" t="s">
        <v>11</v>
      </c>
      <c r="B187" s="6">
        <f>VLOOKUP(B185,INDIRECT("T|"&amp;VLOOKUP(A187,'dataset mapping'!$D$2:$E$3,2,FALSE)&amp;"!A3"):INDIRECT("T|"&amp;VLOOKUP(A187,'dataset mapping'!$D$2:$E$3,2,FALSE)&amp;"!I100"),2,FALSE)</f>
        <v>536</v>
      </c>
      <c r="C187" s="6">
        <f>VLOOKUP(B185,INDIRECT("T|"&amp;VLOOKUP(A187,'dataset mapping'!$D$2:$E$3,2,FALSE)&amp;"!A3"):INDIRECT("T|"&amp;VLOOKUP(A187,'dataset mapping'!$D$2:$E$3,2,FALSE)&amp;"!I100"),3,FALSE)</f>
        <v>499</v>
      </c>
      <c r="D187" s="6">
        <f>VLOOKUP(B185,INDIRECT("T|"&amp;VLOOKUP(A187,'dataset mapping'!$D$2:$E$3,2,FALSE)&amp;"!A3"):INDIRECT("T|"&amp;VLOOKUP(A187,'dataset mapping'!$D$2:$E$3,2,FALSE)&amp;"!I100"),4,FALSE)</f>
        <v>494</v>
      </c>
      <c r="E187" s="6">
        <f>VLOOKUP(B185,INDIRECT("T|"&amp;VLOOKUP(A187,'dataset mapping'!$D$2:$E$3,2,FALSE)&amp;"!A3"):INDIRECT("T|"&amp;VLOOKUP(A187,'dataset mapping'!$D$2:$E$3,2,FALSE)&amp;"!I100"),5,FALSE)</f>
        <v>500</v>
      </c>
      <c r="F187" s="6">
        <f>VLOOKUP(B185,INDIRECT("T|"&amp;VLOOKUP(A187,'dataset mapping'!$D$2:$E$3,2,FALSE)&amp;"!A3"):INDIRECT("T|"&amp;VLOOKUP(A187,'dataset mapping'!$D$2:$E$3,2,FALSE)&amp;"!I100"),6,FALSE)</f>
        <v>1255</v>
      </c>
      <c r="G187" s="6">
        <f>VLOOKUP(B185,INDIRECT("T|"&amp;VLOOKUP(A187,'dataset mapping'!$D$2:$E$3,2,FALSE)&amp;"!A3"):INDIRECT("T|"&amp;VLOOKUP(A187,'dataset mapping'!$D$2:$E$3,2,FALSE)&amp;"!I100"),7,FALSE)</f>
        <v>1150</v>
      </c>
      <c r="H187" s="6">
        <f>VLOOKUP(B185,INDIRECT("T|"&amp;VLOOKUP(A187,'dataset mapping'!$D$2:$E$3,2,FALSE)&amp;"!A3"):INDIRECT("T|"&amp;VLOOKUP(A187,'dataset mapping'!$D$2:$E$3,2,FALSE)&amp;"!I100"),8,FALSE)</f>
        <v>1145</v>
      </c>
      <c r="I187" s="6">
        <f>VLOOKUP(B185,INDIRECT("T|"&amp;VLOOKUP(A187,'dataset mapping'!$D$2:$E$3,2,FALSE)&amp;"!A3"):INDIRECT("T|"&amp;VLOOKUP(A187,'dataset mapping'!$D$2:$E$3,2,FALSE)&amp;"!I100"),9,FALSE)</f>
        <v>1166</v>
      </c>
      <c r="J187" s="7">
        <f t="shared" ref="J187:J188" si="9">(I187/E187-1)*100</f>
        <v>133.2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" t="s">
        <v>12</v>
      </c>
      <c r="B188" s="6">
        <f>VLOOKUP(B185,INDIRECT("T|"&amp;VLOOKUP(A188,'dataset mapping'!$D$2:$E$3,2,FALSE)&amp;"!A3"):INDIRECT("T|"&amp;VLOOKUP(A188,'dataset mapping'!$D$2:$E$3,2,FALSE)&amp;"!I100"),2,FALSE)</f>
        <v>207</v>
      </c>
      <c r="C188" s="6">
        <f>VLOOKUP(B185,INDIRECT("T|"&amp;VLOOKUP(A188,'dataset mapping'!$D$2:$E$3,2,FALSE)&amp;"!A3"):INDIRECT("T|"&amp;VLOOKUP(A188,'dataset mapping'!$D$2:$E$3,2,FALSE)&amp;"!I100"),3,FALSE)</f>
        <v>207</v>
      </c>
      <c r="D188" s="6">
        <f>VLOOKUP(B185,INDIRECT("T|"&amp;VLOOKUP(A188,'dataset mapping'!$D$2:$E$3,2,FALSE)&amp;"!A3"):INDIRECT("T|"&amp;VLOOKUP(A188,'dataset mapping'!$D$2:$E$3,2,FALSE)&amp;"!I100"),4,FALSE)</f>
        <v>200</v>
      </c>
      <c r="E188" s="6">
        <f>VLOOKUP(B185,INDIRECT("T|"&amp;VLOOKUP(A188,'dataset mapping'!$D$2:$E$3,2,FALSE)&amp;"!A3"):INDIRECT("T|"&amp;VLOOKUP(A188,'dataset mapping'!$D$2:$E$3,2,FALSE)&amp;"!I100"),5,FALSE)</f>
        <v>207</v>
      </c>
      <c r="F188" s="6">
        <f>VLOOKUP(B185,INDIRECT("T|"&amp;VLOOKUP(A188,'dataset mapping'!$D$2:$E$3,2,FALSE)&amp;"!A3"):INDIRECT("T|"&amp;VLOOKUP(A188,'dataset mapping'!$D$2:$E$3,2,FALSE)&amp;"!I100"),6,FALSE)</f>
        <v>648</v>
      </c>
      <c r="G188" s="6">
        <f>VLOOKUP(B185,INDIRECT("T|"&amp;VLOOKUP(A188,'dataset mapping'!$D$2:$E$3,2,FALSE)&amp;"!A3"):INDIRECT("T|"&amp;VLOOKUP(A188,'dataset mapping'!$D$2:$E$3,2,FALSE)&amp;"!I100"),7,FALSE)</f>
        <v>637</v>
      </c>
      <c r="H188" s="6">
        <f>VLOOKUP(B185,INDIRECT("T|"&amp;VLOOKUP(A188,'dataset mapping'!$D$2:$E$3,2,FALSE)&amp;"!A3"):INDIRECT("T|"&amp;VLOOKUP(A188,'dataset mapping'!$D$2:$E$3,2,FALSE)&amp;"!I100"),8,FALSE)</f>
        <v>632</v>
      </c>
      <c r="I188" s="6">
        <f>VLOOKUP(B185,INDIRECT("T|"&amp;VLOOKUP(A188,'dataset mapping'!$D$2:$E$3,2,FALSE)&amp;"!A3"):INDIRECT("T|"&amp;VLOOKUP(A188,'dataset mapping'!$D$2:$E$3,2,FALSE)&amp;"!I100"),9,FALSE)</f>
        <v>633</v>
      </c>
      <c r="J188" s="7">
        <f t="shared" si="9"/>
        <v>205.7971014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0"/>
      <c r="B189" s="10"/>
      <c r="C189" s="10"/>
      <c r="D189" s="2"/>
      <c r="E189" s="2"/>
      <c r="F189" s="2"/>
      <c r="G189" s="2"/>
      <c r="H189" s="2"/>
      <c r="I189" s="2"/>
      <c r="J189" s="7">
        <f>AVERAGE(J187:J188)</f>
        <v>169.4985507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0"/>
      <c r="B190" s="10"/>
      <c r="C190" s="1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0"/>
      <c r="B191" s="10"/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0"/>
      <c r="B192" s="10"/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0"/>
      <c r="B193" s="10"/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0"/>
      <c r="B194" s="10"/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0"/>
      <c r="B195" s="10"/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0"/>
      <c r="B196" s="10"/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0"/>
      <c r="B197" s="10"/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0"/>
      <c r="B198" s="10"/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0"/>
      <c r="B199" s="10"/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0"/>
      <c r="B200" s="10"/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0"/>
      <c r="B201" s="10"/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0"/>
      <c r="B202" s="10"/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0"/>
      <c r="B203" s="10"/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0"/>
      <c r="B204" s="10"/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0"/>
      <c r="B205" s="10"/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0"/>
      <c r="B206" s="10"/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0"/>
      <c r="B207" s="10"/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9" t="s">
        <v>21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 t="s">
        <v>1</v>
      </c>
      <c r="B209" s="3" t="s">
        <v>2</v>
      </c>
      <c r="C209" s="3" t="s">
        <v>3</v>
      </c>
      <c r="D209" s="3" t="s">
        <v>4</v>
      </c>
      <c r="E209" s="3" t="s">
        <v>5</v>
      </c>
      <c r="F209" s="3" t="s">
        <v>6</v>
      </c>
      <c r="G209" s="3" t="s">
        <v>7</v>
      </c>
      <c r="H209" s="3" t="s">
        <v>8</v>
      </c>
      <c r="I209" s="3" t="s">
        <v>9</v>
      </c>
      <c r="J209" s="4" t="s">
        <v>10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" t="s">
        <v>11</v>
      </c>
      <c r="B210" s="6">
        <f>VLOOKUP(B208,INDIRECT("T|"&amp;VLOOKUP(A210,'dataset mapping'!$D$2:$E$3,2,FALSE)&amp;"!A3"):INDIRECT("T|"&amp;VLOOKUP(A210,'dataset mapping'!$D$2:$E$3,2,FALSE)&amp;"!I100"),2,FALSE)</f>
        <v>18773</v>
      </c>
      <c r="C210" s="6">
        <f>VLOOKUP(B208,INDIRECT("T|"&amp;VLOOKUP(A210,'dataset mapping'!$D$2:$E$3,2,FALSE)&amp;"!A3"):INDIRECT("T|"&amp;VLOOKUP(A210,'dataset mapping'!$D$2:$E$3,2,FALSE)&amp;"!I100"),3,FALSE)</f>
        <v>17818</v>
      </c>
      <c r="D210" s="6">
        <f>VLOOKUP(B208,INDIRECT("T|"&amp;VLOOKUP(A210,'dataset mapping'!$D$2:$E$3,2,FALSE)&amp;"!A3"):INDIRECT("T|"&amp;VLOOKUP(A210,'dataset mapping'!$D$2:$E$3,2,FALSE)&amp;"!I100"),4,FALSE)</f>
        <v>18177</v>
      </c>
      <c r="E210" s="6">
        <f>VLOOKUP(B208,INDIRECT("T|"&amp;VLOOKUP(A210,'dataset mapping'!$D$2:$E$3,2,FALSE)&amp;"!A3"):INDIRECT("T|"&amp;VLOOKUP(A210,'dataset mapping'!$D$2:$E$3,2,FALSE)&amp;"!I100"),5,FALSE)</f>
        <v>18389</v>
      </c>
      <c r="F210" s="6">
        <f>VLOOKUP(B208,INDIRECT("T|"&amp;VLOOKUP(A210,'dataset mapping'!$D$2:$E$3,2,FALSE)&amp;"!A3"):INDIRECT("T|"&amp;VLOOKUP(A210,'dataset mapping'!$D$2:$E$3,2,FALSE)&amp;"!I100"),6,FALSE)</f>
        <v>32289</v>
      </c>
      <c r="G210" s="6">
        <f>VLOOKUP(B208,INDIRECT("T|"&amp;VLOOKUP(A210,'dataset mapping'!$D$2:$E$3,2,FALSE)&amp;"!A3"):INDIRECT("T|"&amp;VLOOKUP(A210,'dataset mapping'!$D$2:$E$3,2,FALSE)&amp;"!I100"),7,FALSE)</f>
        <v>31659</v>
      </c>
      <c r="H210" s="6">
        <f>VLOOKUP(B208,INDIRECT("T|"&amp;VLOOKUP(A210,'dataset mapping'!$D$2:$E$3,2,FALSE)&amp;"!A3"):INDIRECT("T|"&amp;VLOOKUP(A210,'dataset mapping'!$D$2:$E$3,2,FALSE)&amp;"!I100"),8,FALSE)</f>
        <v>31975</v>
      </c>
      <c r="I210" s="6">
        <f>VLOOKUP(B208,INDIRECT("T|"&amp;VLOOKUP(A210,'dataset mapping'!$D$2:$E$3,2,FALSE)&amp;"!A3"):INDIRECT("T|"&amp;VLOOKUP(A210,'dataset mapping'!$D$2:$E$3,2,FALSE)&amp;"!I100"),9,FALSE)</f>
        <v>31752</v>
      </c>
      <c r="J210" s="7">
        <f t="shared" ref="J210:J211" si="10">(I210/E210-1)*100</f>
        <v>72.66844309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" t="s">
        <v>12</v>
      </c>
      <c r="B211" s="6">
        <f>VLOOKUP(B208,INDIRECT("T|"&amp;VLOOKUP(A211,'dataset mapping'!$D$2:$E$3,2,FALSE)&amp;"!A3"):INDIRECT("T|"&amp;VLOOKUP(A211,'dataset mapping'!$D$2:$E$3,2,FALSE)&amp;"!I100"),2,FALSE)</f>
        <v>5013</v>
      </c>
      <c r="C211" s="6">
        <f>VLOOKUP(B208,INDIRECT("T|"&amp;VLOOKUP(A211,'dataset mapping'!$D$2:$E$3,2,FALSE)&amp;"!A3"):INDIRECT("T|"&amp;VLOOKUP(A211,'dataset mapping'!$D$2:$E$3,2,FALSE)&amp;"!I100"),3,FALSE)</f>
        <v>4921</v>
      </c>
      <c r="D211" s="6">
        <f>VLOOKUP(B208,INDIRECT("T|"&amp;VLOOKUP(A211,'dataset mapping'!$D$2:$E$3,2,FALSE)&amp;"!A3"):INDIRECT("T|"&amp;VLOOKUP(A211,'dataset mapping'!$D$2:$E$3,2,FALSE)&amp;"!I100"),4,FALSE)</f>
        <v>4842</v>
      </c>
      <c r="E211" s="6">
        <f>VLOOKUP(B208,INDIRECT("T|"&amp;VLOOKUP(A211,'dataset mapping'!$D$2:$E$3,2,FALSE)&amp;"!A3"):INDIRECT("T|"&amp;VLOOKUP(A211,'dataset mapping'!$D$2:$E$3,2,FALSE)&amp;"!I100"),5,FALSE)</f>
        <v>4952</v>
      </c>
      <c r="F211" s="6">
        <f>VLOOKUP(B208,INDIRECT("T|"&amp;VLOOKUP(A211,'dataset mapping'!$D$2:$E$3,2,FALSE)&amp;"!A3"):INDIRECT("T|"&amp;VLOOKUP(A211,'dataset mapping'!$D$2:$E$3,2,FALSE)&amp;"!I100"),6,FALSE)</f>
        <v>9831</v>
      </c>
      <c r="G211" s="6">
        <f>VLOOKUP(B208,INDIRECT("T|"&amp;VLOOKUP(A211,'dataset mapping'!$D$2:$E$3,2,FALSE)&amp;"!A3"):INDIRECT("T|"&amp;VLOOKUP(A211,'dataset mapping'!$D$2:$E$3,2,FALSE)&amp;"!I100"),7,FALSE)</f>
        <v>9758</v>
      </c>
      <c r="H211" s="6">
        <f>VLOOKUP(B208,INDIRECT("T|"&amp;VLOOKUP(A211,'dataset mapping'!$D$2:$E$3,2,FALSE)&amp;"!A3"):INDIRECT("T|"&amp;VLOOKUP(A211,'dataset mapping'!$D$2:$E$3,2,FALSE)&amp;"!I100"),8,FALSE)</f>
        <v>9782</v>
      </c>
      <c r="I211" s="6">
        <f>VLOOKUP(B208,INDIRECT("T|"&amp;VLOOKUP(A211,'dataset mapping'!$D$2:$E$3,2,FALSE)&amp;"!A3"):INDIRECT("T|"&amp;VLOOKUP(A211,'dataset mapping'!$D$2:$E$3,2,FALSE)&amp;"!I100"),9,FALSE)</f>
        <v>9800</v>
      </c>
      <c r="J211" s="7">
        <f t="shared" si="10"/>
        <v>97.89983845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0"/>
      <c r="B212" s="10"/>
      <c r="C212" s="10"/>
      <c r="D212" s="2"/>
      <c r="E212" s="2"/>
      <c r="F212" s="2"/>
      <c r="G212" s="2"/>
      <c r="H212" s="2"/>
      <c r="I212" s="2"/>
      <c r="J212" s="7">
        <f>AVERAGE(J210:J211)</f>
        <v>85.28414077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0"/>
      <c r="B213" s="10"/>
      <c r="C213" s="10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0"/>
      <c r="B214" s="10"/>
      <c r="C214" s="10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0"/>
      <c r="B215" s="10"/>
      <c r="C215" s="10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0"/>
      <c r="B216" s="10"/>
      <c r="C216" s="10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0"/>
      <c r="B217" s="10"/>
      <c r="C217" s="10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0"/>
      <c r="B218" s="10"/>
      <c r="C218" s="10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0"/>
      <c r="B219" s="10"/>
      <c r="C219" s="10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0"/>
      <c r="B220" s="10"/>
      <c r="C220" s="10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0"/>
      <c r="B221" s="10"/>
      <c r="C221" s="10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0"/>
      <c r="B222" s="10"/>
      <c r="C222" s="10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0"/>
      <c r="B223" s="10"/>
      <c r="C223" s="10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0"/>
      <c r="B224" s="10"/>
      <c r="C224" s="10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0"/>
      <c r="B225" s="10"/>
      <c r="C225" s="10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0"/>
      <c r="B226" s="10"/>
      <c r="C226" s="10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0"/>
      <c r="B227" s="10"/>
      <c r="C227" s="10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0"/>
      <c r="B228" s="10"/>
      <c r="C228" s="10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0"/>
      <c r="B229" s="10"/>
      <c r="C229" s="10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0"/>
      <c r="B230" s="10"/>
      <c r="C230" s="10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9" t="s">
        <v>22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 t="s">
        <v>1</v>
      </c>
      <c r="B232" s="3" t="s">
        <v>2</v>
      </c>
      <c r="C232" s="3" t="s">
        <v>3</v>
      </c>
      <c r="D232" s="3" t="s">
        <v>4</v>
      </c>
      <c r="E232" s="3" t="s">
        <v>5</v>
      </c>
      <c r="F232" s="3" t="s">
        <v>6</v>
      </c>
      <c r="G232" s="3" t="s">
        <v>7</v>
      </c>
      <c r="H232" s="3" t="s">
        <v>8</v>
      </c>
      <c r="I232" s="3" t="s">
        <v>9</v>
      </c>
      <c r="J232" s="4" t="s">
        <v>10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" t="s">
        <v>11</v>
      </c>
      <c r="B233" s="6">
        <f>VLOOKUP(B231,INDIRECT("T|"&amp;VLOOKUP(A233,'dataset mapping'!$D$2:$E$3,2,FALSE)&amp;"!A3"):INDIRECT("T|"&amp;VLOOKUP(A233,'dataset mapping'!$D$2:$E$3,2,FALSE)&amp;"!I100"),2,FALSE)</f>
        <v>22</v>
      </c>
      <c r="C233" s="6">
        <f>VLOOKUP(B231,INDIRECT("T|"&amp;VLOOKUP(A233,'dataset mapping'!$D$2:$E$3,2,FALSE)&amp;"!A3"):INDIRECT("T|"&amp;VLOOKUP(A233,'dataset mapping'!$D$2:$E$3,2,FALSE)&amp;"!I100"),3,FALSE)</f>
        <v>8</v>
      </c>
      <c r="D233" s="6">
        <f>VLOOKUP(B231,INDIRECT("T|"&amp;VLOOKUP(A233,'dataset mapping'!$D$2:$E$3,2,FALSE)&amp;"!A3"):INDIRECT("T|"&amp;VLOOKUP(A233,'dataset mapping'!$D$2:$E$3,2,FALSE)&amp;"!I100"),4,FALSE)</f>
        <v>7</v>
      </c>
      <c r="E233" s="6">
        <f>VLOOKUP(B231,INDIRECT("T|"&amp;VLOOKUP(A233,'dataset mapping'!$D$2:$E$3,2,FALSE)&amp;"!A3"):INDIRECT("T|"&amp;VLOOKUP(A233,'dataset mapping'!$D$2:$E$3,2,FALSE)&amp;"!I100"),5,FALSE)</f>
        <v>8</v>
      </c>
      <c r="F233" s="6">
        <f>VLOOKUP(B231,INDIRECT("T|"&amp;VLOOKUP(A233,'dataset mapping'!$D$2:$E$3,2,FALSE)&amp;"!A3"):INDIRECT("T|"&amp;VLOOKUP(A233,'dataset mapping'!$D$2:$E$3,2,FALSE)&amp;"!I100"),6,FALSE)</f>
        <v>631</v>
      </c>
      <c r="G233" s="6">
        <f>VLOOKUP(B231,INDIRECT("T|"&amp;VLOOKUP(A233,'dataset mapping'!$D$2:$E$3,2,FALSE)&amp;"!A3"):INDIRECT("T|"&amp;VLOOKUP(A233,'dataset mapping'!$D$2:$E$3,2,FALSE)&amp;"!I100"),7,FALSE)</f>
        <v>336</v>
      </c>
      <c r="H233" s="6">
        <f>VLOOKUP(B231,INDIRECT("T|"&amp;VLOOKUP(A233,'dataset mapping'!$D$2:$E$3,2,FALSE)&amp;"!A3"):INDIRECT("T|"&amp;VLOOKUP(A233,'dataset mapping'!$D$2:$E$3,2,FALSE)&amp;"!I100"),8,FALSE)</f>
        <v>203</v>
      </c>
      <c r="I233" s="6">
        <f>VLOOKUP(B231,INDIRECT("T|"&amp;VLOOKUP(A233,'dataset mapping'!$D$2:$E$3,2,FALSE)&amp;"!A3"):INDIRECT("T|"&amp;VLOOKUP(A233,'dataset mapping'!$D$2:$E$3,2,FALSE)&amp;"!I100"),9,FALSE)</f>
        <v>336</v>
      </c>
      <c r="J233" s="7">
        <f t="shared" ref="J233:J234" si="11">(I233/E233-1)*100</f>
        <v>4100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" t="s">
        <v>12</v>
      </c>
      <c r="B234" s="6">
        <f>VLOOKUP(B231,INDIRECT("T|"&amp;VLOOKUP(A234,'dataset mapping'!$D$2:$E$3,2,FALSE)&amp;"!A3"):INDIRECT("T|"&amp;VLOOKUP(A234,'dataset mapping'!$D$2:$E$3,2,FALSE)&amp;"!I100"),2,FALSE)</f>
        <v>30</v>
      </c>
      <c r="C234" s="6">
        <f>VLOOKUP(B231,INDIRECT("T|"&amp;VLOOKUP(A234,'dataset mapping'!$D$2:$E$3,2,FALSE)&amp;"!A3"):INDIRECT("T|"&amp;VLOOKUP(A234,'dataset mapping'!$D$2:$E$3,2,FALSE)&amp;"!I100"),3,FALSE)</f>
        <v>23</v>
      </c>
      <c r="D234" s="6">
        <f>VLOOKUP(B231,INDIRECT("T|"&amp;VLOOKUP(A234,'dataset mapping'!$D$2:$E$3,2,FALSE)&amp;"!A3"):INDIRECT("T|"&amp;VLOOKUP(A234,'dataset mapping'!$D$2:$E$3,2,FALSE)&amp;"!I100"),4,FALSE)</f>
        <v>15</v>
      </c>
      <c r="E234" s="6">
        <f>VLOOKUP(B231,INDIRECT("T|"&amp;VLOOKUP(A234,'dataset mapping'!$D$2:$E$3,2,FALSE)&amp;"!A3"):INDIRECT("T|"&amp;VLOOKUP(A234,'dataset mapping'!$D$2:$E$3,2,FALSE)&amp;"!I100"),5,FALSE)</f>
        <v>23</v>
      </c>
      <c r="F234" s="6">
        <f>VLOOKUP(B231,INDIRECT("T|"&amp;VLOOKUP(A234,'dataset mapping'!$D$2:$E$3,2,FALSE)&amp;"!A3"):INDIRECT("T|"&amp;VLOOKUP(A234,'dataset mapping'!$D$2:$E$3,2,FALSE)&amp;"!I100"),6,FALSE)</f>
        <v>676</v>
      </c>
      <c r="G234" s="6">
        <f>VLOOKUP(B231,INDIRECT("T|"&amp;VLOOKUP(A234,'dataset mapping'!$D$2:$E$3,2,FALSE)&amp;"!A3"):INDIRECT("T|"&amp;VLOOKUP(A234,'dataset mapping'!$D$2:$E$3,2,FALSE)&amp;"!I100"),7,FALSE)</f>
        <v>618</v>
      </c>
      <c r="H234" s="6">
        <f>VLOOKUP(B231,INDIRECT("T|"&amp;VLOOKUP(A234,'dataset mapping'!$D$2:$E$3,2,FALSE)&amp;"!A3"):INDIRECT("T|"&amp;VLOOKUP(A234,'dataset mapping'!$D$2:$E$3,2,FALSE)&amp;"!I100"),8,FALSE)</f>
        <v>686</v>
      </c>
      <c r="I234" s="6">
        <f>VLOOKUP(B231,INDIRECT("T|"&amp;VLOOKUP(A234,'dataset mapping'!$D$2:$E$3,2,FALSE)&amp;"!A3"):INDIRECT("T|"&amp;VLOOKUP(A234,'dataset mapping'!$D$2:$E$3,2,FALSE)&amp;"!I100"),9,FALSE)</f>
        <v>633</v>
      </c>
      <c r="J234" s="7">
        <f t="shared" si="11"/>
        <v>2652.173913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7">
        <f>AVERAGE(J233:J234)</f>
        <v>3376.086957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1"/>
      <c r="B254" s="11" t="s">
        <v>23</v>
      </c>
      <c r="C254" s="11" t="s">
        <v>24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0" t="s">
        <v>25</v>
      </c>
      <c r="B255" s="5">
        <v>0.0</v>
      </c>
      <c r="C255" s="5">
        <v>0.0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</sheetData>
  <mergeCells count="11">
    <mergeCell ref="B162:I162"/>
    <mergeCell ref="B185:I185"/>
    <mergeCell ref="B208:I208"/>
    <mergeCell ref="B231:I231"/>
    <mergeCell ref="B1:I1"/>
    <mergeCell ref="B24:I24"/>
    <mergeCell ref="B47:I47"/>
    <mergeCell ref="B70:I70"/>
    <mergeCell ref="B93:I93"/>
    <mergeCell ref="B116:I116"/>
    <mergeCell ref="B139:I1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0"/>
    <col customWidth="1" min="4" max="4" width="35.57"/>
    <col customWidth="1" min="5" max="5" width="10.57"/>
  </cols>
  <sheetData>
    <row r="1">
      <c r="A1" s="11" t="s">
        <v>26</v>
      </c>
      <c r="B1" s="11" t="s">
        <v>27</v>
      </c>
      <c r="D1" s="3" t="s">
        <v>1</v>
      </c>
      <c r="E1" s="3" t="s">
        <v>28</v>
      </c>
    </row>
    <row r="2">
      <c r="A2" s="12" t="s">
        <v>29</v>
      </c>
      <c r="B2" s="12" t="s">
        <v>30</v>
      </c>
      <c r="D2" s="13" t="s">
        <v>11</v>
      </c>
      <c r="E2" s="13" t="s">
        <v>31</v>
      </c>
    </row>
    <row r="3">
      <c r="A3" s="12" t="s">
        <v>32</v>
      </c>
      <c r="B3" s="12" t="s">
        <v>33</v>
      </c>
      <c r="D3" s="13" t="s">
        <v>12</v>
      </c>
      <c r="E3" s="13" t="s">
        <v>34</v>
      </c>
    </row>
    <row r="4">
      <c r="A4" s="12" t="s">
        <v>35</v>
      </c>
      <c r="B4" s="12" t="s">
        <v>36</v>
      </c>
    </row>
    <row r="5">
      <c r="A5" s="12" t="s">
        <v>37</v>
      </c>
      <c r="B5" s="12" t="s">
        <v>38</v>
      </c>
      <c r="D5" s="13" t="s">
        <v>39</v>
      </c>
      <c r="E5" s="13" t="s">
        <v>31</v>
      </c>
    </row>
    <row r="6">
      <c r="A6" s="12" t="s">
        <v>40</v>
      </c>
      <c r="B6" s="12" t="s">
        <v>41</v>
      </c>
      <c r="D6" s="13" t="s">
        <v>42</v>
      </c>
      <c r="E6" s="13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4" width="24.86"/>
    <col customWidth="1" min="5" max="5" width="12.71"/>
    <col customWidth="1" min="6" max="8" width="24.86"/>
    <col customWidth="1" min="9" max="9" width="13.71"/>
    <col customWidth="1" min="10" max="26" width="8.0"/>
  </cols>
  <sheetData>
    <row r="1">
      <c r="A1" s="14" t="s">
        <v>43</v>
      </c>
      <c r="B1" s="15" t="s">
        <v>23</v>
      </c>
      <c r="C1" s="16"/>
      <c r="D1" s="16"/>
      <c r="E1" s="17"/>
      <c r="F1" s="15" t="s">
        <v>24</v>
      </c>
      <c r="G1" s="16"/>
      <c r="H1" s="16"/>
      <c r="I1" s="17"/>
    </row>
    <row r="2">
      <c r="A2" s="14" t="s">
        <v>43</v>
      </c>
      <c r="B2" s="14" t="s">
        <v>44</v>
      </c>
      <c r="C2" s="14" t="s">
        <v>45</v>
      </c>
      <c r="D2" s="14" t="s">
        <v>46</v>
      </c>
      <c r="E2" s="14" t="s">
        <v>47</v>
      </c>
      <c r="F2" s="14" t="s">
        <v>44</v>
      </c>
      <c r="G2" s="14" t="s">
        <v>45</v>
      </c>
      <c r="H2" s="14" t="s">
        <v>46</v>
      </c>
      <c r="I2" s="14" t="s">
        <v>47</v>
      </c>
    </row>
    <row r="3">
      <c r="A3" s="14" t="s">
        <v>48</v>
      </c>
      <c r="B3" s="18" t="s">
        <v>49</v>
      </c>
      <c r="C3" s="18" t="s">
        <v>49</v>
      </c>
      <c r="D3" s="18" t="s">
        <v>49</v>
      </c>
      <c r="E3" s="18" t="str">
        <f t="shared" ref="E3:E63" si="1">IF(ISERROR(MEDIAN(VALUE(B3),VALUE(C3),VALUE(D3))),"-",TEXT(MEDIAN(VALUE(B3),VALUE(C3),VALUE(D3)),"0"))</f>
        <v>0</v>
      </c>
      <c r="F3" s="18" t="s">
        <v>49</v>
      </c>
      <c r="G3" s="18" t="s">
        <v>49</v>
      </c>
      <c r="H3" s="18" t="s">
        <v>49</v>
      </c>
      <c r="I3" s="18" t="str">
        <f t="shared" ref="I3:I63" si="2">IF(ISERROR(MEDIAN(VALUE(F3),VALUE(G3),VALUE(H3))),"-",TEXT(MEDIAN(VALUE(F3),VALUE(G3),VALUE(H3)),"0"))</f>
        <v>0</v>
      </c>
    </row>
    <row r="4">
      <c r="A4" s="14" t="s">
        <v>50</v>
      </c>
      <c r="B4" s="18" t="s">
        <v>49</v>
      </c>
      <c r="C4" s="18" t="s">
        <v>49</v>
      </c>
      <c r="D4" s="18" t="s">
        <v>49</v>
      </c>
      <c r="E4" s="18" t="str">
        <f t="shared" si="1"/>
        <v>0</v>
      </c>
      <c r="F4" s="18" t="s">
        <v>49</v>
      </c>
      <c r="G4" s="18" t="s">
        <v>49</v>
      </c>
      <c r="H4" s="18" t="s">
        <v>49</v>
      </c>
      <c r="I4" s="18" t="str">
        <f t="shared" si="2"/>
        <v>0</v>
      </c>
    </row>
    <row r="5">
      <c r="A5" s="14" t="s">
        <v>51</v>
      </c>
      <c r="B5" s="18" t="s">
        <v>52</v>
      </c>
      <c r="C5" s="18" t="s">
        <v>53</v>
      </c>
      <c r="D5" s="18" t="s">
        <v>54</v>
      </c>
      <c r="E5" s="18" t="str">
        <f t="shared" si="1"/>
        <v>-</v>
      </c>
      <c r="F5" s="18" t="s">
        <v>55</v>
      </c>
      <c r="G5" s="18" t="s">
        <v>56</v>
      </c>
      <c r="H5" s="18" t="s">
        <v>57</v>
      </c>
      <c r="I5" s="18" t="str">
        <f t="shared" si="2"/>
        <v>-</v>
      </c>
    </row>
    <row r="6">
      <c r="A6" s="14" t="s">
        <v>58</v>
      </c>
      <c r="B6" s="18" t="s">
        <v>59</v>
      </c>
      <c r="C6" s="18" t="s">
        <v>60</v>
      </c>
      <c r="D6" s="18" t="s">
        <v>61</v>
      </c>
      <c r="E6" s="18" t="str">
        <f t="shared" si="1"/>
        <v>-</v>
      </c>
      <c r="F6" s="18" t="s">
        <v>62</v>
      </c>
      <c r="G6" s="18" t="s">
        <v>63</v>
      </c>
      <c r="H6" s="18" t="s">
        <v>64</v>
      </c>
      <c r="I6" s="18" t="str">
        <f t="shared" si="2"/>
        <v>-</v>
      </c>
    </row>
    <row r="7">
      <c r="A7" s="14" t="s">
        <v>65</v>
      </c>
      <c r="B7" s="18" t="s">
        <v>66</v>
      </c>
      <c r="C7" s="18" t="s">
        <v>67</v>
      </c>
      <c r="D7" s="18" t="s">
        <v>68</v>
      </c>
      <c r="E7" s="18" t="str">
        <f t="shared" si="1"/>
        <v>858488564245</v>
      </c>
      <c r="F7" s="18" t="s">
        <v>69</v>
      </c>
      <c r="G7" s="18" t="s">
        <v>70</v>
      </c>
      <c r="H7" s="18" t="s">
        <v>71</v>
      </c>
      <c r="I7" s="18" t="str">
        <f t="shared" si="2"/>
        <v>4362341696043</v>
      </c>
    </row>
    <row r="8">
      <c r="A8" s="14" t="s">
        <v>72</v>
      </c>
      <c r="B8" s="18" t="s">
        <v>73</v>
      </c>
      <c r="C8" s="18" t="s">
        <v>74</v>
      </c>
      <c r="D8" s="18" t="s">
        <v>75</v>
      </c>
      <c r="E8" s="18" t="str">
        <f t="shared" si="1"/>
        <v>18732861760</v>
      </c>
      <c r="F8" s="18" t="s">
        <v>76</v>
      </c>
      <c r="G8" s="18" t="s">
        <v>77</v>
      </c>
      <c r="H8" s="18" t="s">
        <v>78</v>
      </c>
      <c r="I8" s="18" t="str">
        <f t="shared" si="2"/>
        <v>10646005713</v>
      </c>
    </row>
    <row r="9">
      <c r="A9" s="14" t="s">
        <v>79</v>
      </c>
      <c r="B9" s="18" t="s">
        <v>80</v>
      </c>
      <c r="C9" s="18" t="s">
        <v>81</v>
      </c>
      <c r="D9" s="18" t="s">
        <v>82</v>
      </c>
      <c r="E9" s="18" t="str">
        <f t="shared" si="1"/>
        <v>53993851</v>
      </c>
      <c r="F9" s="18" t="s">
        <v>83</v>
      </c>
      <c r="G9" s="18" t="s">
        <v>84</v>
      </c>
      <c r="H9" s="18" t="s">
        <v>85</v>
      </c>
      <c r="I9" s="18" t="str">
        <f t="shared" si="2"/>
        <v>52195742</v>
      </c>
    </row>
    <row r="10">
      <c r="A10" s="14" t="s">
        <v>86</v>
      </c>
      <c r="B10" s="18" t="s">
        <v>87</v>
      </c>
      <c r="C10" s="18" t="s">
        <v>88</v>
      </c>
      <c r="D10" s="18" t="s">
        <v>88</v>
      </c>
      <c r="E10" s="18" t="str">
        <f t="shared" si="1"/>
        <v>3</v>
      </c>
      <c r="F10" s="18" t="s">
        <v>89</v>
      </c>
      <c r="G10" s="18" t="s">
        <v>90</v>
      </c>
      <c r="H10" s="18" t="s">
        <v>91</v>
      </c>
      <c r="I10" s="18" t="str">
        <f t="shared" si="2"/>
        <v>113</v>
      </c>
    </row>
    <row r="11">
      <c r="A11" s="14" t="s">
        <v>92</v>
      </c>
      <c r="B11" s="18" t="s">
        <v>93</v>
      </c>
      <c r="C11" s="18" t="s">
        <v>94</v>
      </c>
      <c r="D11" s="18" t="s">
        <v>95</v>
      </c>
      <c r="E11" s="18" t="str">
        <f t="shared" si="1"/>
        <v>168</v>
      </c>
      <c r="F11" s="18" t="s">
        <v>96</v>
      </c>
      <c r="G11" s="18" t="s">
        <v>97</v>
      </c>
      <c r="H11" s="18" t="s">
        <v>98</v>
      </c>
      <c r="I11" s="18" t="str">
        <f t="shared" si="2"/>
        <v>393</v>
      </c>
    </row>
    <row r="12">
      <c r="A12" s="14" t="s">
        <v>99</v>
      </c>
      <c r="B12" s="18" t="s">
        <v>100</v>
      </c>
      <c r="C12" s="18" t="s">
        <v>101</v>
      </c>
      <c r="D12" s="18" t="s">
        <v>102</v>
      </c>
      <c r="E12" s="18" t="str">
        <f t="shared" si="1"/>
        <v>6864</v>
      </c>
      <c r="F12" s="18" t="s">
        <v>103</v>
      </c>
      <c r="G12" s="18" t="s">
        <v>104</v>
      </c>
      <c r="H12" s="18" t="s">
        <v>105</v>
      </c>
      <c r="I12" s="18" t="str">
        <f t="shared" si="2"/>
        <v>34788</v>
      </c>
    </row>
    <row r="13">
      <c r="A13" s="14" t="s">
        <v>106</v>
      </c>
      <c r="B13" s="18" t="s">
        <v>107</v>
      </c>
      <c r="C13" s="18" t="s">
        <v>108</v>
      </c>
      <c r="D13" s="18" t="s">
        <v>109</v>
      </c>
      <c r="E13" s="18" t="str">
        <f t="shared" si="1"/>
        <v>6182</v>
      </c>
      <c r="F13" s="18" t="s">
        <v>110</v>
      </c>
      <c r="G13" s="18" t="s">
        <v>111</v>
      </c>
      <c r="H13" s="18" t="s">
        <v>112</v>
      </c>
      <c r="I13" s="18" t="str">
        <f t="shared" si="2"/>
        <v>8282</v>
      </c>
    </row>
    <row r="14">
      <c r="A14" s="14" t="s">
        <v>113</v>
      </c>
      <c r="B14" s="18" t="s">
        <v>114</v>
      </c>
      <c r="C14" s="18" t="s">
        <v>49</v>
      </c>
      <c r="D14" s="18" t="s">
        <v>49</v>
      </c>
      <c r="E14" s="18" t="str">
        <f t="shared" si="1"/>
        <v>0</v>
      </c>
      <c r="F14" s="18" t="s">
        <v>115</v>
      </c>
      <c r="G14" s="18" t="s">
        <v>116</v>
      </c>
      <c r="H14" s="18" t="s">
        <v>117</v>
      </c>
      <c r="I14" s="18" t="str">
        <f t="shared" si="2"/>
        <v>123092992</v>
      </c>
    </row>
    <row r="15">
      <c r="A15" s="14" t="s">
        <v>118</v>
      </c>
      <c r="B15" s="18" t="s">
        <v>119</v>
      </c>
      <c r="C15" s="18" t="s">
        <v>120</v>
      </c>
      <c r="D15" s="18" t="s">
        <v>121</v>
      </c>
      <c r="E15" s="18" t="str">
        <f t="shared" si="1"/>
        <v>560918528</v>
      </c>
      <c r="F15" s="18" t="s">
        <v>122</v>
      </c>
      <c r="G15" s="18" t="s">
        <v>123</v>
      </c>
      <c r="H15" s="18" t="s">
        <v>124</v>
      </c>
      <c r="I15" s="18" t="str">
        <f t="shared" si="2"/>
        <v>3641237504</v>
      </c>
    </row>
    <row r="16">
      <c r="A16" s="14" t="s">
        <v>125</v>
      </c>
      <c r="B16" s="18" t="s">
        <v>126</v>
      </c>
      <c r="C16" s="18" t="s">
        <v>127</v>
      </c>
      <c r="D16" s="18" t="s">
        <v>128</v>
      </c>
      <c r="E16" s="18" t="str">
        <f t="shared" si="1"/>
        <v>23573553152</v>
      </c>
      <c r="F16" s="18" t="s">
        <v>129</v>
      </c>
      <c r="G16" s="18" t="s">
        <v>130</v>
      </c>
      <c r="H16" s="18" t="s">
        <v>131</v>
      </c>
      <c r="I16" s="18" t="str">
        <f t="shared" si="2"/>
        <v>15367397376</v>
      </c>
    </row>
    <row r="17">
      <c r="A17" s="14" t="s">
        <v>132</v>
      </c>
      <c r="B17" s="18" t="s">
        <v>133</v>
      </c>
      <c r="C17" s="18" t="s">
        <v>134</v>
      </c>
      <c r="D17" s="18" t="s">
        <v>135</v>
      </c>
      <c r="E17" s="18" t="str">
        <f t="shared" si="1"/>
        <v>54267904</v>
      </c>
      <c r="F17" s="18" t="s">
        <v>136</v>
      </c>
      <c r="G17" s="18" t="s">
        <v>137</v>
      </c>
      <c r="H17" s="18" t="s">
        <v>138</v>
      </c>
      <c r="I17" s="18" t="str">
        <f t="shared" si="2"/>
        <v>52645888</v>
      </c>
    </row>
    <row r="18">
      <c r="A18" s="14" t="s">
        <v>139</v>
      </c>
      <c r="B18" s="18" t="s">
        <v>140</v>
      </c>
      <c r="C18" s="18" t="s">
        <v>141</v>
      </c>
      <c r="D18" s="18" t="s">
        <v>142</v>
      </c>
      <c r="E18" s="18" t="str">
        <f t="shared" si="1"/>
        <v>6498689024</v>
      </c>
      <c r="F18" s="18" t="s">
        <v>143</v>
      </c>
      <c r="G18" s="18" t="s">
        <v>144</v>
      </c>
      <c r="H18" s="18" t="s">
        <v>145</v>
      </c>
      <c r="I18" s="18" t="str">
        <f t="shared" si="2"/>
        <v>4948672512</v>
      </c>
    </row>
    <row r="19">
      <c r="A19" s="14" t="s">
        <v>146</v>
      </c>
      <c r="B19" s="18" t="s">
        <v>147</v>
      </c>
      <c r="C19" s="18" t="s">
        <v>148</v>
      </c>
      <c r="D19" s="18" t="s">
        <v>149</v>
      </c>
      <c r="E19" s="18" t="str">
        <f t="shared" si="1"/>
        <v>53702656</v>
      </c>
      <c r="F19" s="18" t="s">
        <v>150</v>
      </c>
      <c r="G19" s="18" t="s">
        <v>151</v>
      </c>
      <c r="H19" s="18" t="s">
        <v>152</v>
      </c>
      <c r="I19" s="18" t="str">
        <f t="shared" si="2"/>
        <v>49532928</v>
      </c>
    </row>
    <row r="20">
      <c r="A20" s="14" t="s">
        <v>153</v>
      </c>
      <c r="B20" s="18" t="s">
        <v>154</v>
      </c>
      <c r="C20" s="18" t="s">
        <v>155</v>
      </c>
      <c r="D20" s="18" t="s">
        <v>156</v>
      </c>
      <c r="E20" s="18" t="str">
        <f t="shared" si="1"/>
        <v>15203828148</v>
      </c>
      <c r="F20" s="18" t="s">
        <v>157</v>
      </c>
      <c r="G20" s="18" t="s">
        <v>158</v>
      </c>
      <c r="H20" s="18" t="s">
        <v>159</v>
      </c>
      <c r="I20" s="18" t="str">
        <f t="shared" si="2"/>
        <v>20816294742</v>
      </c>
    </row>
    <row r="21">
      <c r="A21" s="14" t="s">
        <v>160</v>
      </c>
      <c r="B21" s="18" t="s">
        <v>161</v>
      </c>
      <c r="C21" s="18" t="s">
        <v>162</v>
      </c>
      <c r="D21" s="18" t="s">
        <v>163</v>
      </c>
      <c r="E21" s="18" t="str">
        <f t="shared" si="1"/>
        <v>14735709267</v>
      </c>
      <c r="F21" s="18" t="s">
        <v>164</v>
      </c>
      <c r="G21" s="18" t="s">
        <v>165</v>
      </c>
      <c r="H21" s="18" t="s">
        <v>166</v>
      </c>
      <c r="I21" s="18" t="str">
        <f t="shared" si="2"/>
        <v>17466558982</v>
      </c>
    </row>
    <row r="22">
      <c r="A22" s="14" t="s">
        <v>167</v>
      </c>
      <c r="B22" s="18" t="s">
        <v>168</v>
      </c>
      <c r="C22" s="18" t="s">
        <v>169</v>
      </c>
      <c r="D22" s="18" t="s">
        <v>170</v>
      </c>
      <c r="E22" s="18" t="str">
        <f t="shared" si="1"/>
        <v>19336936920</v>
      </c>
      <c r="F22" s="18" t="s">
        <v>171</v>
      </c>
      <c r="G22" s="18" t="s">
        <v>172</v>
      </c>
      <c r="H22" s="18" t="s">
        <v>173</v>
      </c>
      <c r="I22" s="18" t="str">
        <f t="shared" si="2"/>
        <v>11951550803</v>
      </c>
    </row>
    <row r="23">
      <c r="A23" s="14" t="s">
        <v>174</v>
      </c>
      <c r="B23" s="18" t="s">
        <v>175</v>
      </c>
      <c r="C23" s="18" t="s">
        <v>176</v>
      </c>
      <c r="D23" s="18" t="s">
        <v>177</v>
      </c>
      <c r="E23" s="18" t="str">
        <f t="shared" si="1"/>
        <v>33355140</v>
      </c>
      <c r="F23" s="18" t="s">
        <v>178</v>
      </c>
      <c r="G23" s="18" t="s">
        <v>179</v>
      </c>
      <c r="H23" s="18" t="s">
        <v>180</v>
      </c>
      <c r="I23" s="18" t="str">
        <f t="shared" si="2"/>
        <v>32804835</v>
      </c>
    </row>
    <row r="24">
      <c r="A24" s="14" t="s">
        <v>181</v>
      </c>
      <c r="B24" s="18" t="s">
        <v>182</v>
      </c>
      <c r="C24" s="18" t="s">
        <v>88</v>
      </c>
      <c r="D24" s="18" t="s">
        <v>183</v>
      </c>
      <c r="E24" s="18" t="str">
        <f t="shared" si="1"/>
        <v>3</v>
      </c>
      <c r="F24" s="18" t="s">
        <v>184</v>
      </c>
      <c r="G24" s="18" t="s">
        <v>185</v>
      </c>
      <c r="H24" s="18" t="s">
        <v>186</v>
      </c>
      <c r="I24" s="18" t="str">
        <f t="shared" si="2"/>
        <v>89</v>
      </c>
    </row>
    <row r="25">
      <c r="A25" s="14" t="s">
        <v>187</v>
      </c>
      <c r="B25" s="18" t="s">
        <v>188</v>
      </c>
      <c r="C25" s="18" t="s">
        <v>95</v>
      </c>
      <c r="D25" s="18" t="s">
        <v>189</v>
      </c>
      <c r="E25" s="18" t="str">
        <f t="shared" si="1"/>
        <v>167</v>
      </c>
      <c r="F25" s="18" t="s">
        <v>190</v>
      </c>
      <c r="G25" s="18" t="s">
        <v>191</v>
      </c>
      <c r="H25" s="18" t="s">
        <v>192</v>
      </c>
      <c r="I25" s="18" t="str">
        <f t="shared" si="2"/>
        <v>385</v>
      </c>
    </row>
    <row r="26">
      <c r="A26" s="14" t="s">
        <v>193</v>
      </c>
      <c r="B26" s="18" t="s">
        <v>194</v>
      </c>
      <c r="C26" s="18" t="s">
        <v>195</v>
      </c>
      <c r="D26" s="18" t="s">
        <v>196</v>
      </c>
      <c r="E26" s="18" t="str">
        <f t="shared" si="1"/>
        <v>6867</v>
      </c>
      <c r="F26" s="18" t="s">
        <v>197</v>
      </c>
      <c r="G26" s="18" t="s">
        <v>198</v>
      </c>
      <c r="H26" s="18" t="s">
        <v>105</v>
      </c>
      <c r="I26" s="18" t="str">
        <f t="shared" si="2"/>
        <v>34788</v>
      </c>
    </row>
    <row r="27">
      <c r="A27" s="14" t="s">
        <v>199</v>
      </c>
      <c r="B27" s="18" t="s">
        <v>200</v>
      </c>
      <c r="C27" s="18" t="s">
        <v>109</v>
      </c>
      <c r="D27" s="18" t="s">
        <v>201</v>
      </c>
      <c r="E27" s="18" t="str">
        <f t="shared" si="1"/>
        <v>6369</v>
      </c>
      <c r="F27" s="18" t="s">
        <v>202</v>
      </c>
      <c r="G27" s="18" t="s">
        <v>203</v>
      </c>
      <c r="H27" s="18" t="s">
        <v>204</v>
      </c>
      <c r="I27" s="18" t="str">
        <f t="shared" si="2"/>
        <v>11662</v>
      </c>
    </row>
    <row r="28">
      <c r="A28" s="14" t="s">
        <v>205</v>
      </c>
      <c r="B28" s="18" t="s">
        <v>206</v>
      </c>
      <c r="C28" s="18" t="s">
        <v>49</v>
      </c>
      <c r="D28" s="18" t="s">
        <v>207</v>
      </c>
      <c r="E28" s="18" t="str">
        <f t="shared" si="1"/>
        <v>28672</v>
      </c>
      <c r="F28" s="18" t="s">
        <v>208</v>
      </c>
      <c r="G28" s="18" t="s">
        <v>209</v>
      </c>
      <c r="H28" s="18" t="s">
        <v>210</v>
      </c>
      <c r="I28" s="18" t="str">
        <f t="shared" si="2"/>
        <v>67780608</v>
      </c>
    </row>
    <row r="29">
      <c r="A29" s="14" t="s">
        <v>211</v>
      </c>
      <c r="B29" s="18" t="s">
        <v>212</v>
      </c>
      <c r="C29" s="18" t="s">
        <v>213</v>
      </c>
      <c r="D29" s="18" t="s">
        <v>214</v>
      </c>
      <c r="E29" s="18" t="str">
        <f t="shared" si="1"/>
        <v>622817280</v>
      </c>
      <c r="F29" s="18" t="s">
        <v>215</v>
      </c>
      <c r="G29" s="18" t="s">
        <v>216</v>
      </c>
      <c r="H29" s="18" t="s">
        <v>217</v>
      </c>
      <c r="I29" s="18" t="str">
        <f t="shared" si="2"/>
        <v>4711264256</v>
      </c>
    </row>
    <row r="30">
      <c r="A30" s="14" t="s">
        <v>218</v>
      </c>
      <c r="B30" s="18" t="s">
        <v>219</v>
      </c>
      <c r="C30" s="18" t="s">
        <v>220</v>
      </c>
      <c r="D30" s="18" t="s">
        <v>221</v>
      </c>
      <c r="E30" s="18" t="str">
        <f t="shared" si="1"/>
        <v>24727109632</v>
      </c>
      <c r="F30" s="18" t="s">
        <v>222</v>
      </c>
      <c r="G30" s="18" t="s">
        <v>223</v>
      </c>
      <c r="H30" s="18" t="s">
        <v>224</v>
      </c>
      <c r="I30" s="18" t="str">
        <f t="shared" si="2"/>
        <v>15995097088</v>
      </c>
    </row>
    <row r="31">
      <c r="A31" s="14" t="s">
        <v>225</v>
      </c>
      <c r="B31" s="18" t="s">
        <v>226</v>
      </c>
      <c r="C31" s="18" t="s">
        <v>227</v>
      </c>
      <c r="D31" s="18" t="s">
        <v>228</v>
      </c>
      <c r="E31" s="18" t="str">
        <f t="shared" si="1"/>
        <v>33423360</v>
      </c>
      <c r="F31" s="18" t="s">
        <v>229</v>
      </c>
      <c r="G31" s="18" t="s">
        <v>230</v>
      </c>
      <c r="H31" s="18" t="s">
        <v>231</v>
      </c>
      <c r="I31" s="18" t="str">
        <f t="shared" si="2"/>
        <v>33161216</v>
      </c>
    </row>
    <row r="32">
      <c r="A32" s="14" t="s">
        <v>232</v>
      </c>
      <c r="B32" s="18" t="s">
        <v>233</v>
      </c>
      <c r="C32" s="18" t="s">
        <v>234</v>
      </c>
      <c r="D32" s="18" t="s">
        <v>235</v>
      </c>
      <c r="E32" s="18" t="str">
        <f t="shared" si="1"/>
        <v>6645022720</v>
      </c>
      <c r="F32" s="18" t="s">
        <v>236</v>
      </c>
      <c r="G32" s="18" t="s">
        <v>237</v>
      </c>
      <c r="H32" s="18" t="s">
        <v>238</v>
      </c>
      <c r="I32" s="18" t="str">
        <f t="shared" si="2"/>
        <v>5352984576</v>
      </c>
    </row>
    <row r="33">
      <c r="A33" s="14" t="s">
        <v>239</v>
      </c>
      <c r="B33" s="18" t="s">
        <v>240</v>
      </c>
      <c r="C33" s="18" t="s">
        <v>241</v>
      </c>
      <c r="D33" s="18" t="s">
        <v>242</v>
      </c>
      <c r="E33" s="18" t="str">
        <f t="shared" si="1"/>
        <v>33349632</v>
      </c>
      <c r="F33" s="18" t="s">
        <v>243</v>
      </c>
      <c r="G33" s="18" t="s">
        <v>244</v>
      </c>
      <c r="H33" s="18" t="s">
        <v>245</v>
      </c>
      <c r="I33" s="18" t="str">
        <f t="shared" si="2"/>
        <v>23887872</v>
      </c>
    </row>
    <row r="34">
      <c r="A34" s="14" t="s">
        <v>246</v>
      </c>
      <c r="B34" s="18" t="s">
        <v>247</v>
      </c>
      <c r="C34" s="18" t="s">
        <v>248</v>
      </c>
      <c r="D34" s="18" t="s">
        <v>249</v>
      </c>
      <c r="E34" s="18" t="str">
        <f t="shared" si="1"/>
        <v>15163322916</v>
      </c>
      <c r="F34" s="18" t="s">
        <v>250</v>
      </c>
      <c r="G34" s="18" t="s">
        <v>251</v>
      </c>
      <c r="H34" s="18" t="s">
        <v>252</v>
      </c>
      <c r="I34" s="18" t="str">
        <f t="shared" si="2"/>
        <v>17515091415</v>
      </c>
    </row>
    <row r="35">
      <c r="A35" s="14" t="s">
        <v>253</v>
      </c>
      <c r="B35" s="18" t="s">
        <v>254</v>
      </c>
      <c r="C35" s="18" t="s">
        <v>255</v>
      </c>
      <c r="D35" s="18" t="s">
        <v>256</v>
      </c>
      <c r="E35" s="18" t="str">
        <f t="shared" si="1"/>
        <v>14543501159</v>
      </c>
      <c r="F35" s="18" t="s">
        <v>257</v>
      </c>
      <c r="G35" s="18" t="s">
        <v>258</v>
      </c>
      <c r="H35" s="18" t="s">
        <v>259</v>
      </c>
      <c r="I35" s="18" t="str">
        <f t="shared" si="2"/>
        <v>19382140959</v>
      </c>
    </row>
    <row r="36">
      <c r="A36" s="14" t="s">
        <v>260</v>
      </c>
      <c r="B36" s="18" t="s">
        <v>261</v>
      </c>
      <c r="C36" s="18" t="s">
        <v>262</v>
      </c>
      <c r="D36" s="18" t="s">
        <v>263</v>
      </c>
      <c r="E36" s="18" t="str">
        <f t="shared" si="1"/>
        <v>17754121536</v>
      </c>
      <c r="F36" s="18" t="s">
        <v>264</v>
      </c>
      <c r="G36" s="18" t="s">
        <v>265</v>
      </c>
      <c r="H36" s="18" t="s">
        <v>266</v>
      </c>
      <c r="I36" s="18" t="str">
        <f t="shared" si="2"/>
        <v>13583932536</v>
      </c>
    </row>
    <row r="37">
      <c r="A37" s="14" t="s">
        <v>267</v>
      </c>
      <c r="B37" s="18" t="s">
        <v>268</v>
      </c>
      <c r="C37" s="18" t="s">
        <v>268</v>
      </c>
      <c r="D37" s="18" t="s">
        <v>268</v>
      </c>
      <c r="E37" s="18" t="str">
        <f t="shared" si="1"/>
        <v>86016</v>
      </c>
      <c r="F37" s="18" t="s">
        <v>268</v>
      </c>
      <c r="G37" s="18" t="s">
        <v>268</v>
      </c>
      <c r="H37" s="18" t="s">
        <v>268</v>
      </c>
      <c r="I37" s="18" t="str">
        <f t="shared" si="2"/>
        <v>86016</v>
      </c>
    </row>
    <row r="38">
      <c r="A38" s="14" t="s">
        <v>269</v>
      </c>
      <c r="B38" s="18" t="s">
        <v>270</v>
      </c>
      <c r="C38" s="18" t="s">
        <v>183</v>
      </c>
      <c r="D38" s="18" t="s">
        <v>183</v>
      </c>
      <c r="E38" s="18" t="str">
        <f t="shared" si="1"/>
        <v>2</v>
      </c>
      <c r="F38" s="18" t="s">
        <v>271</v>
      </c>
      <c r="G38" s="18" t="s">
        <v>272</v>
      </c>
      <c r="H38" s="18" t="s">
        <v>273</v>
      </c>
      <c r="I38" s="18" t="str">
        <f t="shared" si="2"/>
        <v>134</v>
      </c>
    </row>
    <row r="39">
      <c r="A39" s="14" t="s">
        <v>274</v>
      </c>
      <c r="B39" s="18" t="s">
        <v>275</v>
      </c>
      <c r="C39" s="18" t="s">
        <v>276</v>
      </c>
      <c r="D39" s="18" t="s">
        <v>277</v>
      </c>
      <c r="E39" s="18" t="str">
        <f t="shared" si="1"/>
        <v>165</v>
      </c>
      <c r="F39" s="18" t="s">
        <v>278</v>
      </c>
      <c r="G39" s="18" t="s">
        <v>279</v>
      </c>
      <c r="H39" s="18" t="s">
        <v>280</v>
      </c>
      <c r="I39" s="18" t="str">
        <f t="shared" si="2"/>
        <v>388</v>
      </c>
    </row>
    <row r="40">
      <c r="A40" s="14" t="s">
        <v>281</v>
      </c>
      <c r="B40" s="18" t="s">
        <v>282</v>
      </c>
      <c r="C40" s="18" t="s">
        <v>283</v>
      </c>
      <c r="D40" s="18" t="s">
        <v>284</v>
      </c>
      <c r="E40" s="18" t="str">
        <f t="shared" si="1"/>
        <v>6859</v>
      </c>
      <c r="F40" s="18" t="s">
        <v>285</v>
      </c>
      <c r="G40" s="18" t="s">
        <v>286</v>
      </c>
      <c r="H40" s="18" t="s">
        <v>287</v>
      </c>
      <c r="I40" s="18" t="str">
        <f t="shared" si="2"/>
        <v>34797</v>
      </c>
    </row>
    <row r="41">
      <c r="A41" s="14" t="s">
        <v>288</v>
      </c>
      <c r="B41" s="18" t="s">
        <v>289</v>
      </c>
      <c r="C41" s="18" t="s">
        <v>290</v>
      </c>
      <c r="D41" s="18" t="s">
        <v>291</v>
      </c>
      <c r="E41" s="18" t="str">
        <f t="shared" si="1"/>
        <v>5838</v>
      </c>
      <c r="F41" s="18" t="s">
        <v>292</v>
      </c>
      <c r="G41" s="18" t="s">
        <v>293</v>
      </c>
      <c r="H41" s="18" t="s">
        <v>294</v>
      </c>
      <c r="I41" s="18" t="str">
        <f t="shared" si="2"/>
        <v>11808</v>
      </c>
    </row>
    <row r="42">
      <c r="A42" s="14" t="s">
        <v>295</v>
      </c>
      <c r="B42" s="18" t="s">
        <v>49</v>
      </c>
      <c r="C42" s="18" t="s">
        <v>206</v>
      </c>
      <c r="D42" s="18" t="s">
        <v>296</v>
      </c>
      <c r="E42" s="18" t="str">
        <f t="shared" si="1"/>
        <v>8192</v>
      </c>
      <c r="F42" s="18" t="s">
        <v>297</v>
      </c>
      <c r="G42" s="18" t="s">
        <v>298</v>
      </c>
      <c r="H42" s="18" t="s">
        <v>299</v>
      </c>
      <c r="I42" s="18" t="str">
        <f t="shared" si="2"/>
        <v>191033344</v>
      </c>
    </row>
    <row r="43">
      <c r="A43" s="14" t="s">
        <v>300</v>
      </c>
      <c r="B43" s="18" t="s">
        <v>301</v>
      </c>
      <c r="C43" s="18" t="s">
        <v>302</v>
      </c>
      <c r="D43" s="18" t="s">
        <v>303</v>
      </c>
      <c r="E43" s="18" t="str">
        <f t="shared" si="1"/>
        <v>318652416</v>
      </c>
      <c r="F43" s="18" t="s">
        <v>304</v>
      </c>
      <c r="G43" s="18" t="s">
        <v>305</v>
      </c>
      <c r="H43" s="18" t="s">
        <v>306</v>
      </c>
      <c r="I43" s="18" t="str">
        <f t="shared" si="2"/>
        <v>5160083456</v>
      </c>
    </row>
    <row r="44">
      <c r="A44" s="14" t="s">
        <v>307</v>
      </c>
      <c r="B44" s="18" t="s">
        <v>308</v>
      </c>
      <c r="C44" s="18" t="s">
        <v>309</v>
      </c>
      <c r="D44" s="18" t="s">
        <v>310</v>
      </c>
      <c r="E44" s="18" t="str">
        <f t="shared" si="1"/>
        <v>20453253120</v>
      </c>
      <c r="F44" s="18" t="s">
        <v>311</v>
      </c>
      <c r="G44" s="18" t="s">
        <v>312</v>
      </c>
      <c r="H44" s="18" t="s">
        <v>313</v>
      </c>
      <c r="I44" s="18" t="str">
        <f t="shared" si="2"/>
        <v>19135172608</v>
      </c>
    </row>
    <row r="45">
      <c r="A45" s="14" t="s">
        <v>314</v>
      </c>
      <c r="B45" s="18" t="s">
        <v>268</v>
      </c>
      <c r="C45" s="18" t="s">
        <v>268</v>
      </c>
      <c r="D45" s="18" t="s">
        <v>268</v>
      </c>
      <c r="E45" s="18" t="str">
        <f t="shared" si="1"/>
        <v>86016</v>
      </c>
      <c r="F45" s="18" t="s">
        <v>268</v>
      </c>
      <c r="G45" s="18" t="s">
        <v>268</v>
      </c>
      <c r="H45" s="18" t="s">
        <v>268</v>
      </c>
      <c r="I45" s="18" t="str">
        <f t="shared" si="2"/>
        <v>86016</v>
      </c>
    </row>
    <row r="46">
      <c r="A46" s="14" t="s">
        <v>315</v>
      </c>
      <c r="B46" s="18" t="s">
        <v>316</v>
      </c>
      <c r="C46" s="18" t="s">
        <v>317</v>
      </c>
      <c r="D46" s="18" t="s">
        <v>318</v>
      </c>
      <c r="E46" s="18" t="str">
        <f t="shared" si="1"/>
        <v>9285976064</v>
      </c>
      <c r="F46" s="18" t="s">
        <v>319</v>
      </c>
      <c r="G46" s="18" t="s">
        <v>320</v>
      </c>
      <c r="H46" s="18" t="s">
        <v>321</v>
      </c>
      <c r="I46" s="18" t="str">
        <f t="shared" si="2"/>
        <v>6882914304</v>
      </c>
    </row>
    <row r="47">
      <c r="A47" s="14" t="s">
        <v>322</v>
      </c>
      <c r="B47" s="18" t="s">
        <v>268</v>
      </c>
      <c r="C47" s="18" t="s">
        <v>268</v>
      </c>
      <c r="D47" s="18" t="s">
        <v>268</v>
      </c>
      <c r="E47" s="18" t="str">
        <f t="shared" si="1"/>
        <v>86016</v>
      </c>
      <c r="F47" s="18" t="s">
        <v>268</v>
      </c>
      <c r="G47" s="18" t="s">
        <v>268</v>
      </c>
      <c r="H47" s="18" t="s">
        <v>268</v>
      </c>
      <c r="I47" s="18" t="str">
        <f t="shared" si="2"/>
        <v>86016</v>
      </c>
    </row>
    <row r="48">
      <c r="A48" s="14" t="s">
        <v>323</v>
      </c>
      <c r="B48" s="18" t="s">
        <v>324</v>
      </c>
      <c r="C48" s="18" t="s">
        <v>325</v>
      </c>
      <c r="D48" s="18" t="s">
        <v>326</v>
      </c>
      <c r="E48" s="18" t="str">
        <f t="shared" si="1"/>
        <v>15379301116</v>
      </c>
      <c r="F48" s="18" t="s">
        <v>327</v>
      </c>
      <c r="G48" s="18" t="s">
        <v>328</v>
      </c>
      <c r="H48" s="18" t="s">
        <v>329</v>
      </c>
      <c r="I48" s="18" t="str">
        <f t="shared" si="2"/>
        <v>17559416934</v>
      </c>
    </row>
    <row r="49">
      <c r="A49" s="14" t="s">
        <v>330</v>
      </c>
      <c r="B49" s="18" t="s">
        <v>331</v>
      </c>
      <c r="C49" s="18" t="s">
        <v>332</v>
      </c>
      <c r="D49" s="18" t="s">
        <v>333</v>
      </c>
      <c r="E49" s="18" t="str">
        <f t="shared" si="1"/>
        <v>15995622557</v>
      </c>
      <c r="F49" s="18" t="s">
        <v>334</v>
      </c>
      <c r="G49" s="18" t="s">
        <v>335</v>
      </c>
      <c r="H49" s="18" t="s">
        <v>336</v>
      </c>
      <c r="I49" s="18" t="str">
        <f t="shared" si="2"/>
        <v>18971487356</v>
      </c>
    </row>
    <row r="50">
      <c r="A50" s="14" t="s">
        <v>337</v>
      </c>
      <c r="B50" s="18" t="s">
        <v>338</v>
      </c>
      <c r="C50" s="18" t="s">
        <v>339</v>
      </c>
      <c r="D50" s="18" t="s">
        <v>340</v>
      </c>
      <c r="E50" s="18" t="str">
        <f t="shared" si="1"/>
        <v>5609759611</v>
      </c>
      <c r="F50" s="18" t="s">
        <v>341</v>
      </c>
      <c r="G50" s="18" t="s">
        <v>342</v>
      </c>
      <c r="H50" s="18" t="s">
        <v>343</v>
      </c>
      <c r="I50" s="18" t="str">
        <f t="shared" si="2"/>
        <v>6415971681</v>
      </c>
    </row>
    <row r="51">
      <c r="A51" s="14" t="s">
        <v>344</v>
      </c>
      <c r="B51" s="18" t="s">
        <v>49</v>
      </c>
      <c r="C51" s="18" t="s">
        <v>49</v>
      </c>
      <c r="D51" s="18" t="s">
        <v>49</v>
      </c>
      <c r="E51" s="18" t="str">
        <f t="shared" si="1"/>
        <v>0</v>
      </c>
      <c r="F51" s="18" t="s">
        <v>49</v>
      </c>
      <c r="G51" s="18" t="s">
        <v>49</v>
      </c>
      <c r="H51" s="18" t="s">
        <v>49</v>
      </c>
      <c r="I51" s="18" t="str">
        <f t="shared" si="2"/>
        <v>0</v>
      </c>
    </row>
    <row r="52">
      <c r="A52" s="14" t="s">
        <v>345</v>
      </c>
      <c r="B52" s="18" t="s">
        <v>346</v>
      </c>
      <c r="C52" s="18" t="s">
        <v>270</v>
      </c>
      <c r="D52" s="18" t="s">
        <v>347</v>
      </c>
      <c r="E52" s="18" t="str">
        <f t="shared" si="1"/>
        <v>10</v>
      </c>
      <c r="F52" s="18" t="s">
        <v>348</v>
      </c>
      <c r="G52" s="18" t="s">
        <v>349</v>
      </c>
      <c r="H52" s="18" t="s">
        <v>348</v>
      </c>
      <c r="I52" s="18" t="str">
        <f t="shared" si="2"/>
        <v>53</v>
      </c>
    </row>
    <row r="53">
      <c r="A53" s="14" t="s">
        <v>350</v>
      </c>
      <c r="B53" s="18" t="s">
        <v>351</v>
      </c>
      <c r="C53" s="18" t="s">
        <v>352</v>
      </c>
      <c r="D53" s="18" t="s">
        <v>353</v>
      </c>
      <c r="E53" s="18" t="str">
        <f t="shared" si="1"/>
        <v>36</v>
      </c>
      <c r="F53" s="18" t="s">
        <v>354</v>
      </c>
      <c r="G53" s="18" t="s">
        <v>355</v>
      </c>
      <c r="H53" s="18" t="s">
        <v>356</v>
      </c>
      <c r="I53" s="18" t="str">
        <f t="shared" si="2"/>
        <v>178</v>
      </c>
    </row>
    <row r="54">
      <c r="A54" s="14" t="s">
        <v>357</v>
      </c>
      <c r="B54" s="18" t="s">
        <v>358</v>
      </c>
      <c r="C54" s="18" t="s">
        <v>359</v>
      </c>
      <c r="D54" s="18" t="s">
        <v>360</v>
      </c>
      <c r="E54" s="18" t="str">
        <f t="shared" si="1"/>
        <v>6830</v>
      </c>
      <c r="F54" s="18" t="s">
        <v>361</v>
      </c>
      <c r="G54" s="18" t="s">
        <v>362</v>
      </c>
      <c r="H54" s="18" t="s">
        <v>363</v>
      </c>
      <c r="I54" s="18" t="str">
        <f t="shared" si="2"/>
        <v>34738</v>
      </c>
    </row>
    <row r="55">
      <c r="A55" s="14" t="s">
        <v>364</v>
      </c>
      <c r="B55" s="18" t="s">
        <v>365</v>
      </c>
      <c r="C55" s="18" t="s">
        <v>366</v>
      </c>
      <c r="D55" s="18" t="s">
        <v>367</v>
      </c>
      <c r="E55" s="18" t="str">
        <f t="shared" si="1"/>
        <v>72</v>
      </c>
      <c r="F55" s="18" t="s">
        <v>98</v>
      </c>
      <c r="G55" s="18" t="s">
        <v>368</v>
      </c>
      <c r="H55" s="18" t="s">
        <v>192</v>
      </c>
      <c r="I55" s="18" t="str">
        <f t="shared" si="2"/>
        <v>374</v>
      </c>
    </row>
    <row r="56">
      <c r="A56" s="14" t="s">
        <v>369</v>
      </c>
      <c r="B56" s="18" t="s">
        <v>49</v>
      </c>
      <c r="C56" s="18" t="s">
        <v>49</v>
      </c>
      <c r="D56" s="18" t="s">
        <v>49</v>
      </c>
      <c r="E56" s="18" t="str">
        <f t="shared" si="1"/>
        <v>0</v>
      </c>
      <c r="F56" s="18" t="s">
        <v>49</v>
      </c>
      <c r="G56" s="18" t="s">
        <v>49</v>
      </c>
      <c r="H56" s="18" t="s">
        <v>49</v>
      </c>
      <c r="I56" s="18" t="str">
        <f t="shared" si="2"/>
        <v>0</v>
      </c>
    </row>
    <row r="57">
      <c r="A57" s="14" t="s">
        <v>370</v>
      </c>
      <c r="B57" s="18" t="s">
        <v>49</v>
      </c>
      <c r="C57" s="18" t="s">
        <v>49</v>
      </c>
      <c r="D57" s="18" t="s">
        <v>49</v>
      </c>
      <c r="E57" s="18" t="str">
        <f t="shared" si="1"/>
        <v>0</v>
      </c>
      <c r="F57" s="18" t="s">
        <v>49</v>
      </c>
      <c r="G57" s="18" t="s">
        <v>49</v>
      </c>
      <c r="H57" s="18" t="s">
        <v>49</v>
      </c>
      <c r="I57" s="18" t="str">
        <f t="shared" si="2"/>
        <v>0</v>
      </c>
    </row>
    <row r="58">
      <c r="A58" s="14" t="s">
        <v>371</v>
      </c>
      <c r="B58" s="18" t="s">
        <v>372</v>
      </c>
      <c r="C58" s="18" t="s">
        <v>373</v>
      </c>
      <c r="D58" s="18" t="s">
        <v>374</v>
      </c>
      <c r="E58" s="18" t="str">
        <f t="shared" si="1"/>
        <v>5621506048</v>
      </c>
      <c r="F58" s="18" t="s">
        <v>375</v>
      </c>
      <c r="G58" s="18" t="s">
        <v>376</v>
      </c>
      <c r="H58" s="18" t="s">
        <v>377</v>
      </c>
      <c r="I58" s="18" t="str">
        <f t="shared" si="2"/>
        <v>6671687680</v>
      </c>
    </row>
    <row r="59">
      <c r="A59" s="14" t="s">
        <v>378</v>
      </c>
      <c r="B59" s="18" t="s">
        <v>49</v>
      </c>
      <c r="C59" s="18" t="s">
        <v>49</v>
      </c>
      <c r="D59" s="18" t="s">
        <v>49</v>
      </c>
      <c r="E59" s="18" t="str">
        <f t="shared" si="1"/>
        <v>0</v>
      </c>
      <c r="F59" s="18" t="s">
        <v>49</v>
      </c>
      <c r="G59" s="18" t="s">
        <v>49</v>
      </c>
      <c r="H59" s="18" t="s">
        <v>49</v>
      </c>
      <c r="I59" s="18" t="str">
        <f t="shared" si="2"/>
        <v>0</v>
      </c>
    </row>
    <row r="60">
      <c r="A60" s="14" t="s">
        <v>379</v>
      </c>
      <c r="B60" s="18" t="s">
        <v>380</v>
      </c>
      <c r="C60" s="18" t="s">
        <v>381</v>
      </c>
      <c r="D60" s="18" t="s">
        <v>382</v>
      </c>
      <c r="E60" s="18" t="str">
        <f t="shared" si="1"/>
        <v>5596471296</v>
      </c>
      <c r="F60" s="18" t="s">
        <v>383</v>
      </c>
      <c r="G60" s="18" t="s">
        <v>384</v>
      </c>
      <c r="H60" s="18" t="s">
        <v>385</v>
      </c>
      <c r="I60" s="18" t="str">
        <f t="shared" si="2"/>
        <v>6348795904</v>
      </c>
    </row>
    <row r="61">
      <c r="A61" s="14" t="s">
        <v>386</v>
      </c>
      <c r="B61" s="18" t="s">
        <v>49</v>
      </c>
      <c r="C61" s="18" t="s">
        <v>49</v>
      </c>
      <c r="D61" s="18" t="s">
        <v>49</v>
      </c>
      <c r="E61" s="18" t="str">
        <f t="shared" si="1"/>
        <v>0</v>
      </c>
      <c r="F61" s="18" t="s">
        <v>49</v>
      </c>
      <c r="G61" s="18" t="s">
        <v>49</v>
      </c>
      <c r="H61" s="18" t="s">
        <v>49</v>
      </c>
      <c r="I61" s="18" t="str">
        <f t="shared" si="2"/>
        <v>0</v>
      </c>
    </row>
    <row r="62">
      <c r="A62" s="14" t="s">
        <v>387</v>
      </c>
      <c r="B62" s="18" t="s">
        <v>388</v>
      </c>
      <c r="C62" s="18" t="s">
        <v>389</v>
      </c>
      <c r="D62" s="18" t="s">
        <v>390</v>
      </c>
      <c r="E62" s="18" t="str">
        <f t="shared" si="1"/>
        <v>47869596</v>
      </c>
      <c r="F62" s="18" t="s">
        <v>391</v>
      </c>
      <c r="G62" s="18" t="s">
        <v>392</v>
      </c>
      <c r="H62" s="18" t="s">
        <v>393</v>
      </c>
      <c r="I62" s="18" t="str">
        <f t="shared" si="2"/>
        <v>242889077</v>
      </c>
    </row>
    <row r="63">
      <c r="A63" s="19" t="s">
        <v>394</v>
      </c>
      <c r="B63" s="18" t="s">
        <v>395</v>
      </c>
      <c r="C63" s="18" t="s">
        <v>396</v>
      </c>
      <c r="D63" s="18" t="s">
        <v>397</v>
      </c>
      <c r="E63" s="18" t="str">
        <f t="shared" si="1"/>
        <v>3476417</v>
      </c>
      <c r="F63" s="18" t="s">
        <v>398</v>
      </c>
      <c r="G63" s="18" t="s">
        <v>399</v>
      </c>
      <c r="H63" s="18" t="s">
        <v>400</v>
      </c>
      <c r="I63" s="18" t="str">
        <f t="shared" si="2"/>
        <v>169646979</v>
      </c>
    </row>
    <row r="64">
      <c r="A64" s="20" t="s">
        <v>13</v>
      </c>
      <c r="B64" s="21">
        <f t="shared" ref="B64:I64" si="3">AVERAGE(VALUE(B8),VALUE(B22),VALUE(B36))*2^(-30)</f>
        <v>16.73765589</v>
      </c>
      <c r="C64" s="21">
        <f t="shared" si="3"/>
        <v>17.25601902</v>
      </c>
      <c r="D64" s="21">
        <f t="shared" si="3"/>
        <v>17.93554711</v>
      </c>
      <c r="E64" s="21">
        <f t="shared" si="3"/>
        <v>17.3300257</v>
      </c>
      <c r="F64" s="21">
        <f t="shared" si="3"/>
        <v>10.02705348</v>
      </c>
      <c r="G64" s="21">
        <f t="shared" si="3"/>
        <v>11.27235126</v>
      </c>
      <c r="H64" s="21">
        <f t="shared" si="3"/>
        <v>11.7494261</v>
      </c>
      <c r="I64" s="21">
        <f t="shared" si="3"/>
        <v>11.23221251</v>
      </c>
    </row>
    <row r="65">
      <c r="A65" s="20" t="s">
        <v>401</v>
      </c>
      <c r="B65" s="21">
        <f t="shared" ref="B65:I65" si="4">AVERAGE(VALUE(B8),VALUE(B22),VALUE(B36),VALUE(B50))*2^(-30)</f>
        <v>13.86602574</v>
      </c>
      <c r="C65" s="21">
        <f t="shared" si="4"/>
        <v>14.23024611</v>
      </c>
      <c r="D65" s="21">
        <f t="shared" si="4"/>
        <v>14.75778427</v>
      </c>
      <c r="E65" s="21">
        <f t="shared" si="4"/>
        <v>14.30364322</v>
      </c>
      <c r="F65" s="21">
        <f t="shared" si="4"/>
        <v>9.03872978</v>
      </c>
      <c r="G65" s="21">
        <f t="shared" si="4"/>
        <v>9.932985342</v>
      </c>
      <c r="H65" s="21">
        <f t="shared" si="4"/>
        <v>10.30590439</v>
      </c>
      <c r="I65" s="21">
        <f t="shared" si="4"/>
        <v>9.9179942</v>
      </c>
    </row>
    <row r="66">
      <c r="A66" s="20" t="s">
        <v>402</v>
      </c>
      <c r="B66" s="21">
        <f t="shared" ref="B66:I66" si="5">MIN(VALUE(B18),VALUE(B32),VALUE(B46))*2^(-30)</f>
        <v>4.872238159</v>
      </c>
      <c r="C66" s="21">
        <f t="shared" si="5"/>
        <v>6.052375793</v>
      </c>
      <c r="D66" s="21">
        <f t="shared" si="5"/>
        <v>7.192310333</v>
      </c>
      <c r="E66" s="21">
        <f t="shared" si="5"/>
        <v>6.052375793</v>
      </c>
      <c r="F66" s="21">
        <f t="shared" si="5"/>
        <v>2.752971649</v>
      </c>
      <c r="G66" s="21">
        <f t="shared" si="5"/>
        <v>4.608810425</v>
      </c>
      <c r="H66" s="21">
        <f t="shared" si="5"/>
        <v>5.59129715</v>
      </c>
      <c r="I66" s="21">
        <f t="shared" si="5"/>
        <v>4.608810425</v>
      </c>
    </row>
    <row r="67">
      <c r="A67" s="20" t="s">
        <v>403</v>
      </c>
      <c r="B67" s="21">
        <f t="shared" ref="B67:I67" si="6">MIN(VALUE(B16),VALUE(B30),VALUE(B44))*2^(-30)</f>
        <v>18.86885071</v>
      </c>
      <c r="C67" s="21">
        <f t="shared" si="6"/>
        <v>19.45478058</v>
      </c>
      <c r="D67" s="21">
        <f t="shared" si="6"/>
        <v>19.04857635</v>
      </c>
      <c r="E67" s="21">
        <f t="shared" si="6"/>
        <v>19.04857635</v>
      </c>
      <c r="F67" s="21">
        <f t="shared" si="6"/>
        <v>13.61480331</v>
      </c>
      <c r="G67" s="21">
        <f t="shared" si="6"/>
        <v>14.31200409</v>
      </c>
      <c r="H67" s="21">
        <f t="shared" si="6"/>
        <v>14.896595</v>
      </c>
      <c r="I67" s="21">
        <f t="shared" si="6"/>
        <v>14.31200409</v>
      </c>
    </row>
    <row r="68">
      <c r="A68" s="20" t="s">
        <v>14</v>
      </c>
      <c r="B68" s="21">
        <f t="shared" ref="B68:I68" si="7">SUM(VALUE(B14),VALUE(B28),VALUE(B42))*2^(-20)</f>
        <v>0.0546875</v>
      </c>
      <c r="C68" s="21">
        <f t="shared" si="7"/>
        <v>0.04296875</v>
      </c>
      <c r="D68" s="21">
        <f t="shared" si="7"/>
        <v>0.03515625</v>
      </c>
      <c r="E68" s="21">
        <f t="shared" si="7"/>
        <v>0.03515625</v>
      </c>
      <c r="F68" s="21">
        <f t="shared" si="7"/>
        <v>379.2304688</v>
      </c>
      <c r="G68" s="21">
        <f t="shared" si="7"/>
        <v>361.3320313</v>
      </c>
      <c r="H68" s="21">
        <f t="shared" si="7"/>
        <v>361.078125</v>
      </c>
      <c r="I68" s="21">
        <f t="shared" si="7"/>
        <v>364.2148438</v>
      </c>
    </row>
    <row r="69">
      <c r="A69" s="20" t="s">
        <v>15</v>
      </c>
      <c r="B69" s="21">
        <f t="shared" ref="B69:I69" si="8">SUM(VALUE(B15),VALUE(B29),VALUE(B43))*2^(-20)</f>
        <v>1788.09375</v>
      </c>
      <c r="C69" s="21">
        <f t="shared" si="8"/>
        <v>1508.214844</v>
      </c>
      <c r="D69" s="21">
        <f t="shared" si="8"/>
        <v>1393.953125</v>
      </c>
      <c r="E69" s="21">
        <f t="shared" si="8"/>
        <v>1432.789063</v>
      </c>
      <c r="F69" s="21">
        <f t="shared" si="8"/>
        <v>12541.76563</v>
      </c>
      <c r="G69" s="21">
        <f t="shared" si="8"/>
        <v>12535.39063</v>
      </c>
      <c r="H69" s="21">
        <f t="shared" si="8"/>
        <v>14001.94922</v>
      </c>
      <c r="I69" s="21">
        <f t="shared" si="8"/>
        <v>12886.60547</v>
      </c>
    </row>
    <row r="70">
      <c r="A70" s="20" t="s">
        <v>16</v>
      </c>
      <c r="B70" s="21">
        <f t="shared" ref="B70:I70" si="9">AVERAGE(VALUE(B9),VALUE(B23),VALUE(B37))*2^(-20)</f>
        <v>23.05777105</v>
      </c>
      <c r="C70" s="21">
        <f t="shared" si="9"/>
        <v>27.79484018</v>
      </c>
      <c r="D70" s="21">
        <f t="shared" si="9"/>
        <v>29.82382711</v>
      </c>
      <c r="E70" s="21">
        <f t="shared" si="9"/>
        <v>27.79484018</v>
      </c>
      <c r="F70" s="21">
        <f t="shared" si="9"/>
        <v>20.30482197</v>
      </c>
      <c r="G70" s="21">
        <f t="shared" si="9"/>
        <v>27.04829947</v>
      </c>
      <c r="H70" s="21">
        <f t="shared" si="9"/>
        <v>29.23721759</v>
      </c>
      <c r="I70" s="21">
        <f t="shared" si="9"/>
        <v>27.04829947</v>
      </c>
    </row>
    <row r="71">
      <c r="A71" s="20" t="s">
        <v>404</v>
      </c>
      <c r="B71" s="22">
        <f t="shared" ref="B71:I71" si="10">MIN(VALUE(B19),VALUE(B33),VALUE(B47))*2^(-20)</f>
        <v>0.08203125</v>
      </c>
      <c r="C71" s="22">
        <f t="shared" si="10"/>
        <v>0.08203125</v>
      </c>
      <c r="D71" s="22">
        <f t="shared" si="10"/>
        <v>0.08203125</v>
      </c>
      <c r="E71" s="22">
        <f t="shared" si="10"/>
        <v>0.08203125</v>
      </c>
      <c r="F71" s="22">
        <f t="shared" si="10"/>
        <v>0.08203125</v>
      </c>
      <c r="G71" s="22">
        <f t="shared" si="10"/>
        <v>0.08203125</v>
      </c>
      <c r="H71" s="22">
        <f t="shared" si="10"/>
        <v>0.08203125</v>
      </c>
      <c r="I71" s="22">
        <f t="shared" si="10"/>
        <v>0.08203125</v>
      </c>
    </row>
    <row r="72">
      <c r="A72" s="20" t="s">
        <v>405</v>
      </c>
      <c r="B72" s="22">
        <f t="shared" ref="B72:I72" si="11">MAX(VALUE(B17),VALUE(B31),VALUE(B45))*2^(-20)</f>
        <v>47.15625</v>
      </c>
      <c r="C72" s="22">
        <f t="shared" si="11"/>
        <v>51.75390625</v>
      </c>
      <c r="D72" s="22">
        <f t="shared" si="11"/>
        <v>56.10546875</v>
      </c>
      <c r="E72" s="22">
        <f t="shared" si="11"/>
        <v>51.75390625</v>
      </c>
      <c r="F72" s="22">
        <f t="shared" si="11"/>
        <v>42.55078125</v>
      </c>
      <c r="G72" s="22">
        <f t="shared" si="11"/>
        <v>50.20703125</v>
      </c>
      <c r="H72" s="22">
        <f t="shared" si="11"/>
        <v>55.5078125</v>
      </c>
      <c r="I72" s="22">
        <f t="shared" si="11"/>
        <v>50.20703125</v>
      </c>
    </row>
    <row r="73">
      <c r="A73" s="20" t="s">
        <v>0</v>
      </c>
      <c r="B73" s="21">
        <f t="shared" ref="B73:I73" si="12">VALUE(B7)*10^(-9)</f>
        <v>895.4035323</v>
      </c>
      <c r="C73" s="21">
        <f t="shared" si="12"/>
        <v>831.4888565</v>
      </c>
      <c r="D73" s="21">
        <f t="shared" si="12"/>
        <v>858.4885642</v>
      </c>
      <c r="E73" s="21">
        <f t="shared" si="12"/>
        <v>858.4885642</v>
      </c>
      <c r="F73" s="21">
        <f t="shared" si="12"/>
        <v>4388.016472</v>
      </c>
      <c r="G73" s="21">
        <f t="shared" si="12"/>
        <v>4269.306499</v>
      </c>
      <c r="H73" s="21">
        <f t="shared" si="12"/>
        <v>4362.341696</v>
      </c>
      <c r="I73" s="21">
        <f t="shared" si="12"/>
        <v>4362.341696</v>
      </c>
    </row>
    <row r="74">
      <c r="A74" s="20" t="s">
        <v>17</v>
      </c>
      <c r="B74" s="21">
        <f t="shared" ref="B74:I74" si="13">SUM(VALUE(B20),VALUE(B34),VALUE(B48))*2^(-30)</f>
        <v>42.62883604</v>
      </c>
      <c r="C74" s="21">
        <f t="shared" si="13"/>
        <v>42.61381775</v>
      </c>
      <c r="D74" s="21">
        <f t="shared" si="13"/>
        <v>42.50017624</v>
      </c>
      <c r="E74" s="21">
        <f t="shared" si="13"/>
        <v>42.60470362</v>
      </c>
      <c r="F74" s="21">
        <f t="shared" si="13"/>
        <v>52.04783952</v>
      </c>
      <c r="G74" s="21">
        <f t="shared" si="13"/>
        <v>51.86638119</v>
      </c>
      <c r="H74" s="21">
        <f t="shared" si="13"/>
        <v>51.72221915</v>
      </c>
      <c r="I74" s="21">
        <f t="shared" si="13"/>
        <v>52.05236663</v>
      </c>
    </row>
    <row r="75">
      <c r="A75" s="20" t="s">
        <v>18</v>
      </c>
      <c r="B75" s="21">
        <f t="shared" ref="B75:I75" si="14">SUM(VALUE(B21),VALUE(B35),VALUE(B49))*2^(-30)</f>
        <v>42.52171863</v>
      </c>
      <c r="C75" s="21">
        <f t="shared" si="14"/>
        <v>42.51278378</v>
      </c>
      <c r="D75" s="21">
        <f t="shared" si="14"/>
        <v>42.3953705</v>
      </c>
      <c r="E75" s="21">
        <f t="shared" si="14"/>
        <v>42.16547402</v>
      </c>
      <c r="F75" s="21">
        <f t="shared" si="14"/>
        <v>51.92727457</v>
      </c>
      <c r="G75" s="21">
        <f t="shared" si="14"/>
        <v>51.72194824</v>
      </c>
      <c r="H75" s="21">
        <f t="shared" si="14"/>
        <v>51.58665694</v>
      </c>
      <c r="I75" s="21">
        <f t="shared" si="14"/>
        <v>51.98660055</v>
      </c>
    </row>
    <row r="76">
      <c r="A76" s="20" t="s">
        <v>19</v>
      </c>
      <c r="B76" s="23">
        <f t="shared" ref="B76:I76" si="15">SUM(VALUE(B12),VALUE(B26),VALUE(B40))</f>
        <v>21465</v>
      </c>
      <c r="C76" s="23">
        <f t="shared" si="15"/>
        <v>19931</v>
      </c>
      <c r="D76" s="23">
        <f t="shared" si="15"/>
        <v>20590</v>
      </c>
      <c r="E76" s="23">
        <f t="shared" si="15"/>
        <v>20590</v>
      </c>
      <c r="F76" s="23">
        <f t="shared" si="15"/>
        <v>104994</v>
      </c>
      <c r="G76" s="23">
        <f t="shared" si="15"/>
        <v>102159</v>
      </c>
      <c r="H76" s="23">
        <f t="shared" si="15"/>
        <v>104373</v>
      </c>
      <c r="I76" s="23">
        <f t="shared" si="15"/>
        <v>104373</v>
      </c>
    </row>
    <row r="77">
      <c r="A77" s="20" t="s">
        <v>20</v>
      </c>
      <c r="B77" s="23">
        <f t="shared" ref="B77:I77" si="16">SUM(VALUE(B11),VALUE(B25),VALUE(B39))</f>
        <v>536</v>
      </c>
      <c r="C77" s="23">
        <f t="shared" si="16"/>
        <v>499</v>
      </c>
      <c r="D77" s="23">
        <f t="shared" si="16"/>
        <v>494</v>
      </c>
      <c r="E77" s="23">
        <f t="shared" si="16"/>
        <v>500</v>
      </c>
      <c r="F77" s="23">
        <f t="shared" si="16"/>
        <v>1255</v>
      </c>
      <c r="G77" s="23">
        <f t="shared" si="16"/>
        <v>1150</v>
      </c>
      <c r="H77" s="23">
        <f t="shared" si="16"/>
        <v>1145</v>
      </c>
      <c r="I77" s="23">
        <f t="shared" si="16"/>
        <v>1166</v>
      </c>
    </row>
    <row r="78">
      <c r="A78" s="20" t="s">
        <v>21</v>
      </c>
      <c r="B78" s="23">
        <f t="shared" ref="B78:I78" si="17">SUM(VALUE(B13),VALUE(B27),VALUE(B41))</f>
        <v>18773</v>
      </c>
      <c r="C78" s="23">
        <f t="shared" si="17"/>
        <v>17818</v>
      </c>
      <c r="D78" s="23">
        <f t="shared" si="17"/>
        <v>18177</v>
      </c>
      <c r="E78" s="23">
        <f t="shared" si="17"/>
        <v>18389</v>
      </c>
      <c r="F78" s="23">
        <f t="shared" si="17"/>
        <v>32289</v>
      </c>
      <c r="G78" s="23">
        <f t="shared" si="17"/>
        <v>31659</v>
      </c>
      <c r="H78" s="23">
        <f t="shared" si="17"/>
        <v>31975</v>
      </c>
      <c r="I78" s="23">
        <f t="shared" si="17"/>
        <v>31752</v>
      </c>
    </row>
    <row r="79">
      <c r="A79" s="20" t="s">
        <v>22</v>
      </c>
      <c r="B79" s="23">
        <f t="shared" ref="B79:I79" si="18">SUM(VALUE(B10),VALUE(B24),VALUE(B38))</f>
        <v>22</v>
      </c>
      <c r="C79" s="23">
        <f t="shared" si="18"/>
        <v>8</v>
      </c>
      <c r="D79" s="23">
        <f t="shared" si="18"/>
        <v>7</v>
      </c>
      <c r="E79" s="23">
        <f t="shared" si="18"/>
        <v>8</v>
      </c>
      <c r="F79" s="23">
        <f t="shared" si="18"/>
        <v>631</v>
      </c>
      <c r="G79" s="23">
        <f t="shared" si="18"/>
        <v>336</v>
      </c>
      <c r="H79" s="23">
        <f t="shared" si="18"/>
        <v>203</v>
      </c>
      <c r="I79" s="23">
        <f t="shared" si="18"/>
        <v>336</v>
      </c>
    </row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71"/>
    <col customWidth="1" min="3" max="3" width="18.71"/>
    <col customWidth="1" min="4" max="4" width="15.71"/>
    <col customWidth="1" min="5" max="5" width="114.43"/>
    <col customWidth="1" min="6" max="6" width="113.14"/>
    <col customWidth="1" min="7" max="26" width="8.0"/>
  </cols>
  <sheetData>
    <row r="1">
      <c r="A1" s="14" t="s">
        <v>406</v>
      </c>
      <c r="B1" s="14" t="s">
        <v>407</v>
      </c>
      <c r="C1" s="14" t="s">
        <v>408</v>
      </c>
      <c r="D1" s="14" t="s">
        <v>409</v>
      </c>
      <c r="E1" s="14" t="s">
        <v>410</v>
      </c>
      <c r="F1" s="14" t="s">
        <v>411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 t="s">
        <v>412</v>
      </c>
      <c r="B2" s="24" t="s">
        <v>413</v>
      </c>
      <c r="C2" s="24" t="s">
        <v>414</v>
      </c>
      <c r="D2" s="24" t="s">
        <v>415</v>
      </c>
      <c r="E2" s="24" t="s">
        <v>414</v>
      </c>
      <c r="F2" s="24" t="s">
        <v>416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 t="s">
        <v>183</v>
      </c>
      <c r="B3" s="24" t="s">
        <v>413</v>
      </c>
      <c r="C3" s="24" t="s">
        <v>414</v>
      </c>
      <c r="D3" s="24" t="s">
        <v>415</v>
      </c>
      <c r="E3" s="24" t="s">
        <v>414</v>
      </c>
      <c r="F3" s="24" t="s">
        <v>416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 t="s">
        <v>88</v>
      </c>
      <c r="B4" s="24" t="s">
        <v>1</v>
      </c>
      <c r="C4" s="24" t="s">
        <v>417</v>
      </c>
      <c r="D4" s="24" t="s">
        <v>418</v>
      </c>
      <c r="E4" s="24" t="s">
        <v>419</v>
      </c>
      <c r="F4" s="24" t="s">
        <v>420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 t="s">
        <v>421</v>
      </c>
      <c r="B5" s="24" t="s">
        <v>422</v>
      </c>
      <c r="C5" s="24" t="s">
        <v>423</v>
      </c>
      <c r="D5" s="24" t="s">
        <v>49</v>
      </c>
      <c r="E5" s="24" t="s">
        <v>424</v>
      </c>
      <c r="F5" s="24" t="s">
        <v>414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4" width="24.86"/>
    <col customWidth="1" min="5" max="5" width="12.71"/>
    <col customWidth="1" min="6" max="8" width="24.86"/>
    <col customWidth="1" min="9" max="9" width="13.71"/>
    <col customWidth="1" min="10" max="26" width="8.0"/>
  </cols>
  <sheetData>
    <row r="1">
      <c r="A1" s="25" t="s">
        <v>43</v>
      </c>
      <c r="B1" s="26" t="s">
        <v>23</v>
      </c>
      <c r="C1" s="16"/>
      <c r="D1" s="16"/>
      <c r="E1" s="17"/>
      <c r="F1" s="26" t="s">
        <v>24</v>
      </c>
      <c r="G1" s="16"/>
      <c r="H1" s="16"/>
      <c r="I1" s="17"/>
    </row>
    <row r="2">
      <c r="A2" s="25" t="s">
        <v>43</v>
      </c>
      <c r="B2" s="25" t="s">
        <v>44</v>
      </c>
      <c r="C2" s="25" t="s">
        <v>45</v>
      </c>
      <c r="D2" s="25" t="s">
        <v>46</v>
      </c>
      <c r="E2" s="25" t="s">
        <v>47</v>
      </c>
      <c r="F2" s="25" t="s">
        <v>44</v>
      </c>
      <c r="G2" s="25" t="s">
        <v>45</v>
      </c>
      <c r="H2" s="25" t="s">
        <v>46</v>
      </c>
      <c r="I2" s="25" t="s">
        <v>47</v>
      </c>
    </row>
    <row r="3">
      <c r="A3" s="25" t="s">
        <v>48</v>
      </c>
      <c r="B3" s="18" t="s">
        <v>49</v>
      </c>
      <c r="C3" s="18" t="s">
        <v>49</v>
      </c>
      <c r="D3" s="18" t="s">
        <v>49</v>
      </c>
      <c r="E3" s="18" t="str">
        <f t="shared" ref="E3:E63" si="1">IF(ISERROR(MEDIAN(VALUE(B3),VALUE(C3),VALUE(D3))),"-",TEXT(MEDIAN(VALUE(B3),VALUE(C3),VALUE(D3)),"0"))</f>
        <v>0</v>
      </c>
      <c r="F3" s="18" t="s">
        <v>49</v>
      </c>
      <c r="G3" s="18" t="s">
        <v>49</v>
      </c>
      <c r="H3" s="18" t="s">
        <v>49</v>
      </c>
      <c r="I3" s="18" t="str">
        <f t="shared" ref="I3:I63" si="2">IF(ISERROR(MEDIAN(VALUE(F3),VALUE(G3),VALUE(H3))),"-",TEXT(MEDIAN(VALUE(F3),VALUE(G3),VALUE(H3)),"0"))</f>
        <v>0</v>
      </c>
    </row>
    <row r="4">
      <c r="A4" s="25" t="s">
        <v>50</v>
      </c>
      <c r="B4" s="18" t="s">
        <v>49</v>
      </c>
      <c r="C4" s="18" t="s">
        <v>49</v>
      </c>
      <c r="D4" s="18" t="s">
        <v>49</v>
      </c>
      <c r="E4" s="18" t="str">
        <f t="shared" si="1"/>
        <v>0</v>
      </c>
      <c r="F4" s="18" t="s">
        <v>49</v>
      </c>
      <c r="G4" s="18" t="s">
        <v>49</v>
      </c>
      <c r="H4" s="18" t="s">
        <v>49</v>
      </c>
      <c r="I4" s="18" t="str">
        <f t="shared" si="2"/>
        <v>0</v>
      </c>
    </row>
    <row r="5">
      <c r="A5" s="25" t="s">
        <v>51</v>
      </c>
      <c r="B5" s="18" t="s">
        <v>425</v>
      </c>
      <c r="C5" s="18" t="s">
        <v>426</v>
      </c>
      <c r="D5" s="18" t="s">
        <v>427</v>
      </c>
      <c r="E5" s="18" t="str">
        <f t="shared" si="1"/>
        <v>-</v>
      </c>
      <c r="F5" s="18" t="s">
        <v>428</v>
      </c>
      <c r="G5" s="18" t="s">
        <v>429</v>
      </c>
      <c r="H5" s="18" t="s">
        <v>430</v>
      </c>
      <c r="I5" s="18" t="str">
        <f t="shared" si="2"/>
        <v>-</v>
      </c>
    </row>
    <row r="6">
      <c r="A6" s="25" t="s">
        <v>58</v>
      </c>
      <c r="B6" s="18" t="s">
        <v>431</v>
      </c>
      <c r="C6" s="18" t="s">
        <v>432</v>
      </c>
      <c r="D6" s="18" t="s">
        <v>433</v>
      </c>
      <c r="E6" s="18" t="str">
        <f t="shared" si="1"/>
        <v>-</v>
      </c>
      <c r="F6" s="18" t="s">
        <v>434</v>
      </c>
      <c r="G6" s="18" t="s">
        <v>435</v>
      </c>
      <c r="H6" s="18" t="s">
        <v>436</v>
      </c>
      <c r="I6" s="18" t="str">
        <f t="shared" si="2"/>
        <v>-</v>
      </c>
    </row>
    <row r="7">
      <c r="A7" s="25" t="s">
        <v>65</v>
      </c>
      <c r="B7" s="18" t="s">
        <v>437</v>
      </c>
      <c r="C7" s="18" t="s">
        <v>438</v>
      </c>
      <c r="D7" s="18" t="s">
        <v>439</v>
      </c>
      <c r="E7" s="18" t="str">
        <f t="shared" si="1"/>
        <v>247167376989</v>
      </c>
      <c r="F7" s="18" t="s">
        <v>440</v>
      </c>
      <c r="G7" s="18" t="s">
        <v>441</v>
      </c>
      <c r="H7" s="18" t="s">
        <v>442</v>
      </c>
      <c r="I7" s="18" t="str">
        <f t="shared" si="2"/>
        <v>1305769144158</v>
      </c>
    </row>
    <row r="8">
      <c r="A8" s="25" t="s">
        <v>72</v>
      </c>
      <c r="B8" s="18" t="s">
        <v>443</v>
      </c>
      <c r="C8" s="18" t="s">
        <v>444</v>
      </c>
      <c r="D8" s="18" t="s">
        <v>445</v>
      </c>
      <c r="E8" s="18" t="str">
        <f t="shared" si="1"/>
        <v>16186734707</v>
      </c>
      <c r="F8" s="18" t="s">
        <v>446</v>
      </c>
      <c r="G8" s="18" t="s">
        <v>447</v>
      </c>
      <c r="H8" s="18" t="s">
        <v>448</v>
      </c>
      <c r="I8" s="18" t="str">
        <f t="shared" si="2"/>
        <v>12745975764</v>
      </c>
    </row>
    <row r="9">
      <c r="A9" s="25" t="s">
        <v>79</v>
      </c>
      <c r="B9" s="18" t="s">
        <v>49</v>
      </c>
      <c r="C9" s="18" t="s">
        <v>49</v>
      </c>
      <c r="D9" s="18" t="s">
        <v>49</v>
      </c>
      <c r="E9" s="18" t="str">
        <f t="shared" si="1"/>
        <v>0</v>
      </c>
      <c r="F9" s="18" t="s">
        <v>49</v>
      </c>
      <c r="G9" s="18" t="s">
        <v>49</v>
      </c>
      <c r="H9" s="18" t="s">
        <v>49</v>
      </c>
      <c r="I9" s="18" t="str">
        <f t="shared" si="2"/>
        <v>0</v>
      </c>
    </row>
    <row r="10">
      <c r="A10" s="25" t="s">
        <v>86</v>
      </c>
      <c r="B10" s="18" t="s">
        <v>88</v>
      </c>
      <c r="C10" s="18" t="s">
        <v>449</v>
      </c>
      <c r="D10" s="18" t="s">
        <v>450</v>
      </c>
      <c r="E10" s="18" t="str">
        <f t="shared" si="1"/>
        <v>5</v>
      </c>
      <c r="F10" s="18" t="s">
        <v>451</v>
      </c>
      <c r="G10" s="18" t="s">
        <v>189</v>
      </c>
      <c r="H10" s="18" t="s">
        <v>452</v>
      </c>
      <c r="I10" s="18" t="str">
        <f t="shared" si="2"/>
        <v>162</v>
      </c>
    </row>
    <row r="11">
      <c r="A11" s="25" t="s">
        <v>92</v>
      </c>
      <c r="B11" s="18" t="s">
        <v>453</v>
      </c>
      <c r="C11" s="18" t="s">
        <v>454</v>
      </c>
      <c r="D11" s="18" t="s">
        <v>455</v>
      </c>
      <c r="E11" s="18" t="str">
        <f t="shared" si="1"/>
        <v>67</v>
      </c>
      <c r="F11" s="18" t="s">
        <v>452</v>
      </c>
      <c r="G11" s="18" t="s">
        <v>456</v>
      </c>
      <c r="H11" s="18" t="s">
        <v>457</v>
      </c>
      <c r="I11" s="18" t="str">
        <f t="shared" si="2"/>
        <v>218</v>
      </c>
    </row>
    <row r="12">
      <c r="A12" s="25" t="s">
        <v>99</v>
      </c>
      <c r="B12" s="18" t="s">
        <v>458</v>
      </c>
      <c r="C12" s="18" t="s">
        <v>459</v>
      </c>
      <c r="D12" s="18" t="s">
        <v>460</v>
      </c>
      <c r="E12" s="18" t="str">
        <f t="shared" si="1"/>
        <v>1979</v>
      </c>
      <c r="F12" s="18" t="s">
        <v>461</v>
      </c>
      <c r="G12" s="18" t="s">
        <v>462</v>
      </c>
      <c r="H12" s="18" t="s">
        <v>463</v>
      </c>
      <c r="I12" s="18" t="str">
        <f t="shared" si="2"/>
        <v>10402</v>
      </c>
    </row>
    <row r="13">
      <c r="A13" s="25" t="s">
        <v>106</v>
      </c>
      <c r="B13" s="18" t="s">
        <v>464</v>
      </c>
      <c r="C13" s="18" t="s">
        <v>465</v>
      </c>
      <c r="D13" s="18" t="s">
        <v>466</v>
      </c>
      <c r="E13" s="18" t="str">
        <f t="shared" si="1"/>
        <v>1585</v>
      </c>
      <c r="F13" s="18" t="s">
        <v>467</v>
      </c>
      <c r="G13" s="18" t="s">
        <v>468</v>
      </c>
      <c r="H13" s="18" t="s">
        <v>469</v>
      </c>
      <c r="I13" s="18" t="str">
        <f t="shared" si="2"/>
        <v>2607</v>
      </c>
    </row>
    <row r="14">
      <c r="A14" s="25" t="s">
        <v>113</v>
      </c>
      <c r="B14" s="18" t="s">
        <v>470</v>
      </c>
      <c r="C14" s="18" t="s">
        <v>207</v>
      </c>
      <c r="D14" s="18" t="s">
        <v>471</v>
      </c>
      <c r="E14" s="18" t="str">
        <f t="shared" si="1"/>
        <v>73728</v>
      </c>
      <c r="F14" s="18" t="s">
        <v>472</v>
      </c>
      <c r="G14" s="18" t="s">
        <v>473</v>
      </c>
      <c r="H14" s="18" t="s">
        <v>474</v>
      </c>
      <c r="I14" s="18" t="str">
        <f t="shared" si="2"/>
        <v>155762688</v>
      </c>
    </row>
    <row r="15">
      <c r="A15" s="25" t="s">
        <v>118</v>
      </c>
      <c r="B15" s="18" t="s">
        <v>475</v>
      </c>
      <c r="C15" s="18" t="s">
        <v>476</v>
      </c>
      <c r="D15" s="18" t="s">
        <v>477</v>
      </c>
      <c r="E15" s="18" t="str">
        <f t="shared" si="1"/>
        <v>507805696</v>
      </c>
      <c r="F15" s="18" t="s">
        <v>478</v>
      </c>
      <c r="G15" s="18" t="s">
        <v>479</v>
      </c>
      <c r="H15" s="18" t="s">
        <v>480</v>
      </c>
      <c r="I15" s="18" t="str">
        <f t="shared" si="2"/>
        <v>4289323008</v>
      </c>
    </row>
    <row r="16">
      <c r="A16" s="25" t="s">
        <v>125</v>
      </c>
      <c r="B16" s="18" t="s">
        <v>481</v>
      </c>
      <c r="C16" s="18" t="s">
        <v>482</v>
      </c>
      <c r="D16" s="18" t="s">
        <v>483</v>
      </c>
      <c r="E16" s="18" t="str">
        <f t="shared" si="1"/>
        <v>18119716864</v>
      </c>
      <c r="F16" s="18" t="s">
        <v>484</v>
      </c>
      <c r="G16" s="18" t="s">
        <v>485</v>
      </c>
      <c r="H16" s="18" t="s">
        <v>486</v>
      </c>
      <c r="I16" s="18" t="str">
        <f t="shared" si="2"/>
        <v>16669818880</v>
      </c>
    </row>
    <row r="17">
      <c r="A17" s="25" t="s">
        <v>132</v>
      </c>
      <c r="B17" s="18" t="s">
        <v>49</v>
      </c>
      <c r="C17" s="18" t="s">
        <v>49</v>
      </c>
      <c r="D17" s="18" t="s">
        <v>49</v>
      </c>
      <c r="E17" s="18" t="str">
        <f t="shared" si="1"/>
        <v>0</v>
      </c>
      <c r="F17" s="18" t="s">
        <v>49</v>
      </c>
      <c r="G17" s="18" t="s">
        <v>49</v>
      </c>
      <c r="H17" s="18" t="s">
        <v>49</v>
      </c>
      <c r="I17" s="18" t="str">
        <f t="shared" si="2"/>
        <v>0</v>
      </c>
    </row>
    <row r="18">
      <c r="A18" s="25" t="s">
        <v>139</v>
      </c>
      <c r="B18" s="18" t="s">
        <v>487</v>
      </c>
      <c r="C18" s="18" t="s">
        <v>488</v>
      </c>
      <c r="D18" s="18" t="s">
        <v>489</v>
      </c>
      <c r="E18" s="18" t="str">
        <f t="shared" si="1"/>
        <v>10326900736</v>
      </c>
      <c r="F18" s="18" t="s">
        <v>490</v>
      </c>
      <c r="G18" s="18" t="s">
        <v>491</v>
      </c>
      <c r="H18" s="18" t="s">
        <v>492</v>
      </c>
      <c r="I18" s="18" t="str">
        <f t="shared" si="2"/>
        <v>7036047360</v>
      </c>
    </row>
    <row r="19">
      <c r="A19" s="25" t="s">
        <v>146</v>
      </c>
      <c r="B19" s="18" t="s">
        <v>49</v>
      </c>
      <c r="C19" s="18" t="s">
        <v>49</v>
      </c>
      <c r="D19" s="18" t="s">
        <v>49</v>
      </c>
      <c r="E19" s="18" t="str">
        <f t="shared" si="1"/>
        <v>0</v>
      </c>
      <c r="F19" s="18" t="s">
        <v>49</v>
      </c>
      <c r="G19" s="18" t="s">
        <v>49</v>
      </c>
      <c r="H19" s="18" t="s">
        <v>49</v>
      </c>
      <c r="I19" s="18" t="str">
        <f t="shared" si="2"/>
        <v>0</v>
      </c>
    </row>
    <row r="20">
      <c r="A20" s="25" t="s">
        <v>153</v>
      </c>
      <c r="B20" s="18" t="s">
        <v>493</v>
      </c>
      <c r="C20" s="18" t="s">
        <v>494</v>
      </c>
      <c r="D20" s="18" t="s">
        <v>495</v>
      </c>
      <c r="E20" s="18" t="str">
        <f t="shared" si="1"/>
        <v>4815656011</v>
      </c>
      <c r="F20" s="18" t="s">
        <v>496</v>
      </c>
      <c r="G20" s="18" t="s">
        <v>497</v>
      </c>
      <c r="H20" s="18" t="s">
        <v>498</v>
      </c>
      <c r="I20" s="18" t="str">
        <f t="shared" si="2"/>
        <v>9950272721</v>
      </c>
    </row>
    <row r="21">
      <c r="A21" s="25" t="s">
        <v>160</v>
      </c>
      <c r="B21" s="18" t="s">
        <v>499</v>
      </c>
      <c r="C21" s="18" t="s">
        <v>500</v>
      </c>
      <c r="D21" s="18" t="s">
        <v>501</v>
      </c>
      <c r="E21" s="18" t="str">
        <f t="shared" si="1"/>
        <v>4410634659</v>
      </c>
      <c r="F21" s="18" t="s">
        <v>502</v>
      </c>
      <c r="G21" s="18" t="s">
        <v>503</v>
      </c>
      <c r="H21" s="18" t="s">
        <v>504</v>
      </c>
      <c r="I21" s="18" t="str">
        <f t="shared" si="2"/>
        <v>8821285301</v>
      </c>
    </row>
    <row r="22">
      <c r="A22" s="25" t="s">
        <v>167</v>
      </c>
      <c r="B22" s="18" t="s">
        <v>505</v>
      </c>
      <c r="C22" s="18" t="s">
        <v>506</v>
      </c>
      <c r="D22" s="18" t="s">
        <v>507</v>
      </c>
      <c r="E22" s="18" t="str">
        <f t="shared" si="1"/>
        <v>20255546665</v>
      </c>
      <c r="F22" s="18" t="s">
        <v>508</v>
      </c>
      <c r="G22" s="18" t="s">
        <v>509</v>
      </c>
      <c r="H22" s="18" t="s">
        <v>510</v>
      </c>
      <c r="I22" s="18" t="str">
        <f t="shared" si="2"/>
        <v>11897092797</v>
      </c>
    </row>
    <row r="23">
      <c r="A23" s="25" t="s">
        <v>174</v>
      </c>
      <c r="B23" s="18" t="s">
        <v>49</v>
      </c>
      <c r="C23" s="18" t="s">
        <v>49</v>
      </c>
      <c r="D23" s="18" t="s">
        <v>49</v>
      </c>
      <c r="E23" s="18" t="str">
        <f t="shared" si="1"/>
        <v>0</v>
      </c>
      <c r="F23" s="18" t="s">
        <v>49</v>
      </c>
      <c r="G23" s="18" t="s">
        <v>49</v>
      </c>
      <c r="H23" s="18" t="s">
        <v>49</v>
      </c>
      <c r="I23" s="18" t="str">
        <f t="shared" si="2"/>
        <v>0</v>
      </c>
    </row>
    <row r="24">
      <c r="A24" s="25" t="s">
        <v>181</v>
      </c>
      <c r="B24" s="18" t="s">
        <v>511</v>
      </c>
      <c r="C24" s="18" t="s">
        <v>183</v>
      </c>
      <c r="D24" s="18" t="s">
        <v>182</v>
      </c>
      <c r="E24" s="18" t="str">
        <f t="shared" si="1"/>
        <v>7</v>
      </c>
      <c r="F24" s="18" t="s">
        <v>512</v>
      </c>
      <c r="G24" s="18" t="s">
        <v>89</v>
      </c>
      <c r="H24" s="18" t="s">
        <v>184</v>
      </c>
      <c r="I24" s="18" t="str">
        <f t="shared" si="2"/>
        <v>236</v>
      </c>
    </row>
    <row r="25">
      <c r="A25" s="25" t="s">
        <v>187</v>
      </c>
      <c r="B25" s="18" t="s">
        <v>367</v>
      </c>
      <c r="C25" s="18" t="s">
        <v>454</v>
      </c>
      <c r="D25" s="18" t="s">
        <v>513</v>
      </c>
      <c r="E25" s="18" t="str">
        <f t="shared" si="1"/>
        <v>67</v>
      </c>
      <c r="F25" s="18" t="s">
        <v>514</v>
      </c>
      <c r="G25" s="18" t="s">
        <v>514</v>
      </c>
      <c r="H25" s="18" t="s">
        <v>515</v>
      </c>
      <c r="I25" s="18" t="str">
        <f t="shared" si="2"/>
        <v>210</v>
      </c>
    </row>
    <row r="26">
      <c r="A26" s="25" t="s">
        <v>193</v>
      </c>
      <c r="B26" s="18" t="s">
        <v>516</v>
      </c>
      <c r="C26" s="18" t="s">
        <v>517</v>
      </c>
      <c r="D26" s="18" t="s">
        <v>460</v>
      </c>
      <c r="E26" s="18" t="str">
        <f t="shared" si="1"/>
        <v>1981</v>
      </c>
      <c r="F26" s="18" t="s">
        <v>463</v>
      </c>
      <c r="G26" s="18" t="s">
        <v>518</v>
      </c>
      <c r="H26" s="18" t="s">
        <v>519</v>
      </c>
      <c r="I26" s="18" t="str">
        <f t="shared" si="2"/>
        <v>10409</v>
      </c>
    </row>
    <row r="27">
      <c r="A27" s="25" t="s">
        <v>199</v>
      </c>
      <c r="B27" s="18" t="s">
        <v>520</v>
      </c>
      <c r="C27" s="18" t="s">
        <v>521</v>
      </c>
      <c r="D27" s="18" t="s">
        <v>522</v>
      </c>
      <c r="E27" s="18" t="str">
        <f t="shared" si="1"/>
        <v>1640</v>
      </c>
      <c r="F27" s="18" t="s">
        <v>523</v>
      </c>
      <c r="G27" s="18" t="s">
        <v>524</v>
      </c>
      <c r="H27" s="18" t="s">
        <v>525</v>
      </c>
      <c r="I27" s="18" t="str">
        <f t="shared" si="2"/>
        <v>3619</v>
      </c>
    </row>
    <row r="28">
      <c r="A28" s="25" t="s">
        <v>205</v>
      </c>
      <c r="B28" s="18" t="s">
        <v>526</v>
      </c>
      <c r="C28" s="18" t="s">
        <v>527</v>
      </c>
      <c r="D28" s="18" t="s">
        <v>528</v>
      </c>
      <c r="E28" s="18" t="str">
        <f t="shared" si="1"/>
        <v>65536</v>
      </c>
      <c r="F28" s="18" t="s">
        <v>529</v>
      </c>
      <c r="G28" s="18" t="s">
        <v>530</v>
      </c>
      <c r="H28" s="18" t="s">
        <v>531</v>
      </c>
      <c r="I28" s="18" t="str">
        <f t="shared" si="2"/>
        <v>119873536</v>
      </c>
    </row>
    <row r="29">
      <c r="A29" s="25" t="s">
        <v>211</v>
      </c>
      <c r="B29" s="18" t="s">
        <v>532</v>
      </c>
      <c r="C29" s="18" t="s">
        <v>533</v>
      </c>
      <c r="D29" s="18" t="s">
        <v>534</v>
      </c>
      <c r="E29" s="18" t="str">
        <f t="shared" si="1"/>
        <v>748589056</v>
      </c>
      <c r="F29" s="18" t="s">
        <v>535</v>
      </c>
      <c r="G29" s="18" t="s">
        <v>536</v>
      </c>
      <c r="H29" s="18" t="s">
        <v>537</v>
      </c>
      <c r="I29" s="18" t="str">
        <f t="shared" si="2"/>
        <v>5055733760</v>
      </c>
    </row>
    <row r="30">
      <c r="A30" s="25" t="s">
        <v>218</v>
      </c>
      <c r="B30" s="18" t="s">
        <v>538</v>
      </c>
      <c r="C30" s="18" t="s">
        <v>539</v>
      </c>
      <c r="D30" s="18" t="s">
        <v>540</v>
      </c>
      <c r="E30" s="18" t="str">
        <f t="shared" si="1"/>
        <v>24038875136</v>
      </c>
      <c r="F30" s="18" t="s">
        <v>541</v>
      </c>
      <c r="G30" s="18" t="s">
        <v>542</v>
      </c>
      <c r="H30" s="18" t="s">
        <v>543</v>
      </c>
      <c r="I30" s="18" t="str">
        <f t="shared" si="2"/>
        <v>14344568832</v>
      </c>
    </row>
    <row r="31">
      <c r="A31" s="25" t="s">
        <v>225</v>
      </c>
      <c r="B31" s="18" t="s">
        <v>49</v>
      </c>
      <c r="C31" s="18" t="s">
        <v>49</v>
      </c>
      <c r="D31" s="18" t="s">
        <v>49</v>
      </c>
      <c r="E31" s="18" t="str">
        <f t="shared" si="1"/>
        <v>0</v>
      </c>
      <c r="F31" s="18" t="s">
        <v>49</v>
      </c>
      <c r="G31" s="18" t="s">
        <v>49</v>
      </c>
      <c r="H31" s="18" t="s">
        <v>49</v>
      </c>
      <c r="I31" s="18" t="str">
        <f t="shared" si="2"/>
        <v>0</v>
      </c>
    </row>
    <row r="32">
      <c r="A32" s="25" t="s">
        <v>232</v>
      </c>
      <c r="B32" s="18" t="s">
        <v>544</v>
      </c>
      <c r="C32" s="18" t="s">
        <v>545</v>
      </c>
      <c r="D32" s="18" t="s">
        <v>546</v>
      </c>
      <c r="E32" s="18" t="str">
        <f t="shared" si="1"/>
        <v>8632098816</v>
      </c>
      <c r="F32" s="18" t="s">
        <v>547</v>
      </c>
      <c r="G32" s="18" t="s">
        <v>548</v>
      </c>
      <c r="H32" s="18" t="s">
        <v>549</v>
      </c>
      <c r="I32" s="18" t="str">
        <f t="shared" si="2"/>
        <v>6056062976</v>
      </c>
    </row>
    <row r="33">
      <c r="A33" s="25" t="s">
        <v>239</v>
      </c>
      <c r="B33" s="18" t="s">
        <v>49</v>
      </c>
      <c r="C33" s="18" t="s">
        <v>49</v>
      </c>
      <c r="D33" s="18" t="s">
        <v>49</v>
      </c>
      <c r="E33" s="18" t="str">
        <f t="shared" si="1"/>
        <v>0</v>
      </c>
      <c r="F33" s="18" t="s">
        <v>49</v>
      </c>
      <c r="G33" s="18" t="s">
        <v>49</v>
      </c>
      <c r="H33" s="18" t="s">
        <v>49</v>
      </c>
      <c r="I33" s="18" t="str">
        <f t="shared" si="2"/>
        <v>0</v>
      </c>
    </row>
    <row r="34">
      <c r="A34" s="25" t="s">
        <v>246</v>
      </c>
      <c r="B34" s="18" t="s">
        <v>550</v>
      </c>
      <c r="C34" s="18" t="s">
        <v>551</v>
      </c>
      <c r="D34" s="18" t="s">
        <v>552</v>
      </c>
      <c r="E34" s="18" t="str">
        <f t="shared" si="1"/>
        <v>4635342114</v>
      </c>
      <c r="F34" s="18" t="s">
        <v>553</v>
      </c>
      <c r="G34" s="18" t="s">
        <v>554</v>
      </c>
      <c r="H34" s="18" t="s">
        <v>555</v>
      </c>
      <c r="I34" s="18" t="str">
        <f t="shared" si="2"/>
        <v>8975172454</v>
      </c>
    </row>
    <row r="35">
      <c r="A35" s="25" t="s">
        <v>253</v>
      </c>
      <c r="B35" s="18" t="s">
        <v>556</v>
      </c>
      <c r="C35" s="18" t="s">
        <v>557</v>
      </c>
      <c r="D35" s="18" t="s">
        <v>558</v>
      </c>
      <c r="E35" s="18" t="str">
        <f t="shared" si="1"/>
        <v>4618818467</v>
      </c>
      <c r="F35" s="18" t="s">
        <v>559</v>
      </c>
      <c r="G35" s="18" t="s">
        <v>560</v>
      </c>
      <c r="H35" s="18" t="s">
        <v>561</v>
      </c>
      <c r="I35" s="18" t="str">
        <f t="shared" si="2"/>
        <v>9742895484</v>
      </c>
    </row>
    <row r="36">
      <c r="A36" s="25" t="s">
        <v>260</v>
      </c>
      <c r="B36" s="18" t="s">
        <v>562</v>
      </c>
      <c r="C36" s="18" t="s">
        <v>563</v>
      </c>
      <c r="D36" s="18" t="s">
        <v>564</v>
      </c>
      <c r="E36" s="18" t="str">
        <f t="shared" si="1"/>
        <v>18353727593</v>
      </c>
      <c r="F36" s="18" t="s">
        <v>565</v>
      </c>
      <c r="G36" s="18" t="s">
        <v>566</v>
      </c>
      <c r="H36" s="18" t="s">
        <v>567</v>
      </c>
      <c r="I36" s="18" t="str">
        <f t="shared" si="2"/>
        <v>13283802662</v>
      </c>
    </row>
    <row r="37">
      <c r="A37" s="25" t="s">
        <v>267</v>
      </c>
      <c r="B37" s="18" t="s">
        <v>49</v>
      </c>
      <c r="C37" s="18" t="s">
        <v>49</v>
      </c>
      <c r="D37" s="18" t="s">
        <v>49</v>
      </c>
      <c r="E37" s="18" t="str">
        <f t="shared" si="1"/>
        <v>0</v>
      </c>
      <c r="F37" s="18" t="s">
        <v>49</v>
      </c>
      <c r="G37" s="18" t="s">
        <v>49</v>
      </c>
      <c r="H37" s="18" t="s">
        <v>49</v>
      </c>
      <c r="I37" s="18" t="str">
        <f t="shared" si="2"/>
        <v>0</v>
      </c>
    </row>
    <row r="38">
      <c r="A38" s="25" t="s">
        <v>269</v>
      </c>
      <c r="B38" s="18" t="s">
        <v>346</v>
      </c>
      <c r="C38" s="18" t="s">
        <v>568</v>
      </c>
      <c r="D38" s="18" t="s">
        <v>88</v>
      </c>
      <c r="E38" s="18" t="str">
        <f t="shared" si="1"/>
        <v>11</v>
      </c>
      <c r="F38" s="18" t="s">
        <v>569</v>
      </c>
      <c r="G38" s="18" t="s">
        <v>570</v>
      </c>
      <c r="H38" s="18" t="s">
        <v>571</v>
      </c>
      <c r="I38" s="18" t="str">
        <f t="shared" si="2"/>
        <v>235</v>
      </c>
    </row>
    <row r="39">
      <c r="A39" s="25" t="s">
        <v>274</v>
      </c>
      <c r="B39" s="18" t="s">
        <v>572</v>
      </c>
      <c r="C39" s="18" t="s">
        <v>573</v>
      </c>
      <c r="D39" s="18" t="s">
        <v>513</v>
      </c>
      <c r="E39" s="18" t="str">
        <f t="shared" si="1"/>
        <v>73</v>
      </c>
      <c r="F39" s="18" t="s">
        <v>570</v>
      </c>
      <c r="G39" s="18" t="s">
        <v>574</v>
      </c>
      <c r="H39" s="18" t="s">
        <v>574</v>
      </c>
      <c r="I39" s="18" t="str">
        <f t="shared" si="2"/>
        <v>205</v>
      </c>
    </row>
    <row r="40">
      <c r="A40" s="25" t="s">
        <v>281</v>
      </c>
      <c r="B40" s="18" t="s">
        <v>575</v>
      </c>
      <c r="C40" s="18" t="s">
        <v>576</v>
      </c>
      <c r="D40" s="18" t="s">
        <v>577</v>
      </c>
      <c r="E40" s="18" t="str">
        <f t="shared" si="1"/>
        <v>1973</v>
      </c>
      <c r="F40" s="18" t="s">
        <v>578</v>
      </c>
      <c r="G40" s="18" t="s">
        <v>579</v>
      </c>
      <c r="H40" s="18" t="s">
        <v>580</v>
      </c>
      <c r="I40" s="18" t="str">
        <f t="shared" si="2"/>
        <v>10415</v>
      </c>
    </row>
    <row r="41">
      <c r="A41" s="25" t="s">
        <v>288</v>
      </c>
      <c r="B41" s="18" t="s">
        <v>581</v>
      </c>
      <c r="C41" s="18" t="s">
        <v>582</v>
      </c>
      <c r="D41" s="18" t="s">
        <v>583</v>
      </c>
      <c r="E41" s="18" t="str">
        <f t="shared" si="1"/>
        <v>1727</v>
      </c>
      <c r="F41" s="18" t="s">
        <v>584</v>
      </c>
      <c r="G41" s="18" t="s">
        <v>585</v>
      </c>
      <c r="H41" s="18" t="s">
        <v>586</v>
      </c>
      <c r="I41" s="18" t="str">
        <f t="shared" si="2"/>
        <v>3574</v>
      </c>
    </row>
    <row r="42">
      <c r="A42" s="25" t="s">
        <v>295</v>
      </c>
      <c r="B42" s="18" t="s">
        <v>587</v>
      </c>
      <c r="C42" s="18" t="s">
        <v>588</v>
      </c>
      <c r="D42" s="18" t="s">
        <v>589</v>
      </c>
      <c r="E42" s="18" t="str">
        <f t="shared" si="1"/>
        <v>53248</v>
      </c>
      <c r="F42" s="18" t="s">
        <v>590</v>
      </c>
      <c r="G42" s="18" t="s">
        <v>591</v>
      </c>
      <c r="H42" s="18" t="s">
        <v>592</v>
      </c>
      <c r="I42" s="18" t="str">
        <f t="shared" si="2"/>
        <v>140898304</v>
      </c>
    </row>
    <row r="43">
      <c r="A43" s="25" t="s">
        <v>300</v>
      </c>
      <c r="B43" s="18" t="s">
        <v>593</v>
      </c>
      <c r="C43" s="18" t="s">
        <v>594</v>
      </c>
      <c r="D43" s="18" t="s">
        <v>595</v>
      </c>
      <c r="E43" s="18" t="str">
        <f t="shared" si="1"/>
        <v>859451392</v>
      </c>
      <c r="F43" s="18" t="s">
        <v>596</v>
      </c>
      <c r="G43" s="18" t="s">
        <v>597</v>
      </c>
      <c r="H43" s="18" t="s">
        <v>598</v>
      </c>
      <c r="I43" s="18" t="str">
        <f t="shared" si="2"/>
        <v>4870139904</v>
      </c>
    </row>
    <row r="44">
      <c r="A44" s="25" t="s">
        <v>307</v>
      </c>
      <c r="B44" s="18" t="s">
        <v>599</v>
      </c>
      <c r="C44" s="18" t="s">
        <v>600</v>
      </c>
      <c r="D44" s="18" t="s">
        <v>601</v>
      </c>
      <c r="E44" s="18" t="str">
        <f t="shared" si="1"/>
        <v>21372407808</v>
      </c>
      <c r="F44" s="18" t="s">
        <v>602</v>
      </c>
      <c r="G44" s="18" t="s">
        <v>603</v>
      </c>
      <c r="H44" s="18" t="s">
        <v>604</v>
      </c>
      <c r="I44" s="18" t="str">
        <f t="shared" si="2"/>
        <v>16830689280</v>
      </c>
    </row>
    <row r="45">
      <c r="A45" s="25" t="s">
        <v>314</v>
      </c>
      <c r="B45" s="18" t="s">
        <v>49</v>
      </c>
      <c r="C45" s="18" t="s">
        <v>49</v>
      </c>
      <c r="D45" s="18" t="s">
        <v>49</v>
      </c>
      <c r="E45" s="18" t="str">
        <f t="shared" si="1"/>
        <v>0</v>
      </c>
      <c r="F45" s="18" t="s">
        <v>49</v>
      </c>
      <c r="G45" s="18" t="s">
        <v>49</v>
      </c>
      <c r="H45" s="18" t="s">
        <v>49</v>
      </c>
      <c r="I45" s="18" t="str">
        <f t="shared" si="2"/>
        <v>0</v>
      </c>
    </row>
    <row r="46">
      <c r="A46" s="25" t="s">
        <v>315</v>
      </c>
      <c r="B46" s="18" t="s">
        <v>605</v>
      </c>
      <c r="C46" s="18" t="s">
        <v>606</v>
      </c>
      <c r="D46" s="18" t="s">
        <v>607</v>
      </c>
      <c r="E46" s="18" t="str">
        <f t="shared" si="1"/>
        <v>9693478912</v>
      </c>
      <c r="F46" s="18" t="s">
        <v>608</v>
      </c>
      <c r="G46" s="18" t="s">
        <v>609</v>
      </c>
      <c r="H46" s="18" t="s">
        <v>610</v>
      </c>
      <c r="I46" s="18" t="str">
        <f t="shared" si="2"/>
        <v>7229112320</v>
      </c>
    </row>
    <row r="47">
      <c r="A47" s="25" t="s">
        <v>322</v>
      </c>
      <c r="B47" s="18" t="s">
        <v>49</v>
      </c>
      <c r="C47" s="18" t="s">
        <v>49</v>
      </c>
      <c r="D47" s="18" t="s">
        <v>49</v>
      </c>
      <c r="E47" s="18" t="str">
        <f t="shared" si="1"/>
        <v>0</v>
      </c>
      <c r="F47" s="18" t="s">
        <v>49</v>
      </c>
      <c r="G47" s="18" t="s">
        <v>49</v>
      </c>
      <c r="H47" s="18" t="s">
        <v>49</v>
      </c>
      <c r="I47" s="18" t="str">
        <f t="shared" si="2"/>
        <v>0</v>
      </c>
    </row>
    <row r="48">
      <c r="A48" s="25" t="s">
        <v>323</v>
      </c>
      <c r="B48" s="18" t="s">
        <v>611</v>
      </c>
      <c r="C48" s="18" t="s">
        <v>612</v>
      </c>
      <c r="D48" s="18" t="s">
        <v>613</v>
      </c>
      <c r="E48" s="18" t="str">
        <f t="shared" si="1"/>
        <v>4551018850</v>
      </c>
      <c r="F48" s="18" t="s">
        <v>614</v>
      </c>
      <c r="G48" s="18" t="s">
        <v>615</v>
      </c>
      <c r="H48" s="18" t="s">
        <v>616</v>
      </c>
      <c r="I48" s="18" t="str">
        <f t="shared" si="2"/>
        <v>9116149184</v>
      </c>
    </row>
    <row r="49">
      <c r="A49" s="25" t="s">
        <v>330</v>
      </c>
      <c r="B49" s="18" t="s">
        <v>617</v>
      </c>
      <c r="C49" s="18" t="s">
        <v>618</v>
      </c>
      <c r="D49" s="18" t="s">
        <v>619</v>
      </c>
      <c r="E49" s="18" t="str">
        <f t="shared" si="1"/>
        <v>4731669343</v>
      </c>
      <c r="F49" s="18" t="s">
        <v>620</v>
      </c>
      <c r="G49" s="18" t="s">
        <v>621</v>
      </c>
      <c r="H49" s="18" t="s">
        <v>622</v>
      </c>
      <c r="I49" s="18" t="str">
        <f t="shared" si="2"/>
        <v>9017105969</v>
      </c>
    </row>
    <row r="50">
      <c r="A50" s="25" t="s">
        <v>337</v>
      </c>
      <c r="B50" s="18" t="s">
        <v>623</v>
      </c>
      <c r="C50" s="18" t="s">
        <v>624</v>
      </c>
      <c r="D50" s="18" t="s">
        <v>625</v>
      </c>
      <c r="E50" s="18" t="str">
        <f t="shared" si="1"/>
        <v>5046713008</v>
      </c>
      <c r="F50" s="18" t="s">
        <v>626</v>
      </c>
      <c r="G50" s="18" t="s">
        <v>627</v>
      </c>
      <c r="H50" s="18" t="s">
        <v>628</v>
      </c>
      <c r="I50" s="18" t="str">
        <f t="shared" si="2"/>
        <v>6012460404</v>
      </c>
    </row>
    <row r="51">
      <c r="A51" s="25" t="s">
        <v>344</v>
      </c>
      <c r="B51" s="18" t="s">
        <v>49</v>
      </c>
      <c r="C51" s="18" t="s">
        <v>49</v>
      </c>
      <c r="D51" s="18" t="s">
        <v>49</v>
      </c>
      <c r="E51" s="18" t="str">
        <f t="shared" si="1"/>
        <v>0</v>
      </c>
      <c r="F51" s="18" t="s">
        <v>49</v>
      </c>
      <c r="G51" s="18" t="s">
        <v>49</v>
      </c>
      <c r="H51" s="18" t="s">
        <v>49</v>
      </c>
      <c r="I51" s="18" t="str">
        <f t="shared" si="2"/>
        <v>0</v>
      </c>
    </row>
    <row r="52">
      <c r="A52" s="25" t="s">
        <v>345</v>
      </c>
      <c r="B52" s="18" t="s">
        <v>87</v>
      </c>
      <c r="C52" s="18" t="s">
        <v>421</v>
      </c>
      <c r="D52" s="18" t="s">
        <v>88</v>
      </c>
      <c r="E52" s="18" t="str">
        <f t="shared" si="1"/>
        <v>4</v>
      </c>
      <c r="F52" s="18" t="s">
        <v>629</v>
      </c>
      <c r="G52" s="18" t="s">
        <v>630</v>
      </c>
      <c r="H52" s="18" t="s">
        <v>631</v>
      </c>
      <c r="I52" s="18" t="str">
        <f t="shared" si="2"/>
        <v>18</v>
      </c>
    </row>
    <row r="53">
      <c r="A53" s="25" t="s">
        <v>350</v>
      </c>
      <c r="B53" s="18" t="s">
        <v>632</v>
      </c>
      <c r="C53" s="18" t="s">
        <v>633</v>
      </c>
      <c r="D53" s="18" t="s">
        <v>347</v>
      </c>
      <c r="E53" s="18" t="str">
        <f t="shared" si="1"/>
        <v>22</v>
      </c>
      <c r="F53" s="18" t="s">
        <v>634</v>
      </c>
      <c r="G53" s="18" t="s">
        <v>514</v>
      </c>
      <c r="H53" s="18" t="s">
        <v>457</v>
      </c>
      <c r="I53" s="18" t="str">
        <f t="shared" si="2"/>
        <v>210</v>
      </c>
    </row>
    <row r="54">
      <c r="A54" s="25" t="s">
        <v>357</v>
      </c>
      <c r="B54" s="18" t="s">
        <v>635</v>
      </c>
      <c r="C54" s="18" t="s">
        <v>636</v>
      </c>
      <c r="D54" s="18" t="s">
        <v>637</v>
      </c>
      <c r="E54" s="18" t="str">
        <f t="shared" si="1"/>
        <v>1965</v>
      </c>
      <c r="F54" s="18" t="s">
        <v>638</v>
      </c>
      <c r="G54" s="18" t="s">
        <v>639</v>
      </c>
      <c r="H54" s="18" t="s">
        <v>640</v>
      </c>
      <c r="I54" s="18" t="str">
        <f t="shared" si="2"/>
        <v>10393</v>
      </c>
    </row>
    <row r="55">
      <c r="A55" s="25" t="s">
        <v>364</v>
      </c>
      <c r="B55" s="18" t="s">
        <v>641</v>
      </c>
      <c r="C55" s="18" t="s">
        <v>642</v>
      </c>
      <c r="D55" s="18" t="s">
        <v>643</v>
      </c>
      <c r="E55" s="18" t="str">
        <f t="shared" si="1"/>
        <v>130</v>
      </c>
      <c r="F55" s="18" t="s">
        <v>644</v>
      </c>
      <c r="G55" s="18" t="s">
        <v>645</v>
      </c>
      <c r="H55" s="18" t="s">
        <v>646</v>
      </c>
      <c r="I55" s="18" t="str">
        <f t="shared" si="2"/>
        <v>1814</v>
      </c>
    </row>
    <row r="56">
      <c r="A56" s="25" t="s">
        <v>369</v>
      </c>
      <c r="B56" s="18" t="s">
        <v>49</v>
      </c>
      <c r="C56" s="18" t="s">
        <v>49</v>
      </c>
      <c r="D56" s="18" t="s">
        <v>49</v>
      </c>
      <c r="E56" s="18" t="str">
        <f t="shared" si="1"/>
        <v>0</v>
      </c>
      <c r="F56" s="18" t="s">
        <v>49</v>
      </c>
      <c r="G56" s="18" t="s">
        <v>49</v>
      </c>
      <c r="H56" s="18" t="s">
        <v>49</v>
      </c>
      <c r="I56" s="18" t="str">
        <f t="shared" si="2"/>
        <v>0</v>
      </c>
    </row>
    <row r="57">
      <c r="A57" s="25" t="s">
        <v>370</v>
      </c>
      <c r="B57" s="18" t="s">
        <v>49</v>
      </c>
      <c r="C57" s="18" t="s">
        <v>49</v>
      </c>
      <c r="D57" s="18" t="s">
        <v>49</v>
      </c>
      <c r="E57" s="18" t="str">
        <f t="shared" si="1"/>
        <v>0</v>
      </c>
      <c r="F57" s="18" t="s">
        <v>49</v>
      </c>
      <c r="G57" s="18" t="s">
        <v>49</v>
      </c>
      <c r="H57" s="18" t="s">
        <v>49</v>
      </c>
      <c r="I57" s="18" t="str">
        <f t="shared" si="2"/>
        <v>0</v>
      </c>
    </row>
    <row r="58">
      <c r="A58" s="25" t="s">
        <v>371</v>
      </c>
      <c r="B58" s="18" t="s">
        <v>647</v>
      </c>
      <c r="C58" s="18" t="s">
        <v>648</v>
      </c>
      <c r="D58" s="18" t="s">
        <v>649</v>
      </c>
      <c r="E58" s="18" t="str">
        <f t="shared" si="1"/>
        <v>5061693440</v>
      </c>
      <c r="F58" s="18" t="s">
        <v>650</v>
      </c>
      <c r="G58" s="18" t="s">
        <v>651</v>
      </c>
      <c r="H58" s="18" t="s">
        <v>652</v>
      </c>
      <c r="I58" s="18" t="str">
        <f t="shared" si="2"/>
        <v>6125477888</v>
      </c>
    </row>
    <row r="59">
      <c r="A59" s="25" t="s">
        <v>378</v>
      </c>
      <c r="B59" s="18" t="s">
        <v>49</v>
      </c>
      <c r="C59" s="18" t="s">
        <v>49</v>
      </c>
      <c r="D59" s="18" t="s">
        <v>49</v>
      </c>
      <c r="E59" s="18" t="str">
        <f t="shared" si="1"/>
        <v>0</v>
      </c>
      <c r="F59" s="18" t="s">
        <v>49</v>
      </c>
      <c r="G59" s="18" t="s">
        <v>49</v>
      </c>
      <c r="H59" s="18" t="s">
        <v>49</v>
      </c>
      <c r="I59" s="18" t="str">
        <f t="shared" si="2"/>
        <v>0</v>
      </c>
    </row>
    <row r="60">
      <c r="A60" s="25" t="s">
        <v>379</v>
      </c>
      <c r="B60" s="18" t="s">
        <v>653</v>
      </c>
      <c r="C60" s="18" t="s">
        <v>654</v>
      </c>
      <c r="D60" s="18" t="s">
        <v>655</v>
      </c>
      <c r="E60" s="18" t="str">
        <f t="shared" si="1"/>
        <v>5040947200</v>
      </c>
      <c r="F60" s="18" t="s">
        <v>656</v>
      </c>
      <c r="G60" s="18" t="s">
        <v>657</v>
      </c>
      <c r="H60" s="18" t="s">
        <v>658</v>
      </c>
      <c r="I60" s="18" t="str">
        <f t="shared" si="2"/>
        <v>5873274880</v>
      </c>
    </row>
    <row r="61">
      <c r="A61" s="25" t="s">
        <v>386</v>
      </c>
      <c r="B61" s="18" t="s">
        <v>49</v>
      </c>
      <c r="C61" s="18" t="s">
        <v>49</v>
      </c>
      <c r="D61" s="18" t="s">
        <v>49</v>
      </c>
      <c r="E61" s="18" t="str">
        <f t="shared" si="1"/>
        <v>0</v>
      </c>
      <c r="F61" s="18" t="s">
        <v>49</v>
      </c>
      <c r="G61" s="18" t="s">
        <v>49</v>
      </c>
      <c r="H61" s="18" t="s">
        <v>49</v>
      </c>
      <c r="I61" s="18" t="str">
        <f t="shared" si="2"/>
        <v>0</v>
      </c>
    </row>
    <row r="62">
      <c r="A62" s="25" t="s">
        <v>387</v>
      </c>
      <c r="B62" s="18" t="s">
        <v>659</v>
      </c>
      <c r="C62" s="18" t="s">
        <v>660</v>
      </c>
      <c r="D62" s="18" t="s">
        <v>661</v>
      </c>
      <c r="E62" s="18" t="str">
        <f t="shared" si="1"/>
        <v>14446409</v>
      </c>
      <c r="F62" s="18" t="s">
        <v>662</v>
      </c>
      <c r="G62" s="18" t="s">
        <v>663</v>
      </c>
      <c r="H62" s="18" t="s">
        <v>664</v>
      </c>
      <c r="I62" s="18" t="str">
        <f t="shared" si="2"/>
        <v>72364585</v>
      </c>
    </row>
    <row r="63">
      <c r="A63" s="25" t="s">
        <v>394</v>
      </c>
      <c r="B63" s="18" t="s">
        <v>665</v>
      </c>
      <c r="C63" s="18" t="s">
        <v>666</v>
      </c>
      <c r="D63" s="18" t="s">
        <v>667</v>
      </c>
      <c r="E63" s="18" t="str">
        <f t="shared" si="1"/>
        <v>1722715</v>
      </c>
      <c r="F63" s="18" t="s">
        <v>668</v>
      </c>
      <c r="G63" s="18" t="s">
        <v>669</v>
      </c>
      <c r="H63" s="18" t="s">
        <v>670</v>
      </c>
      <c r="I63" s="18" t="str">
        <f t="shared" si="2"/>
        <v>158888833</v>
      </c>
    </row>
    <row r="64">
      <c r="A64" s="20" t="s">
        <v>13</v>
      </c>
      <c r="B64" s="21">
        <f t="shared" ref="B64:I64" si="3">AVERAGE(VALUE(B8),VALUE(B22),VALUE(B36))*2^(-30)</f>
        <v>15.586165</v>
      </c>
      <c r="C64" s="21">
        <f t="shared" si="3"/>
        <v>18.13110972</v>
      </c>
      <c r="D64" s="21">
        <f t="shared" si="3"/>
        <v>19.24962303</v>
      </c>
      <c r="E64" s="21">
        <f t="shared" si="3"/>
        <v>17.01092005</v>
      </c>
      <c r="F64" s="21">
        <f t="shared" si="3"/>
        <v>9.764146472</v>
      </c>
      <c r="G64" s="21">
        <f t="shared" si="3"/>
        <v>11.77405045</v>
      </c>
      <c r="H64" s="21">
        <f t="shared" si="3"/>
        <v>13.71331027</v>
      </c>
      <c r="I64" s="21">
        <f t="shared" si="3"/>
        <v>11.77405045</v>
      </c>
    </row>
    <row r="65">
      <c r="A65" s="20" t="s">
        <v>401</v>
      </c>
      <c r="B65" s="21">
        <f t="shared" ref="B65:I65" si="4">AVERAGE(VALUE(B8),VALUE(B22),VALUE(B36),VALUE(B50))*2^(-30)</f>
        <v>12.82166973</v>
      </c>
      <c r="C65" s="21">
        <f t="shared" si="4"/>
        <v>14.79731662</v>
      </c>
      <c r="D65" s="21">
        <f t="shared" si="4"/>
        <v>15.61224671</v>
      </c>
      <c r="E65" s="21">
        <f t="shared" si="4"/>
        <v>13.93321947</v>
      </c>
      <c r="F65" s="21">
        <f t="shared" si="4"/>
        <v>8.684507922</v>
      </c>
      <c r="G65" s="21">
        <f t="shared" si="4"/>
        <v>10.23042286</v>
      </c>
      <c r="H65" s="21">
        <f t="shared" si="4"/>
        <v>11.72707937</v>
      </c>
      <c r="I65" s="21">
        <f t="shared" si="4"/>
        <v>10.23042286</v>
      </c>
    </row>
    <row r="66">
      <c r="A66" s="20" t="s">
        <v>402</v>
      </c>
      <c r="B66" s="21">
        <f t="shared" ref="B66:I66" si="5">MIN(VALUE(B18),VALUE(B32),VALUE(B46))*2^(-30)</f>
        <v>5.883296967</v>
      </c>
      <c r="C66" s="21">
        <f t="shared" si="5"/>
        <v>8.039268494</v>
      </c>
      <c r="D66" s="21">
        <f t="shared" si="5"/>
        <v>10.00577164</v>
      </c>
      <c r="E66" s="21">
        <f t="shared" si="5"/>
        <v>8.039268494</v>
      </c>
      <c r="F66" s="21">
        <f t="shared" si="5"/>
        <v>3.972507477</v>
      </c>
      <c r="G66" s="21">
        <f t="shared" si="5"/>
        <v>5.640148163</v>
      </c>
      <c r="H66" s="21">
        <f t="shared" si="5"/>
        <v>7.471138</v>
      </c>
      <c r="I66" s="21">
        <f t="shared" si="5"/>
        <v>5.640148163</v>
      </c>
    </row>
    <row r="67">
      <c r="A67" s="20" t="s">
        <v>403</v>
      </c>
      <c r="B67" s="21">
        <f t="shared" ref="B67:I67" si="6">MIN(VALUE(B16),VALUE(B30),VALUE(B44))*2^(-30)</f>
        <v>14.86658859</v>
      </c>
      <c r="C67" s="21">
        <f t="shared" si="6"/>
        <v>16.87530136</v>
      </c>
      <c r="D67" s="21">
        <f t="shared" si="6"/>
        <v>18.38773346</v>
      </c>
      <c r="E67" s="21">
        <f t="shared" si="6"/>
        <v>16.87530136</v>
      </c>
      <c r="F67" s="21">
        <f t="shared" si="6"/>
        <v>12.24285507</v>
      </c>
      <c r="G67" s="21">
        <f t="shared" si="6"/>
        <v>13.35942078</v>
      </c>
      <c r="H67" s="21">
        <f t="shared" si="6"/>
        <v>15.66959</v>
      </c>
      <c r="I67" s="21">
        <f t="shared" si="6"/>
        <v>13.35942078</v>
      </c>
    </row>
    <row r="68">
      <c r="A68" s="20" t="s">
        <v>14</v>
      </c>
      <c r="B68" s="21">
        <f t="shared" ref="B68:I68" si="7">SUM(VALUE(B14),VALUE(B28),VALUE(B42))*2^(-20)</f>
        <v>0.41015625</v>
      </c>
      <c r="C68" s="21">
        <f t="shared" si="7"/>
        <v>0.0703125</v>
      </c>
      <c r="D68" s="21">
        <f t="shared" si="7"/>
        <v>0.19140625</v>
      </c>
      <c r="E68" s="21">
        <f t="shared" si="7"/>
        <v>0.18359375</v>
      </c>
      <c r="F68" s="21">
        <f t="shared" si="7"/>
        <v>382.5195313</v>
      </c>
      <c r="G68" s="21">
        <f t="shared" si="7"/>
        <v>400.9609375</v>
      </c>
      <c r="H68" s="21">
        <f t="shared" si="7"/>
        <v>372.0039063</v>
      </c>
      <c r="I68" s="21">
        <f t="shared" si="7"/>
        <v>397.2382813</v>
      </c>
    </row>
    <row r="69">
      <c r="A69" s="20" t="s">
        <v>15</v>
      </c>
      <c r="B69" s="21">
        <f t="shared" ref="B69:I69" si="8">SUM(VALUE(B15),VALUE(B29),VALUE(B43))*2^(-20)</f>
        <v>1956.421875</v>
      </c>
      <c r="C69" s="21">
        <f t="shared" si="8"/>
        <v>2030.515625</v>
      </c>
      <c r="D69" s="21">
        <f t="shared" si="8"/>
        <v>1584.644531</v>
      </c>
      <c r="E69" s="21">
        <f t="shared" si="8"/>
        <v>2017.828125</v>
      </c>
      <c r="F69" s="21">
        <f t="shared" si="8"/>
        <v>13188.53125</v>
      </c>
      <c r="G69" s="21">
        <f t="shared" si="8"/>
        <v>14312.40625</v>
      </c>
      <c r="H69" s="21">
        <f t="shared" si="8"/>
        <v>14349.8125</v>
      </c>
      <c r="I69" s="21">
        <f t="shared" si="8"/>
        <v>13556.66797</v>
      </c>
    </row>
    <row r="70">
      <c r="A70" s="20" t="s">
        <v>16</v>
      </c>
      <c r="B70" s="21">
        <f t="shared" ref="B70:I70" si="9">AVERAGE(VALUE(B9),VALUE(B23),VALUE(B37))*2^(-20)</f>
        <v>0</v>
      </c>
      <c r="C70" s="21">
        <f t="shared" si="9"/>
        <v>0</v>
      </c>
      <c r="D70" s="21">
        <f t="shared" si="9"/>
        <v>0</v>
      </c>
      <c r="E70" s="21">
        <f t="shared" si="9"/>
        <v>0</v>
      </c>
      <c r="F70" s="21">
        <f t="shared" si="9"/>
        <v>0</v>
      </c>
      <c r="G70" s="21">
        <f t="shared" si="9"/>
        <v>0</v>
      </c>
      <c r="H70" s="21">
        <f t="shared" si="9"/>
        <v>0</v>
      </c>
      <c r="I70" s="21">
        <f t="shared" si="9"/>
        <v>0</v>
      </c>
    </row>
    <row r="71">
      <c r="A71" s="20" t="s">
        <v>404</v>
      </c>
      <c r="B71" s="22">
        <f t="shared" ref="B71:I71" si="10">MIN(VALUE(B19),VALUE(B33),VALUE(B47))*2^(-20)</f>
        <v>0</v>
      </c>
      <c r="C71" s="22">
        <f t="shared" si="10"/>
        <v>0</v>
      </c>
      <c r="D71" s="22">
        <f t="shared" si="10"/>
        <v>0</v>
      </c>
      <c r="E71" s="22">
        <f t="shared" si="10"/>
        <v>0</v>
      </c>
      <c r="F71" s="22">
        <f t="shared" si="10"/>
        <v>0</v>
      </c>
      <c r="G71" s="22">
        <f t="shared" si="10"/>
        <v>0</v>
      </c>
      <c r="H71" s="22">
        <f t="shared" si="10"/>
        <v>0</v>
      </c>
      <c r="I71" s="22">
        <f t="shared" si="10"/>
        <v>0</v>
      </c>
    </row>
    <row r="72">
      <c r="A72" s="20" t="s">
        <v>405</v>
      </c>
      <c r="B72" s="22">
        <f t="shared" ref="B72:I72" si="11">MAX(VALUE(B17),VALUE(B31),VALUE(B45))*2^(-20)</f>
        <v>0</v>
      </c>
      <c r="C72" s="22">
        <f t="shared" si="11"/>
        <v>0</v>
      </c>
      <c r="D72" s="22">
        <f t="shared" si="11"/>
        <v>0</v>
      </c>
      <c r="E72" s="22">
        <f t="shared" si="11"/>
        <v>0</v>
      </c>
      <c r="F72" s="22">
        <f t="shared" si="11"/>
        <v>0</v>
      </c>
      <c r="G72" s="22">
        <f t="shared" si="11"/>
        <v>0</v>
      </c>
      <c r="H72" s="22">
        <f t="shared" si="11"/>
        <v>0</v>
      </c>
      <c r="I72" s="22">
        <f t="shared" si="11"/>
        <v>0</v>
      </c>
    </row>
    <row r="73">
      <c r="A73" s="20" t="s">
        <v>0</v>
      </c>
      <c r="B73" s="21">
        <f t="shared" ref="B73:I73" si="12">VALUE(B7)*10^(-9)</f>
        <v>252.6292259</v>
      </c>
      <c r="C73" s="21">
        <f t="shared" si="12"/>
        <v>247.167377</v>
      </c>
      <c r="D73" s="21">
        <f t="shared" si="12"/>
        <v>240.1376546</v>
      </c>
      <c r="E73" s="21">
        <f t="shared" si="12"/>
        <v>247.167377</v>
      </c>
      <c r="F73" s="21">
        <f t="shared" si="12"/>
        <v>1304.9404</v>
      </c>
      <c r="G73" s="21">
        <f t="shared" si="12"/>
        <v>1312.724187</v>
      </c>
      <c r="H73" s="21">
        <f t="shared" si="12"/>
        <v>1305.769144</v>
      </c>
      <c r="I73" s="21">
        <f t="shared" si="12"/>
        <v>1305.769144</v>
      </c>
    </row>
    <row r="74">
      <c r="A74" s="20" t="s">
        <v>17</v>
      </c>
      <c r="B74" s="21">
        <f t="shared" ref="B74:I74" si="13">SUM(VALUE(B20),VALUE(B34),VALUE(B48))*2^(-30)</f>
        <v>13.01368164</v>
      </c>
      <c r="C74" s="21">
        <f t="shared" si="13"/>
        <v>13.10409067</v>
      </c>
      <c r="D74" s="21">
        <f t="shared" si="13"/>
        <v>13.02299546</v>
      </c>
      <c r="E74" s="21">
        <f t="shared" si="13"/>
        <v>13.0403945</v>
      </c>
      <c r="F74" s="21">
        <f t="shared" si="13"/>
        <v>26.04727715</v>
      </c>
      <c r="G74" s="21">
        <f t="shared" si="13"/>
        <v>26.04476441</v>
      </c>
      <c r="H74" s="21">
        <f t="shared" si="13"/>
        <v>25.98221488</v>
      </c>
      <c r="I74" s="21">
        <f t="shared" si="13"/>
        <v>26.11576985</v>
      </c>
    </row>
    <row r="75">
      <c r="A75" s="20" t="s">
        <v>18</v>
      </c>
      <c r="B75" s="21">
        <f t="shared" ref="B75:I75" si="14">SUM(VALUE(B21),VALUE(B35),VALUE(B49))*2^(-30)</f>
        <v>12.9852641</v>
      </c>
      <c r="C75" s="21">
        <f t="shared" si="14"/>
        <v>13.07870481</v>
      </c>
      <c r="D75" s="21">
        <f t="shared" si="14"/>
        <v>12.99487234</v>
      </c>
      <c r="E75" s="21">
        <f t="shared" si="14"/>
        <v>12.81604401</v>
      </c>
      <c r="F75" s="21">
        <f t="shared" si="14"/>
        <v>25.87653327</v>
      </c>
      <c r="G75" s="21">
        <f t="shared" si="14"/>
        <v>25.87378053</v>
      </c>
      <c r="H75" s="21">
        <f t="shared" si="14"/>
        <v>25.81299316</v>
      </c>
      <c r="I75" s="21">
        <f t="shared" si="14"/>
        <v>25.68707499</v>
      </c>
    </row>
    <row r="76">
      <c r="A76" s="20" t="s">
        <v>19</v>
      </c>
      <c r="B76" s="23">
        <f t="shared" ref="B76:I76" si="15">SUM(VALUE(B12),VALUE(B26),VALUE(B40))</f>
        <v>6061</v>
      </c>
      <c r="C76" s="23">
        <f t="shared" si="15"/>
        <v>5933</v>
      </c>
      <c r="D76" s="23">
        <f t="shared" si="15"/>
        <v>5766</v>
      </c>
      <c r="E76" s="23">
        <f t="shared" si="15"/>
        <v>5933</v>
      </c>
      <c r="F76" s="23">
        <f t="shared" si="15"/>
        <v>31214</v>
      </c>
      <c r="G76" s="23">
        <f t="shared" si="15"/>
        <v>31395</v>
      </c>
      <c r="H76" s="23">
        <f t="shared" si="15"/>
        <v>31216</v>
      </c>
      <c r="I76" s="23">
        <f t="shared" si="15"/>
        <v>31226</v>
      </c>
    </row>
    <row r="77">
      <c r="A77" s="20" t="s">
        <v>20</v>
      </c>
      <c r="B77" s="23">
        <f t="shared" ref="B77:I77" si="16">SUM(VALUE(B11),VALUE(B25),VALUE(B39))</f>
        <v>207</v>
      </c>
      <c r="C77" s="23">
        <f t="shared" si="16"/>
        <v>207</v>
      </c>
      <c r="D77" s="23">
        <f t="shared" si="16"/>
        <v>200</v>
      </c>
      <c r="E77" s="23">
        <f t="shared" si="16"/>
        <v>207</v>
      </c>
      <c r="F77" s="23">
        <f t="shared" si="16"/>
        <v>648</v>
      </c>
      <c r="G77" s="23">
        <f t="shared" si="16"/>
        <v>637</v>
      </c>
      <c r="H77" s="23">
        <f t="shared" si="16"/>
        <v>632</v>
      </c>
      <c r="I77" s="23">
        <f t="shared" si="16"/>
        <v>633</v>
      </c>
    </row>
    <row r="78">
      <c r="A78" s="20" t="s">
        <v>21</v>
      </c>
      <c r="B78" s="23">
        <f t="shared" ref="B78:I78" si="17">SUM(VALUE(B13),VALUE(B27),VALUE(B41))</f>
        <v>5013</v>
      </c>
      <c r="C78" s="23">
        <f t="shared" si="17"/>
        <v>4921</v>
      </c>
      <c r="D78" s="23">
        <f t="shared" si="17"/>
        <v>4842</v>
      </c>
      <c r="E78" s="23">
        <f t="shared" si="17"/>
        <v>4952</v>
      </c>
      <c r="F78" s="23">
        <f t="shared" si="17"/>
        <v>9831</v>
      </c>
      <c r="G78" s="23">
        <f t="shared" si="17"/>
        <v>9758</v>
      </c>
      <c r="H78" s="23">
        <f t="shared" si="17"/>
        <v>9782</v>
      </c>
      <c r="I78" s="23">
        <f t="shared" si="17"/>
        <v>9800</v>
      </c>
    </row>
    <row r="79">
      <c r="A79" s="20" t="s">
        <v>22</v>
      </c>
      <c r="B79" s="23">
        <f t="shared" ref="B79:I79" si="18">SUM(VALUE(B10),VALUE(B24),VALUE(B38))</f>
        <v>30</v>
      </c>
      <c r="C79" s="23">
        <f t="shared" si="18"/>
        <v>23</v>
      </c>
      <c r="D79" s="23">
        <f t="shared" si="18"/>
        <v>15</v>
      </c>
      <c r="E79" s="23">
        <f t="shared" si="18"/>
        <v>23</v>
      </c>
      <c r="F79" s="23">
        <f t="shared" si="18"/>
        <v>676</v>
      </c>
      <c r="G79" s="23">
        <f t="shared" si="18"/>
        <v>618</v>
      </c>
      <c r="H79" s="23">
        <f t="shared" si="18"/>
        <v>686</v>
      </c>
      <c r="I79" s="23">
        <f t="shared" si="18"/>
        <v>633</v>
      </c>
    </row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71"/>
    <col customWidth="1" min="3" max="3" width="18.71"/>
    <col customWidth="1" min="4" max="4" width="15.71"/>
    <col customWidth="1" min="5" max="5" width="114.43"/>
    <col customWidth="1" min="6" max="6" width="113.14"/>
    <col customWidth="1" min="7" max="26" width="8.0"/>
  </cols>
  <sheetData>
    <row r="1">
      <c r="A1" s="25" t="s">
        <v>406</v>
      </c>
      <c r="B1" s="25" t="s">
        <v>407</v>
      </c>
      <c r="C1" s="25" t="s">
        <v>408</v>
      </c>
      <c r="D1" s="25" t="s">
        <v>409</v>
      </c>
      <c r="E1" s="25" t="s">
        <v>410</v>
      </c>
      <c r="F1" s="25" t="s">
        <v>411</v>
      </c>
    </row>
    <row r="2">
      <c r="A2" s="18" t="s">
        <v>412</v>
      </c>
      <c r="B2" s="18" t="s">
        <v>413</v>
      </c>
      <c r="C2" s="18" t="s">
        <v>414</v>
      </c>
      <c r="D2" s="18" t="s">
        <v>415</v>
      </c>
      <c r="E2" s="18" t="s">
        <v>414</v>
      </c>
      <c r="F2" s="18" t="s">
        <v>416</v>
      </c>
    </row>
    <row r="3">
      <c r="A3" s="18" t="s">
        <v>183</v>
      </c>
      <c r="B3" s="18" t="s">
        <v>413</v>
      </c>
      <c r="C3" s="18" t="s">
        <v>414</v>
      </c>
      <c r="D3" s="18" t="s">
        <v>415</v>
      </c>
      <c r="E3" s="18" t="s">
        <v>414</v>
      </c>
      <c r="F3" s="18" t="s">
        <v>416</v>
      </c>
    </row>
    <row r="4">
      <c r="A4" s="18" t="s">
        <v>88</v>
      </c>
      <c r="B4" s="18" t="s">
        <v>1</v>
      </c>
      <c r="C4" s="18" t="s">
        <v>417</v>
      </c>
      <c r="D4" s="18" t="s">
        <v>671</v>
      </c>
      <c r="E4" s="18" t="s">
        <v>419</v>
      </c>
      <c r="F4" s="18" t="s">
        <v>420</v>
      </c>
    </row>
    <row r="5">
      <c r="A5" s="18" t="s">
        <v>421</v>
      </c>
      <c r="B5" s="18" t="s">
        <v>422</v>
      </c>
      <c r="C5" s="18" t="s">
        <v>672</v>
      </c>
      <c r="D5" s="18" t="s">
        <v>49</v>
      </c>
      <c r="E5" s="18" t="s">
        <v>424</v>
      </c>
      <c r="F5" s="18" t="s">
        <v>414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