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camilleri\IdeaProjects\Test\logs\"/>
    </mc:Choice>
  </mc:AlternateContent>
  <bookViews>
    <workbookView xWindow="6180" yWindow="-20355" windowWidth="29400" windowHeight="18345"/>
  </bookViews>
  <sheets>
    <sheet name="Data" sheetId="1" r:id="rId1"/>
    <sheet name="Aggregate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J38" i="1" l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  <c r="F6" i="2"/>
  <c r="F5" i="2"/>
  <c r="F14" i="2"/>
  <c r="F13" i="2"/>
  <c r="H39" i="1"/>
  <c r="H38" i="1"/>
  <c r="H37" i="1"/>
  <c r="H36" i="1"/>
  <c r="F12" i="2"/>
  <c r="F11" i="2"/>
  <c r="F10" i="2"/>
  <c r="F4" i="2"/>
  <c r="F3" i="2"/>
  <c r="F2" i="2"/>
  <c r="H35" i="1"/>
  <c r="H34" i="1"/>
  <c r="H23" i="1"/>
  <c r="H22" i="1"/>
  <c r="H21" i="1"/>
  <c r="H20" i="1"/>
  <c r="H19" i="1"/>
  <c r="H18" i="1"/>
  <c r="H17" i="1"/>
  <c r="H16" i="1"/>
  <c r="H13" i="1"/>
  <c r="H12" i="1"/>
  <c r="H9" i="1"/>
  <c r="H8" i="1"/>
  <c r="H7" i="1"/>
  <c r="H6" i="1"/>
  <c r="H33" i="1"/>
  <c r="H32" i="1"/>
  <c r="H31" i="1"/>
  <c r="H30" i="1"/>
  <c r="H29" i="1"/>
  <c r="H28" i="1"/>
  <c r="H27" i="1"/>
  <c r="H26" i="1"/>
  <c r="H25" i="1"/>
  <c r="H24" i="1"/>
  <c r="H15" i="1"/>
  <c r="H14" i="1"/>
  <c r="H11" i="1"/>
  <c r="H10" i="1"/>
  <c r="H5" i="1"/>
  <c r="H4" i="1"/>
  <c r="H3" i="1"/>
  <c r="H2" i="1"/>
</calcChain>
</file>

<file path=xl/sharedStrings.xml><?xml version="1.0" encoding="utf-8"?>
<sst xmlns="http://schemas.openxmlformats.org/spreadsheetml/2006/main" count="86" uniqueCount="19">
  <si>
    <t>Algorithm</t>
  </si>
  <si>
    <t>Training Dataset</t>
  </si>
  <si>
    <t>Test Dataset</t>
  </si>
  <si>
    <t>Unsuccessful Classifications</t>
  </si>
  <si>
    <t>%age success</t>
  </si>
  <si>
    <t>k Value</t>
  </si>
  <si>
    <t>Successful Classifications</t>
  </si>
  <si>
    <t>Number of tests</t>
  </si>
  <si>
    <t>Two-fold</t>
  </si>
  <si>
    <t>Nearest Neighbour</t>
  </si>
  <si>
    <t>K-Nearest Neighbour</t>
  </si>
  <si>
    <t>K-Nearest Neighbour (k==3)</t>
  </si>
  <si>
    <t>K-Nearest Neighbour (average)</t>
  </si>
  <si>
    <t>Supervised K-Means</t>
  </si>
  <si>
    <t>Supervised K-Means v2</t>
  </si>
  <si>
    <t>Supervised K-Medians</t>
  </si>
  <si>
    <t>TestID</t>
  </si>
  <si>
    <t>TFVersion</t>
  </si>
  <si>
    <t>AlgoID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</si>
</sst>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Comparison - best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Aggregated!$F$1</c:f>
              <c:strCache>
                <c:ptCount val="1"/>
                <c:pt idx="0">
                  <c:v>Two-fold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53-F84E-A589-8F8FB20ED03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53-F84E-A589-8F8FB20ED03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38A-9E4D-9E93-3B16D157EAA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Aggregated!$E$2:$E$6</c:f>
              <c:strCache>
                <c:ptCount val="5"/>
                <c:pt idx="0">
                  <c:v>Nearest Neighbour</c:v>
                </c:pt>
                <c:pt idx="1">
                  <c:v>K-Nearest Neighbour (k==3)</c:v>
                </c:pt>
                <c:pt idx="2">
                  <c:v>Supervised K-Means</c:v>
                </c:pt>
                <c:pt idx="3">
                  <c:v>Supervised K-Means v2</c:v>
                </c:pt>
                <c:pt idx="4">
                  <c:v>Supervised K-Medians</c:v>
                </c:pt>
              </c:strCache>
            </c:strRef>
          </c:cat>
          <c:val>
            <c:numRef>
              <c:f>Aggregated!$F$2:$F$6</c:f>
              <c:numCache>
                <c:formatCode>0.000000%</c:formatCode>
                <c:ptCount val="5"/>
                <c:pt idx="0">
                  <c:v>0.9825622799999999</c:v>
                </c:pt>
                <c:pt idx="1">
                  <c:v>0.98096086000000005</c:v>
                </c:pt>
                <c:pt idx="2">
                  <c:v>0.90427046000000011</c:v>
                </c:pt>
                <c:pt idx="3">
                  <c:v>0.39003559000000004</c:v>
                </c:pt>
                <c:pt idx="4">
                  <c:v>0.89697508999999997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8A-9E4D-9E93-3B16D157EA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8855424"/>
        <c:axId val="2048851616"/>
      </c:barChart>
      <c:catAx>
        <c:axId val="20488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1616"/>
        <c:crosses val="autoZero"/>
        <c:auto val="1"/>
        <c:lblAlgn val="ctr"/>
        <c:lblOffset val="100"/>
        <c:noMultiLvlLbl val="0"/>
      </c:catAx>
      <c:valAx>
        <c:axId val="20488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- averaged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Aggregated!$F$9</c:f>
              <c:strCache>
                <c:ptCount val="1"/>
                <c:pt idx="0">
                  <c:v>Two-fold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E1C-A440-AADF-23717A4C874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E1C-A440-AADF-23717A4C874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338-CD4E-845A-F0ED836BBF7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Aggregated!$E$10:$E$14</c:f>
              <c:strCache>
                <c:ptCount val="5"/>
                <c:pt idx="0">
                  <c:v>Nearest Neighbour</c:v>
                </c:pt>
                <c:pt idx="1">
                  <c:v>K-Nearest Neighbour (average)</c:v>
                </c:pt>
                <c:pt idx="2">
                  <c:v>Supervised K-Means</c:v>
                </c:pt>
                <c:pt idx="3">
                  <c:v>Supervised K-Means v2</c:v>
                </c:pt>
                <c:pt idx="4">
                  <c:v>Supervised K-Medians</c:v>
                </c:pt>
              </c:strCache>
            </c:strRef>
          </c:cat>
          <c:val>
            <c:numRef>
              <c:f>Aggregated!$F$10:$F$14</c:f>
              <c:numCache>
                <c:formatCode>0.000000%</c:formatCode>
                <c:ptCount val="5"/>
                <c:pt idx="0">
                  <c:v>0.9825622799999999</c:v>
                </c:pt>
                <c:pt idx="1">
                  <c:v>0.97788849533333355</c:v>
                </c:pt>
                <c:pt idx="2">
                  <c:v>0.90427046000000011</c:v>
                </c:pt>
                <c:pt idx="3">
                  <c:v>0.39003559000000004</c:v>
                </c:pt>
                <c:pt idx="4">
                  <c:v>0.89697508999999997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38-CD4E-845A-F0ED836BBF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8856512"/>
        <c:axId val="2048851072"/>
      </c:barChart>
      <c:catAx>
        <c:axId val="20488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1072"/>
        <c:crosses val="autoZero"/>
        <c:auto val="1"/>
        <c:lblAlgn val="ctr"/>
        <c:lblOffset val="100"/>
        <c:noMultiLvlLbl val="0"/>
      </c:catAx>
      <c:valAx>
        <c:axId val="2048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Neighbour (two-fold)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Aggregated!$C$43:$C$44</c:f>
              <c:strCache>
                <c:ptCount val="2"/>
                <c:pt idx="0">
                  <c:v>K-Nearest Neighbour</c:v>
                </c:pt>
                <c:pt idx="1">
                  <c:v>Two-fold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Aggregated!$B$45:$B$59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Aggregated!$C$45:$C$59</c:f>
              <c:numCache>
                <c:formatCode>0.000000%</c:formatCode>
                <c:ptCount val="15"/>
                <c:pt idx="0">
                  <c:v>0.97437723000000009</c:v>
                </c:pt>
                <c:pt idx="1">
                  <c:v>0.97437723000000009</c:v>
                </c:pt>
                <c:pt idx="2">
                  <c:v>0.97633452000000009</c:v>
                </c:pt>
                <c:pt idx="3">
                  <c:v>0.97544483999999998</c:v>
                </c:pt>
                <c:pt idx="4">
                  <c:v>0.97633452000000009</c:v>
                </c:pt>
                <c:pt idx="5">
                  <c:v>0.97758007000000013</c:v>
                </c:pt>
                <c:pt idx="6">
                  <c:v>0.97971530000000007</c:v>
                </c:pt>
                <c:pt idx="7">
                  <c:v>0.97846975000000003</c:v>
                </c:pt>
                <c:pt idx="8">
                  <c:v>0.97971531000000001</c:v>
                </c:pt>
                <c:pt idx="9">
                  <c:v>0.97900355999999999</c:v>
                </c:pt>
                <c:pt idx="10">
                  <c:v>0.98060497999999996</c:v>
                </c:pt>
                <c:pt idx="11">
                  <c:v>0.97953737000000007</c:v>
                </c:pt>
                <c:pt idx="12">
                  <c:v>0.98096086000000005</c:v>
                </c:pt>
                <c:pt idx="13">
                  <c:v>0.97330961000000005</c:v>
                </c:pt>
                <c:pt idx="14">
                  <c:v>0.9825622799999999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8-FC4D-8E5D-C8EB1EB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52160"/>
        <c:axId val="2048849440"/>
      </c:scatterChart>
      <c:valAx>
        <c:axId val="20488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9440"/>
        <c:crosses val="autoZero"/>
        <c:crossBetween val="midCat"/>
        <c:majorUnit val="1"/>
      </c:valAx>
      <c:valAx>
        <c:axId val="20488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15</xdr:col>
      <xdr:colOff>203200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148EFD1-D9C9-5349-9DA6-C366F78F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21</xdr:row>
      <xdr:rowOff>139700</xdr:rowOff>
    </xdr:from>
    <xdr:to>
      <xdr:col>15</xdr:col>
      <xdr:colOff>203200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36A8F4A-45B0-5F40-87F5-6E1CB0D0B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41</xdr:row>
      <xdr:rowOff>127000</xdr:rowOff>
    </xdr:from>
    <xdr:to>
      <xdr:col>15</xdr:col>
      <xdr:colOff>215900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C4AB49D-87E6-C147-A8F0-AC03F2A3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M39" sqref="M1:M39"/>
    </sheetView>
  </sheetViews>
  <sheetFormatPr defaultColWidth="8.85546875" defaultRowHeight="15" x14ac:dyDescent="0.25"/>
  <cols>
    <col min="2" max="2" width="21.85546875" bestFit="1" customWidth="1"/>
    <col min="3" max="3" width="7.42578125" bestFit="1" customWidth="1"/>
    <col min="4" max="4" width="13.42578125" bestFit="1" customWidth="1"/>
    <col min="5" max="5" width="10.42578125" bestFit="1" customWidth="1"/>
    <col min="6" max="6" width="13.28515625" bestFit="1" customWidth="1"/>
    <col min="7" max="7" width="20.140625" bestFit="1" customWidth="1"/>
    <col min="8" max="8" width="22.28515625" bestFit="1" customWidth="1"/>
    <col min="9" max="9" width="11.42578125" bestFit="1" customWidth="1"/>
    <col min="10" max="10" width="11" bestFit="1" customWidth="1"/>
    <col min="12" max="12" width="9.85546875" bestFit="1" customWidth="1"/>
    <col min="13" max="13" width="36.85546875" customWidth="1"/>
  </cols>
  <sheetData>
    <row r="1" spans="1:13" x14ac:dyDescent="0.25">
      <c r="A1" t="s">
        <v>18</v>
      </c>
      <c r="B1" s="1" t="s">
        <v>0</v>
      </c>
      <c r="C1" s="1" t="s">
        <v>5</v>
      </c>
      <c r="D1" s="1" t="s">
        <v>1</v>
      </c>
      <c r="E1" s="1" t="s">
        <v>2</v>
      </c>
      <c r="F1" s="1" t="s">
        <v>7</v>
      </c>
      <c r="G1" s="1" t="s">
        <v>6</v>
      </c>
      <c r="H1" s="1" t="s">
        <v>3</v>
      </c>
      <c r="I1" s="1" t="s">
        <v>4</v>
      </c>
      <c r="J1" s="1" t="s">
        <v>8</v>
      </c>
      <c r="K1" s="1" t="s">
        <v>16</v>
      </c>
      <c r="L1" s="1" t="s">
        <v>17</v>
      </c>
      <c r="M1" t="str">
        <f>"INSERT INTO dbo.tb_ds_stats (TestID, fk_algorithm, kValue, fk_TrainingDataset, fk_TestDataset, SuccessfulClassifications, TwoFoldVersion) VALUES "</f>
        <v xml:space="preserve">INSERT INTO dbo.tb_ds_stats (TestID, fk_algorithm, kValue, fk_TrainingDataset, fk_TestDataset, SuccessfulClassifications, TwoFoldVersion) VALUES </v>
      </c>
    </row>
    <row r="2" spans="1:13" x14ac:dyDescent="0.25">
      <c r="A2">
        <v>2</v>
      </c>
      <c r="B2" s="8" t="s">
        <v>9</v>
      </c>
      <c r="C2" s="9"/>
      <c r="D2">
        <v>1</v>
      </c>
      <c r="E2">
        <v>2</v>
      </c>
      <c r="F2">
        <v>2810</v>
      </c>
      <c r="G2">
        <v>2755</v>
      </c>
      <c r="H2">
        <f>F2-G2</f>
        <v>55</v>
      </c>
      <c r="I2" s="7">
        <v>0.98042704999999997</v>
      </c>
      <c r="J2" s="10">
        <f>ROUND(AVERAGE(I2,I3),8)</f>
        <v>0.98256228000000001</v>
      </c>
      <c r="K2">
        <v>1</v>
      </c>
      <c r="L2">
        <v>1</v>
      </c>
      <c r="M2" t="str">
        <f>"(" &amp; K2 &amp; ", " &amp; A2 &amp; ", " &amp; IF(ISNUMBER(C2),C2,0) &amp; ", " &amp; D2 &amp; ", " &amp; E2 &amp; ", " &amp; G2 &amp; ", " &amp; L2 &amp; ")"</f>
        <v>(1, 2, 0, 1, 2, 2755, 1)</v>
      </c>
    </row>
    <row r="3" spans="1:13" x14ac:dyDescent="0.25">
      <c r="A3">
        <v>2</v>
      </c>
      <c r="B3" s="8"/>
      <c r="C3" s="9"/>
      <c r="D3">
        <v>2</v>
      </c>
      <c r="E3">
        <v>1</v>
      </c>
      <c r="F3">
        <v>2810</v>
      </c>
      <c r="G3">
        <v>2767</v>
      </c>
      <c r="H3">
        <f t="shared" ref="H3:H35" si="0">F3-G3</f>
        <v>43</v>
      </c>
      <c r="I3" s="7">
        <v>0.98469751000000005</v>
      </c>
      <c r="J3" s="10"/>
      <c r="K3">
        <v>1</v>
      </c>
      <c r="L3">
        <v>2</v>
      </c>
      <c r="M3" t="str">
        <f>"(" &amp; K3 &amp; ", " &amp; A3 &amp; ", " &amp; IF(ISNUMBER(C3),C3,0) &amp; ", " &amp; D3 &amp; ", " &amp; E3 &amp; ", " &amp; G3 &amp; ", " &amp; L3 &amp; ")"</f>
        <v>(1, 2, 0, 2, 1, 2767, 2)</v>
      </c>
    </row>
    <row r="4" spans="1:13" x14ac:dyDescent="0.25">
      <c r="A4">
        <v>3</v>
      </c>
      <c r="B4" s="8" t="s">
        <v>10</v>
      </c>
      <c r="C4" s="8">
        <v>15</v>
      </c>
      <c r="D4">
        <v>1</v>
      </c>
      <c r="E4">
        <v>2</v>
      </c>
      <c r="F4">
        <v>2810</v>
      </c>
      <c r="G4">
        <v>2735</v>
      </c>
      <c r="H4">
        <f t="shared" si="0"/>
        <v>75</v>
      </c>
      <c r="I4" s="7">
        <v>0.97330961000000005</v>
      </c>
      <c r="J4" s="10">
        <f t="shared" ref="J4" si="1">ROUND(AVERAGE(I4,I5),8)</f>
        <v>0.97437722999999998</v>
      </c>
      <c r="K4">
        <v>2</v>
      </c>
      <c r="L4">
        <v>1</v>
      </c>
      <c r="M4" t="str">
        <f t="shared" ref="M4:M39" si="2">"(" &amp; K4 &amp; ", " &amp; A4 &amp; ", " &amp; IF(ISNUMBER(C4),C4,0) &amp; ", " &amp; D4 &amp; ", " &amp; E4 &amp; ", " &amp; G4 &amp; ", " &amp; L4 &amp; ")"</f>
        <v>(2, 3, 15, 1, 2, 2735, 1)</v>
      </c>
    </row>
    <row r="5" spans="1:13" x14ac:dyDescent="0.25">
      <c r="A5">
        <v>3</v>
      </c>
      <c r="B5" s="8"/>
      <c r="C5" s="8"/>
      <c r="D5">
        <v>2</v>
      </c>
      <c r="E5">
        <v>1</v>
      </c>
      <c r="F5">
        <v>2810</v>
      </c>
      <c r="G5">
        <v>2741</v>
      </c>
      <c r="H5">
        <f t="shared" si="0"/>
        <v>69</v>
      </c>
      <c r="I5" s="7">
        <v>0.97544483999999998</v>
      </c>
      <c r="J5" s="10"/>
      <c r="K5">
        <v>2</v>
      </c>
      <c r="L5">
        <v>2</v>
      </c>
      <c r="M5" t="str">
        <f t="shared" si="2"/>
        <v>(2, 3, 0, 2, 1, 2741, 2)</v>
      </c>
    </row>
    <row r="6" spans="1:13" x14ac:dyDescent="0.25">
      <c r="A6">
        <v>3</v>
      </c>
      <c r="B6" s="8" t="s">
        <v>10</v>
      </c>
      <c r="C6" s="8">
        <v>14</v>
      </c>
      <c r="D6">
        <v>1</v>
      </c>
      <c r="E6">
        <v>2</v>
      </c>
      <c r="F6">
        <v>2810</v>
      </c>
      <c r="G6">
        <v>2734</v>
      </c>
      <c r="H6">
        <f t="shared" si="0"/>
        <v>76</v>
      </c>
      <c r="I6" s="7">
        <v>0.97295374000000001</v>
      </c>
      <c r="J6" s="10">
        <f t="shared" ref="J6" si="3">ROUND(AVERAGE(I6,I7),8)</f>
        <v>0.97437722999999998</v>
      </c>
      <c r="K6">
        <v>3</v>
      </c>
      <c r="L6">
        <v>1</v>
      </c>
      <c r="M6" t="str">
        <f t="shared" si="2"/>
        <v>(3, 3, 14, 1, 2, 2734, 1)</v>
      </c>
    </row>
    <row r="7" spans="1:13" x14ac:dyDescent="0.25">
      <c r="A7">
        <v>3</v>
      </c>
      <c r="B7" s="8"/>
      <c r="C7" s="8"/>
      <c r="D7">
        <v>2</v>
      </c>
      <c r="E7">
        <v>1</v>
      </c>
      <c r="F7">
        <v>2810</v>
      </c>
      <c r="G7">
        <v>2742</v>
      </c>
      <c r="H7">
        <f t="shared" si="0"/>
        <v>68</v>
      </c>
      <c r="I7" s="7">
        <v>0.97580071000000002</v>
      </c>
      <c r="J7" s="10"/>
      <c r="K7">
        <v>3</v>
      </c>
      <c r="L7">
        <v>2</v>
      </c>
      <c r="M7" t="str">
        <f t="shared" si="2"/>
        <v>(3, 3, 0, 2, 1, 2742, 2)</v>
      </c>
    </row>
    <row r="8" spans="1:13" x14ac:dyDescent="0.25">
      <c r="A8">
        <v>3</v>
      </c>
      <c r="B8" s="8" t="s">
        <v>10</v>
      </c>
      <c r="C8" s="8">
        <v>13</v>
      </c>
      <c r="D8">
        <v>1</v>
      </c>
      <c r="E8">
        <v>2</v>
      </c>
      <c r="F8">
        <v>2810</v>
      </c>
      <c r="G8">
        <v>2740</v>
      </c>
      <c r="H8">
        <f t="shared" si="0"/>
        <v>70</v>
      </c>
      <c r="I8" s="7">
        <v>0.97508897000000005</v>
      </c>
      <c r="J8" s="10">
        <f t="shared" ref="J8" si="4">ROUND(AVERAGE(I8,I9),8)</f>
        <v>0.97633451999999998</v>
      </c>
      <c r="K8">
        <v>4</v>
      </c>
      <c r="L8">
        <v>1</v>
      </c>
      <c r="M8" t="str">
        <f t="shared" si="2"/>
        <v>(4, 3, 13, 1, 2, 2740, 1)</v>
      </c>
    </row>
    <row r="9" spans="1:13" x14ac:dyDescent="0.25">
      <c r="A9">
        <v>3</v>
      </c>
      <c r="B9" s="8"/>
      <c r="C9" s="8"/>
      <c r="D9">
        <v>2</v>
      </c>
      <c r="E9">
        <v>1</v>
      </c>
      <c r="F9">
        <v>2810</v>
      </c>
      <c r="G9">
        <v>2747</v>
      </c>
      <c r="H9">
        <f t="shared" si="0"/>
        <v>63</v>
      </c>
      <c r="I9" s="7">
        <v>0.97758007000000013</v>
      </c>
      <c r="J9" s="10"/>
      <c r="K9">
        <v>4</v>
      </c>
      <c r="L9">
        <v>2</v>
      </c>
      <c r="M9" t="str">
        <f t="shared" si="2"/>
        <v>(4, 3, 0, 2, 1, 2747, 2)</v>
      </c>
    </row>
    <row r="10" spans="1:13" x14ac:dyDescent="0.25">
      <c r="A10">
        <v>3</v>
      </c>
      <c r="B10" s="8" t="s">
        <v>10</v>
      </c>
      <c r="C10" s="8">
        <v>12</v>
      </c>
      <c r="D10">
        <v>1</v>
      </c>
      <c r="E10">
        <v>2</v>
      </c>
      <c r="F10">
        <v>2810</v>
      </c>
      <c r="G10">
        <v>2733</v>
      </c>
      <c r="H10">
        <f t="shared" si="0"/>
        <v>77</v>
      </c>
      <c r="I10" s="7">
        <v>0.97259786000000004</v>
      </c>
      <c r="J10" s="10">
        <f t="shared" ref="J10" si="5">ROUND(AVERAGE(I10,I11),8)</f>
        <v>0.97544483999999998</v>
      </c>
      <c r="K10">
        <v>5</v>
      </c>
      <c r="L10">
        <v>1</v>
      </c>
      <c r="M10" t="str">
        <f t="shared" si="2"/>
        <v>(5, 3, 12, 1, 2, 2733, 1)</v>
      </c>
    </row>
    <row r="11" spans="1:13" x14ac:dyDescent="0.25">
      <c r="A11">
        <v>3</v>
      </c>
      <c r="B11" s="8"/>
      <c r="C11" s="8"/>
      <c r="D11">
        <v>2</v>
      </c>
      <c r="E11">
        <v>1</v>
      </c>
      <c r="F11">
        <v>2810</v>
      </c>
      <c r="G11">
        <v>2749</v>
      </c>
      <c r="H11">
        <f t="shared" si="0"/>
        <v>61</v>
      </c>
      <c r="I11" s="7">
        <v>0.97829181000000009</v>
      </c>
      <c r="J11" s="10"/>
      <c r="K11">
        <v>5</v>
      </c>
      <c r="L11">
        <v>2</v>
      </c>
      <c r="M11" t="str">
        <f t="shared" si="2"/>
        <v>(5, 3, 0, 2, 1, 2749, 2)</v>
      </c>
    </row>
    <row r="12" spans="1:13" x14ac:dyDescent="0.25">
      <c r="A12">
        <v>3</v>
      </c>
      <c r="B12" s="8" t="s">
        <v>10</v>
      </c>
      <c r="C12" s="8">
        <v>11</v>
      </c>
      <c r="D12">
        <v>1</v>
      </c>
      <c r="E12">
        <v>2</v>
      </c>
      <c r="F12">
        <v>2810</v>
      </c>
      <c r="G12">
        <v>2740</v>
      </c>
      <c r="H12">
        <f t="shared" si="0"/>
        <v>70</v>
      </c>
      <c r="I12" s="7">
        <v>0.97508897000000005</v>
      </c>
      <c r="J12" s="10">
        <f t="shared" ref="J12" si="6">ROUND(AVERAGE(I12,I13),8)</f>
        <v>0.97633451999999998</v>
      </c>
      <c r="K12">
        <v>6</v>
      </c>
      <c r="L12">
        <v>1</v>
      </c>
      <c r="M12" t="str">
        <f t="shared" si="2"/>
        <v>(6, 3, 11, 1, 2, 2740, 1)</v>
      </c>
    </row>
    <row r="13" spans="1:13" x14ac:dyDescent="0.25">
      <c r="A13">
        <v>3</v>
      </c>
      <c r="B13" s="8"/>
      <c r="C13" s="8"/>
      <c r="D13">
        <v>2</v>
      </c>
      <c r="E13">
        <v>1</v>
      </c>
      <c r="F13">
        <v>2810</v>
      </c>
      <c r="G13">
        <v>2747</v>
      </c>
      <c r="H13">
        <f t="shared" si="0"/>
        <v>63</v>
      </c>
      <c r="I13" s="7">
        <v>0.97758007000000013</v>
      </c>
      <c r="J13" s="10"/>
      <c r="K13">
        <v>6</v>
      </c>
      <c r="L13">
        <v>2</v>
      </c>
      <c r="M13" t="str">
        <f t="shared" si="2"/>
        <v>(6, 3, 0, 2, 1, 2747, 2)</v>
      </c>
    </row>
    <row r="14" spans="1:13" x14ac:dyDescent="0.25">
      <c r="A14">
        <v>3</v>
      </c>
      <c r="B14" s="8" t="s">
        <v>10</v>
      </c>
      <c r="C14" s="8">
        <v>10</v>
      </c>
      <c r="D14">
        <v>1</v>
      </c>
      <c r="E14">
        <v>2</v>
      </c>
      <c r="F14">
        <v>2810</v>
      </c>
      <c r="G14">
        <v>2743</v>
      </c>
      <c r="H14">
        <f t="shared" si="0"/>
        <v>67</v>
      </c>
      <c r="I14" s="7">
        <v>0.97615657999999994</v>
      </c>
      <c r="J14" s="10">
        <f t="shared" ref="J14" si="7">ROUND(AVERAGE(I14,I15),8)</f>
        <v>0.97758007000000002</v>
      </c>
      <c r="K14">
        <v>7</v>
      </c>
      <c r="L14">
        <v>1</v>
      </c>
      <c r="M14" t="str">
        <f t="shared" si="2"/>
        <v>(7, 3, 10, 1, 2, 2743, 1)</v>
      </c>
    </row>
    <row r="15" spans="1:13" x14ac:dyDescent="0.25">
      <c r="A15">
        <v>3</v>
      </c>
      <c r="B15" s="8"/>
      <c r="C15" s="8"/>
      <c r="D15">
        <v>2</v>
      </c>
      <c r="E15">
        <v>1</v>
      </c>
      <c r="F15">
        <v>2810</v>
      </c>
      <c r="G15">
        <v>2751</v>
      </c>
      <c r="H15">
        <f t="shared" si="0"/>
        <v>59</v>
      </c>
      <c r="I15" s="7">
        <v>0.97900355999999999</v>
      </c>
      <c r="J15" s="10"/>
      <c r="K15">
        <v>7</v>
      </c>
      <c r="L15">
        <v>2</v>
      </c>
      <c r="M15" t="str">
        <f t="shared" si="2"/>
        <v>(7, 3, 0, 2, 1, 2751, 2)</v>
      </c>
    </row>
    <row r="16" spans="1:13" x14ac:dyDescent="0.25">
      <c r="A16">
        <v>3</v>
      </c>
      <c r="B16" s="8" t="s">
        <v>10</v>
      </c>
      <c r="C16" s="8">
        <v>9</v>
      </c>
      <c r="D16">
        <v>1</v>
      </c>
      <c r="E16">
        <v>2</v>
      </c>
      <c r="F16">
        <v>2810</v>
      </c>
      <c r="G16">
        <v>2752</v>
      </c>
      <c r="H16">
        <f t="shared" si="0"/>
        <v>58</v>
      </c>
      <c r="I16" s="7">
        <v>0.97935942999999992</v>
      </c>
      <c r="J16" s="10">
        <f t="shared" ref="J16" si="8">ROUND(AVERAGE(I16,I17),8)</f>
        <v>0.97971529999999996</v>
      </c>
      <c r="K16">
        <v>8</v>
      </c>
      <c r="L16">
        <v>1</v>
      </c>
      <c r="M16" t="str">
        <f t="shared" si="2"/>
        <v>(8, 3, 9, 1, 2, 2752, 1)</v>
      </c>
    </row>
    <row r="17" spans="1:13" x14ac:dyDescent="0.25">
      <c r="A17">
        <v>3</v>
      </c>
      <c r="B17" s="8"/>
      <c r="C17" s="8"/>
      <c r="D17">
        <v>2</v>
      </c>
      <c r="E17">
        <v>1</v>
      </c>
      <c r="F17">
        <v>2810</v>
      </c>
      <c r="G17">
        <v>2754</v>
      </c>
      <c r="H17">
        <f t="shared" si="0"/>
        <v>56</v>
      </c>
      <c r="I17" s="7">
        <v>0.98007116999999999</v>
      </c>
      <c r="J17" s="10"/>
      <c r="K17">
        <v>8</v>
      </c>
      <c r="L17">
        <v>2</v>
      </c>
      <c r="M17" t="str">
        <f t="shared" si="2"/>
        <v>(8, 3, 0, 2, 1, 2754, 2)</v>
      </c>
    </row>
    <row r="18" spans="1:13" x14ac:dyDescent="0.25">
      <c r="A18">
        <v>3</v>
      </c>
      <c r="B18" s="8" t="s">
        <v>10</v>
      </c>
      <c r="C18" s="8">
        <v>8</v>
      </c>
      <c r="D18">
        <v>1</v>
      </c>
      <c r="E18">
        <v>2</v>
      </c>
      <c r="F18">
        <v>2810</v>
      </c>
      <c r="G18">
        <v>2746</v>
      </c>
      <c r="H18">
        <f t="shared" si="0"/>
        <v>64</v>
      </c>
      <c r="I18" s="7">
        <v>0.97722419999999999</v>
      </c>
      <c r="J18" s="10">
        <f t="shared" ref="J18" si="9">ROUND(AVERAGE(I18,I19),8)</f>
        <v>0.97846975000000003</v>
      </c>
      <c r="K18">
        <v>9</v>
      </c>
      <c r="L18">
        <v>1</v>
      </c>
      <c r="M18" t="str">
        <f t="shared" si="2"/>
        <v>(9, 3, 8, 1, 2, 2746, 1)</v>
      </c>
    </row>
    <row r="19" spans="1:13" x14ac:dyDescent="0.25">
      <c r="A19">
        <v>3</v>
      </c>
      <c r="B19" s="8"/>
      <c r="C19" s="8"/>
      <c r="D19">
        <v>2</v>
      </c>
      <c r="E19">
        <v>1</v>
      </c>
      <c r="F19">
        <v>2810</v>
      </c>
      <c r="G19">
        <v>2753</v>
      </c>
      <c r="H19">
        <f t="shared" si="0"/>
        <v>57</v>
      </c>
      <c r="I19" s="7">
        <v>0.97971530000000007</v>
      </c>
      <c r="J19" s="10"/>
      <c r="K19">
        <v>9</v>
      </c>
      <c r="L19">
        <v>2</v>
      </c>
      <c r="M19" t="str">
        <f t="shared" si="2"/>
        <v>(9, 3, 0, 2, 1, 2753, 2)</v>
      </c>
    </row>
    <row r="20" spans="1:13" x14ac:dyDescent="0.25">
      <c r="A20">
        <v>3</v>
      </c>
      <c r="B20" s="8" t="s">
        <v>10</v>
      </c>
      <c r="C20" s="8">
        <v>7</v>
      </c>
      <c r="D20">
        <v>1</v>
      </c>
      <c r="E20">
        <v>2</v>
      </c>
      <c r="F20">
        <v>2810</v>
      </c>
      <c r="G20">
        <v>2751</v>
      </c>
      <c r="H20">
        <f t="shared" si="0"/>
        <v>59</v>
      </c>
      <c r="I20" s="7">
        <v>0.97900355999999999</v>
      </c>
      <c r="J20" s="10">
        <f t="shared" ref="J20" si="10">ROUND(AVERAGE(I20,I21),8)</f>
        <v>0.97971531000000001</v>
      </c>
      <c r="K20">
        <v>10</v>
      </c>
      <c r="L20">
        <v>1</v>
      </c>
      <c r="M20" t="str">
        <f t="shared" si="2"/>
        <v>(10, 3, 7, 1, 2, 2751, 1)</v>
      </c>
    </row>
    <row r="21" spans="1:13" x14ac:dyDescent="0.25">
      <c r="A21">
        <v>3</v>
      </c>
      <c r="B21" s="8"/>
      <c r="C21" s="8"/>
      <c r="D21">
        <v>2</v>
      </c>
      <c r="E21">
        <v>1</v>
      </c>
      <c r="F21">
        <v>2810</v>
      </c>
      <c r="G21">
        <v>2755</v>
      </c>
      <c r="H21">
        <f t="shared" si="0"/>
        <v>55</v>
      </c>
      <c r="I21" s="7">
        <v>0.98042704999999997</v>
      </c>
      <c r="J21" s="10"/>
      <c r="K21">
        <v>10</v>
      </c>
      <c r="L21">
        <v>2</v>
      </c>
      <c r="M21" t="str">
        <f t="shared" si="2"/>
        <v>(10, 3, 0, 2, 1, 2755, 2)</v>
      </c>
    </row>
    <row r="22" spans="1:13" x14ac:dyDescent="0.25">
      <c r="A22">
        <v>3</v>
      </c>
      <c r="B22" s="8" t="s">
        <v>10</v>
      </c>
      <c r="C22" s="8">
        <v>6</v>
      </c>
      <c r="D22">
        <v>1</v>
      </c>
      <c r="E22">
        <v>2</v>
      </c>
      <c r="F22">
        <v>2810</v>
      </c>
      <c r="G22">
        <v>2745</v>
      </c>
      <c r="H22">
        <f t="shared" si="0"/>
        <v>65</v>
      </c>
      <c r="I22" s="7">
        <v>0.97686832999999995</v>
      </c>
      <c r="J22" s="10">
        <f t="shared" ref="J22" si="11">ROUND(AVERAGE(I22,I23),8)</f>
        <v>0.97900355999999999</v>
      </c>
      <c r="K22">
        <v>11</v>
      </c>
      <c r="L22">
        <v>1</v>
      </c>
      <c r="M22" t="str">
        <f t="shared" si="2"/>
        <v>(11, 3, 6, 1, 2, 2745, 1)</v>
      </c>
    </row>
    <row r="23" spans="1:13" x14ac:dyDescent="0.25">
      <c r="A23">
        <v>3</v>
      </c>
      <c r="B23" s="8"/>
      <c r="C23" s="8"/>
      <c r="D23">
        <v>2</v>
      </c>
      <c r="E23">
        <v>1</v>
      </c>
      <c r="F23">
        <v>2810</v>
      </c>
      <c r="G23">
        <v>2757</v>
      </c>
      <c r="H23">
        <f t="shared" si="0"/>
        <v>53</v>
      </c>
      <c r="I23" s="7">
        <v>0.98113879000000004</v>
      </c>
      <c r="J23" s="10"/>
      <c r="K23">
        <v>11</v>
      </c>
      <c r="L23">
        <v>2</v>
      </c>
      <c r="M23" t="str">
        <f t="shared" si="2"/>
        <v>(11, 3, 0, 2, 1, 2757, 2)</v>
      </c>
    </row>
    <row r="24" spans="1:13" x14ac:dyDescent="0.25">
      <c r="A24">
        <v>3</v>
      </c>
      <c r="B24" s="8" t="s">
        <v>10</v>
      </c>
      <c r="C24" s="8">
        <v>5</v>
      </c>
      <c r="D24">
        <v>1</v>
      </c>
      <c r="E24">
        <v>2</v>
      </c>
      <c r="F24">
        <v>2810</v>
      </c>
      <c r="G24">
        <v>2747</v>
      </c>
      <c r="H24">
        <f t="shared" si="0"/>
        <v>63</v>
      </c>
      <c r="I24" s="7">
        <v>0.97758007000000013</v>
      </c>
      <c r="J24" s="10">
        <f t="shared" ref="J24" si="12">ROUND(AVERAGE(I24,I25),8)</f>
        <v>0.98060497999999996</v>
      </c>
      <c r="K24">
        <v>12</v>
      </c>
      <c r="L24">
        <v>1</v>
      </c>
      <c r="M24" t="str">
        <f t="shared" si="2"/>
        <v>(12, 3, 5, 1, 2, 2747, 1)</v>
      </c>
    </row>
    <row r="25" spans="1:13" x14ac:dyDescent="0.25">
      <c r="A25">
        <v>3</v>
      </c>
      <c r="B25" s="8"/>
      <c r="C25" s="8"/>
      <c r="D25">
        <v>2</v>
      </c>
      <c r="E25">
        <v>1</v>
      </c>
      <c r="F25">
        <v>2810</v>
      </c>
      <c r="G25">
        <v>2764</v>
      </c>
      <c r="H25">
        <f t="shared" si="0"/>
        <v>46</v>
      </c>
      <c r="I25" s="7">
        <v>0.98362989000000001</v>
      </c>
      <c r="J25" s="10"/>
      <c r="K25">
        <v>12</v>
      </c>
      <c r="L25">
        <v>2</v>
      </c>
      <c r="M25" t="str">
        <f t="shared" si="2"/>
        <v>(12, 3, 0, 2, 1, 2764, 2)</v>
      </c>
    </row>
    <row r="26" spans="1:13" x14ac:dyDescent="0.25">
      <c r="A26">
        <v>3</v>
      </c>
      <c r="B26" s="8" t="s">
        <v>10</v>
      </c>
      <c r="C26" s="8">
        <v>4</v>
      </c>
      <c r="D26">
        <v>1</v>
      </c>
      <c r="E26">
        <v>2</v>
      </c>
      <c r="F26">
        <v>2810</v>
      </c>
      <c r="G26">
        <v>2750</v>
      </c>
      <c r="H26">
        <f t="shared" si="0"/>
        <v>60</v>
      </c>
      <c r="I26" s="7">
        <v>0.97864768999999996</v>
      </c>
      <c r="J26" s="10">
        <f t="shared" ref="J26" si="13">ROUND(AVERAGE(I26,I27),8)</f>
        <v>0.97953736999999996</v>
      </c>
      <c r="K26">
        <v>13</v>
      </c>
      <c r="L26">
        <v>1</v>
      </c>
      <c r="M26" t="str">
        <f t="shared" si="2"/>
        <v>(13, 3, 4, 1, 2, 2750, 1)</v>
      </c>
    </row>
    <row r="27" spans="1:13" x14ac:dyDescent="0.25">
      <c r="A27">
        <v>3</v>
      </c>
      <c r="B27" s="8"/>
      <c r="C27" s="8"/>
      <c r="D27">
        <v>2</v>
      </c>
      <c r="E27">
        <v>1</v>
      </c>
      <c r="F27">
        <v>2810</v>
      </c>
      <c r="G27">
        <v>2755</v>
      </c>
      <c r="H27">
        <f t="shared" si="0"/>
        <v>55</v>
      </c>
      <c r="I27" s="7">
        <v>0.98042704999999997</v>
      </c>
      <c r="J27" s="10"/>
      <c r="K27">
        <v>13</v>
      </c>
      <c r="L27">
        <v>2</v>
      </c>
      <c r="M27" t="str">
        <f t="shared" si="2"/>
        <v>(13, 3, 0, 2, 1, 2755, 2)</v>
      </c>
    </row>
    <row r="28" spans="1:13" x14ac:dyDescent="0.25">
      <c r="A28">
        <v>3</v>
      </c>
      <c r="B28" s="8" t="s">
        <v>10</v>
      </c>
      <c r="C28" s="8">
        <v>3</v>
      </c>
      <c r="D28">
        <v>1</v>
      </c>
      <c r="E28">
        <v>2</v>
      </c>
      <c r="F28">
        <v>2810</v>
      </c>
      <c r="G28">
        <v>2756</v>
      </c>
      <c r="H28">
        <f t="shared" si="0"/>
        <v>54</v>
      </c>
      <c r="I28" s="7">
        <v>0.98078292000000011</v>
      </c>
      <c r="J28" s="10">
        <f t="shared" ref="J28" si="14">ROUND(AVERAGE(I28,I29),8)</f>
        <v>0.98096086000000005</v>
      </c>
      <c r="K28">
        <v>14</v>
      </c>
      <c r="L28">
        <v>1</v>
      </c>
      <c r="M28" t="str">
        <f t="shared" si="2"/>
        <v>(14, 3, 3, 1, 2, 2756, 1)</v>
      </c>
    </row>
    <row r="29" spans="1:13" x14ac:dyDescent="0.25">
      <c r="A29">
        <v>3</v>
      </c>
      <c r="B29" s="8"/>
      <c r="C29" s="8"/>
      <c r="D29">
        <v>2</v>
      </c>
      <c r="E29">
        <v>1</v>
      </c>
      <c r="F29">
        <v>2810</v>
      </c>
      <c r="G29">
        <v>2757</v>
      </c>
      <c r="H29">
        <f t="shared" si="0"/>
        <v>53</v>
      </c>
      <c r="I29" s="7">
        <v>0.98113879000000004</v>
      </c>
      <c r="J29" s="10"/>
      <c r="K29">
        <v>14</v>
      </c>
      <c r="L29">
        <v>2</v>
      </c>
      <c r="M29" t="str">
        <f t="shared" si="2"/>
        <v>(14, 3, 0, 2, 1, 2757, 2)</v>
      </c>
    </row>
    <row r="30" spans="1:13" x14ac:dyDescent="0.25">
      <c r="A30">
        <v>3</v>
      </c>
      <c r="B30" s="8" t="s">
        <v>10</v>
      </c>
      <c r="C30" s="8">
        <v>2</v>
      </c>
      <c r="D30">
        <v>1</v>
      </c>
      <c r="E30">
        <v>2</v>
      </c>
      <c r="F30">
        <v>2810</v>
      </c>
      <c r="G30">
        <v>2726</v>
      </c>
      <c r="H30">
        <f t="shared" si="0"/>
        <v>84</v>
      </c>
      <c r="I30" s="7">
        <v>0.97010676000000007</v>
      </c>
      <c r="J30" s="10">
        <f t="shared" ref="J30" si="15">ROUND(AVERAGE(I30,I31),8)</f>
        <v>0.97330961000000005</v>
      </c>
      <c r="K30">
        <v>15</v>
      </c>
      <c r="L30">
        <v>1</v>
      </c>
      <c r="M30" t="str">
        <f t="shared" si="2"/>
        <v>(15, 3, 2, 1, 2, 2726, 1)</v>
      </c>
    </row>
    <row r="31" spans="1:13" x14ac:dyDescent="0.25">
      <c r="A31">
        <v>3</v>
      </c>
      <c r="B31" s="8"/>
      <c r="C31" s="8"/>
      <c r="D31">
        <v>2</v>
      </c>
      <c r="E31">
        <v>1</v>
      </c>
      <c r="F31">
        <v>2810</v>
      </c>
      <c r="G31">
        <v>2744</v>
      </c>
      <c r="H31">
        <f t="shared" si="0"/>
        <v>66</v>
      </c>
      <c r="I31" s="7">
        <v>0.97651246000000003</v>
      </c>
      <c r="J31" s="10"/>
      <c r="K31">
        <v>15</v>
      </c>
      <c r="L31">
        <v>2</v>
      </c>
      <c r="M31" t="str">
        <f t="shared" si="2"/>
        <v>(15, 3, 0, 2, 1, 2744, 2)</v>
      </c>
    </row>
    <row r="32" spans="1:13" x14ac:dyDescent="0.25">
      <c r="A32">
        <v>3</v>
      </c>
      <c r="B32" s="8" t="s">
        <v>10</v>
      </c>
      <c r="C32" s="8">
        <v>1</v>
      </c>
      <c r="D32">
        <v>1</v>
      </c>
      <c r="E32">
        <v>2</v>
      </c>
      <c r="F32">
        <v>2810</v>
      </c>
      <c r="G32">
        <v>2755</v>
      </c>
      <c r="H32">
        <f t="shared" si="0"/>
        <v>55</v>
      </c>
      <c r="I32" s="7">
        <v>0.98042704999999997</v>
      </c>
      <c r="J32" s="10">
        <f t="shared" ref="J32" si="16">ROUND(AVERAGE(I32,I33),8)</f>
        <v>0.98256228000000001</v>
      </c>
      <c r="K32">
        <v>16</v>
      </c>
      <c r="L32">
        <v>1</v>
      </c>
      <c r="M32" t="str">
        <f t="shared" si="2"/>
        <v>(16, 3, 1, 1, 2, 2755, 1)</v>
      </c>
    </row>
    <row r="33" spans="1:13" x14ac:dyDescent="0.25">
      <c r="A33">
        <v>3</v>
      </c>
      <c r="B33" s="8"/>
      <c r="C33" s="8"/>
      <c r="D33">
        <v>2</v>
      </c>
      <c r="E33">
        <v>1</v>
      </c>
      <c r="F33">
        <v>2810</v>
      </c>
      <c r="G33">
        <v>2767</v>
      </c>
      <c r="H33">
        <f t="shared" si="0"/>
        <v>43</v>
      </c>
      <c r="I33" s="7">
        <v>0.98469751000000005</v>
      </c>
      <c r="J33" s="10"/>
      <c r="K33">
        <v>16</v>
      </c>
      <c r="L33">
        <v>2</v>
      </c>
      <c r="M33" t="str">
        <f t="shared" si="2"/>
        <v>(16, 3, 0, 2, 1, 2767, 2)</v>
      </c>
    </row>
    <row r="34" spans="1:13" x14ac:dyDescent="0.25">
      <c r="A34">
        <v>4</v>
      </c>
      <c r="B34" s="8" t="s">
        <v>13</v>
      </c>
      <c r="C34" s="9"/>
      <c r="D34">
        <v>1</v>
      </c>
      <c r="E34">
        <v>2</v>
      </c>
      <c r="F34">
        <v>2810</v>
      </c>
      <c r="G34">
        <v>2526</v>
      </c>
      <c r="H34">
        <f t="shared" si="0"/>
        <v>284</v>
      </c>
      <c r="I34" s="7">
        <v>0.89893237999999998</v>
      </c>
      <c r="J34" s="10">
        <f t="shared" ref="J34" si="17">ROUND(AVERAGE(I34,I35),8)</f>
        <v>0.90427046</v>
      </c>
      <c r="K34">
        <v>17</v>
      </c>
      <c r="L34">
        <v>1</v>
      </c>
      <c r="M34" t="str">
        <f t="shared" si="2"/>
        <v>(17, 4, 0, 1, 2, 2526, 1)</v>
      </c>
    </row>
    <row r="35" spans="1:13" x14ac:dyDescent="0.25">
      <c r="A35">
        <v>4</v>
      </c>
      <c r="B35" s="8"/>
      <c r="C35" s="9"/>
      <c r="D35">
        <v>2</v>
      </c>
      <c r="E35">
        <v>1</v>
      </c>
      <c r="F35">
        <v>2810</v>
      </c>
      <c r="G35">
        <v>2556</v>
      </c>
      <c r="H35">
        <f t="shared" si="0"/>
        <v>254</v>
      </c>
      <c r="I35" s="7">
        <v>0.90960854000000002</v>
      </c>
      <c r="J35" s="10"/>
      <c r="K35">
        <v>17</v>
      </c>
      <c r="L35">
        <v>2</v>
      </c>
      <c r="M35" t="str">
        <f t="shared" si="2"/>
        <v>(17, 4, 0, 2, 1, 2556, 2)</v>
      </c>
    </row>
    <row r="36" spans="1:13" x14ac:dyDescent="0.25">
      <c r="A36">
        <v>5</v>
      </c>
      <c r="B36" s="8" t="s">
        <v>14</v>
      </c>
      <c r="C36" s="9"/>
      <c r="D36">
        <v>1</v>
      </c>
      <c r="E36">
        <v>2</v>
      </c>
      <c r="F36">
        <v>2810</v>
      </c>
      <c r="G36">
        <v>1066</v>
      </c>
      <c r="H36">
        <f t="shared" ref="H36:H39" si="18">F36-G36</f>
        <v>1744</v>
      </c>
      <c r="I36" s="7">
        <v>0.37935943000000005</v>
      </c>
      <c r="J36" s="10">
        <f t="shared" ref="J36" si="19">ROUND(AVERAGE(I36,I37),8)</f>
        <v>0.39003558999999999</v>
      </c>
      <c r="K36">
        <v>18</v>
      </c>
      <c r="L36">
        <v>1</v>
      </c>
      <c r="M36" t="str">
        <f t="shared" si="2"/>
        <v>(18, 5, 0, 1, 2, 1066, 1)</v>
      </c>
    </row>
    <row r="37" spans="1:13" x14ac:dyDescent="0.25">
      <c r="A37">
        <v>5</v>
      </c>
      <c r="B37" s="8"/>
      <c r="C37" s="9"/>
      <c r="D37">
        <v>2</v>
      </c>
      <c r="E37">
        <v>1</v>
      </c>
      <c r="F37">
        <v>2810</v>
      </c>
      <c r="G37">
        <v>1126</v>
      </c>
      <c r="H37">
        <f t="shared" si="18"/>
        <v>1684</v>
      </c>
      <c r="I37" s="7">
        <v>0.40071173999999998</v>
      </c>
      <c r="J37" s="10"/>
      <c r="K37">
        <v>18</v>
      </c>
      <c r="L37">
        <v>2</v>
      </c>
      <c r="M37" t="str">
        <f t="shared" si="2"/>
        <v>(18, 5, 0, 2, 1, 1126, 2)</v>
      </c>
    </row>
    <row r="38" spans="1:13" x14ac:dyDescent="0.25">
      <c r="A38">
        <v>6</v>
      </c>
      <c r="B38" s="8" t="s">
        <v>15</v>
      </c>
      <c r="C38" s="9"/>
      <c r="D38">
        <v>1</v>
      </c>
      <c r="E38">
        <v>2</v>
      </c>
      <c r="F38">
        <v>2810</v>
      </c>
      <c r="G38">
        <v>2508</v>
      </c>
      <c r="H38">
        <f t="shared" si="18"/>
        <v>302</v>
      </c>
      <c r="I38" s="7">
        <v>0.89252668999999996</v>
      </c>
      <c r="J38" s="10">
        <f t="shared" ref="J38" si="20">ROUND(AVERAGE(I38,I39),8)</f>
        <v>0.89697508999999997</v>
      </c>
      <c r="K38">
        <v>19</v>
      </c>
      <c r="L38">
        <v>1</v>
      </c>
      <c r="M38" t="str">
        <f t="shared" si="2"/>
        <v>(19, 6, 0, 1, 2, 2508, 1)</v>
      </c>
    </row>
    <row r="39" spans="1:13" x14ac:dyDescent="0.25">
      <c r="A39">
        <v>6</v>
      </c>
      <c r="B39" s="8"/>
      <c r="C39" s="9"/>
      <c r="D39">
        <v>2</v>
      </c>
      <c r="E39">
        <v>1</v>
      </c>
      <c r="F39">
        <v>2810</v>
      </c>
      <c r="G39">
        <v>2533</v>
      </c>
      <c r="H39">
        <f t="shared" si="18"/>
        <v>277</v>
      </c>
      <c r="I39" s="7">
        <v>0.90142348999999999</v>
      </c>
      <c r="J39" s="10"/>
      <c r="K39">
        <v>19</v>
      </c>
      <c r="L39">
        <v>2</v>
      </c>
      <c r="M39" t="str">
        <f t="shared" si="2"/>
        <v>(19, 6, 0, 2, 1, 2533, 2)</v>
      </c>
    </row>
  </sheetData>
  <mergeCells count="57">
    <mergeCell ref="C30:C31"/>
    <mergeCell ref="C32:C33"/>
    <mergeCell ref="C34:C35"/>
    <mergeCell ref="J34:J35"/>
    <mergeCell ref="J12:J13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J32:J33"/>
    <mergeCell ref="J28:J29"/>
    <mergeCell ref="C2:C3"/>
    <mergeCell ref="C4:C5"/>
    <mergeCell ref="C6:C7"/>
    <mergeCell ref="C8:C9"/>
    <mergeCell ref="C10:C11"/>
    <mergeCell ref="J30:J31"/>
    <mergeCell ref="J2:J3"/>
    <mergeCell ref="J4:J5"/>
    <mergeCell ref="J10:J11"/>
    <mergeCell ref="J14:J15"/>
    <mergeCell ref="J24:J25"/>
    <mergeCell ref="J26:J27"/>
    <mergeCell ref="J6:J7"/>
    <mergeCell ref="J8:J9"/>
    <mergeCell ref="J16:J17"/>
    <mergeCell ref="J18:J19"/>
    <mergeCell ref="J20:J21"/>
    <mergeCell ref="J22:J23"/>
    <mergeCell ref="C36:C37"/>
    <mergeCell ref="J36:J37"/>
    <mergeCell ref="C38:C39"/>
    <mergeCell ref="J38:J39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36:B37"/>
    <mergeCell ref="B38:B39"/>
    <mergeCell ref="B26:B27"/>
    <mergeCell ref="B28:B29"/>
    <mergeCell ref="B30:B31"/>
    <mergeCell ref="B32:B33"/>
    <mergeCell ref="B34:B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Normal="100" workbookViewId="0">
      <selection activeCell="C2" sqref="C2"/>
    </sheetView>
  </sheetViews>
  <sheetFormatPr defaultColWidth="11.42578125" defaultRowHeight="15" x14ac:dyDescent="0.25"/>
  <cols>
    <col min="1" max="1" width="18" bestFit="1" customWidth="1"/>
    <col min="2" max="2" width="6.85546875" bestFit="1" customWidth="1"/>
    <col min="3" max="3" width="11" bestFit="1" customWidth="1"/>
    <col min="5" max="5" width="24" bestFit="1" customWidth="1"/>
    <col min="6" max="6" width="11" bestFit="1" customWidth="1"/>
  </cols>
  <sheetData>
    <row r="1" spans="1:6" x14ac:dyDescent="0.25">
      <c r="A1" s="1" t="s">
        <v>0</v>
      </c>
      <c r="B1" s="1" t="s">
        <v>5</v>
      </c>
      <c r="C1" s="1" t="s">
        <v>8</v>
      </c>
      <c r="E1" s="1" t="s">
        <v>0</v>
      </c>
      <c r="F1" s="1" t="s">
        <v>8</v>
      </c>
    </row>
    <row r="2" spans="1:6" x14ac:dyDescent="0.25">
      <c r="A2" s="2" t="s">
        <v>9</v>
      </c>
      <c r="B2" s="4"/>
      <c r="C2" s="3">
        <v>98.256227999999993</v>
      </c>
      <c r="E2" s="2" t="s">
        <v>9</v>
      </c>
      <c r="F2" s="5">
        <f>98.256228*0.01</f>
        <v>0.9825622799999999</v>
      </c>
    </row>
    <row r="3" spans="1:6" x14ac:dyDescent="0.25">
      <c r="A3" s="2" t="s">
        <v>10</v>
      </c>
      <c r="B3" s="2">
        <v>15</v>
      </c>
      <c r="C3" s="3">
        <v>97.437723000000005</v>
      </c>
      <c r="E3" s="2" t="s">
        <v>11</v>
      </c>
      <c r="F3" s="5">
        <f>98.096086*0.01</f>
        <v>0.98096086000000005</v>
      </c>
    </row>
    <row r="4" spans="1:6" x14ac:dyDescent="0.25">
      <c r="A4" s="2" t="s">
        <v>10</v>
      </c>
      <c r="B4" s="2">
        <v>14</v>
      </c>
      <c r="C4" s="3">
        <v>97.437723000000005</v>
      </c>
      <c r="E4" s="2" t="s">
        <v>13</v>
      </c>
      <c r="F4" s="5">
        <f>90.427046*0.01</f>
        <v>0.90427046000000011</v>
      </c>
    </row>
    <row r="5" spans="1:6" x14ac:dyDescent="0.25">
      <c r="A5" s="2" t="s">
        <v>10</v>
      </c>
      <c r="B5" s="2">
        <v>13</v>
      </c>
      <c r="C5" s="3">
        <v>97.633452000000005</v>
      </c>
      <c r="E5" s="2" t="s">
        <v>14</v>
      </c>
      <c r="F5" s="7">
        <f>39.003559*0.01</f>
        <v>0.39003559000000004</v>
      </c>
    </row>
    <row r="6" spans="1:6" x14ac:dyDescent="0.25">
      <c r="A6" s="2" t="s">
        <v>10</v>
      </c>
      <c r="B6" s="2">
        <v>12</v>
      </c>
      <c r="C6" s="3">
        <v>97.544483999999997</v>
      </c>
      <c r="E6" s="2" t="s">
        <v>15</v>
      </c>
      <c r="F6" s="7">
        <f>89.697509*0.01</f>
        <v>0.89697508999999997</v>
      </c>
    </row>
    <row r="7" spans="1:6" x14ac:dyDescent="0.25">
      <c r="A7" s="2" t="s">
        <v>10</v>
      </c>
      <c r="B7" s="2">
        <v>11</v>
      </c>
      <c r="C7" s="3">
        <v>97.633452000000005</v>
      </c>
    </row>
    <row r="8" spans="1:6" x14ac:dyDescent="0.25">
      <c r="A8" s="2" t="s">
        <v>10</v>
      </c>
      <c r="B8" s="2">
        <v>10</v>
      </c>
      <c r="C8" s="3">
        <v>97.758007000000006</v>
      </c>
    </row>
    <row r="9" spans="1:6" x14ac:dyDescent="0.25">
      <c r="A9" s="2" t="s">
        <v>10</v>
      </c>
      <c r="B9" s="2">
        <v>9</v>
      </c>
      <c r="C9" s="3">
        <v>97.971530000000001</v>
      </c>
      <c r="E9" s="1" t="s">
        <v>0</v>
      </c>
      <c r="F9" s="1" t="s">
        <v>8</v>
      </c>
    </row>
    <row r="10" spans="1:6" x14ac:dyDescent="0.25">
      <c r="A10" s="2" t="s">
        <v>10</v>
      </c>
      <c r="B10" s="2">
        <v>8</v>
      </c>
      <c r="C10" s="3">
        <v>97.846975</v>
      </c>
      <c r="E10" s="2" t="s">
        <v>9</v>
      </c>
      <c r="F10" s="5">
        <f>98.256228*0.01</f>
        <v>0.9825622799999999</v>
      </c>
    </row>
    <row r="11" spans="1:6" x14ac:dyDescent="0.25">
      <c r="A11" s="2" t="s">
        <v>10</v>
      </c>
      <c r="B11" s="2">
        <v>7</v>
      </c>
      <c r="C11" s="3">
        <v>97.971530999999999</v>
      </c>
      <c r="E11" s="2" t="s">
        <v>12</v>
      </c>
      <c r="F11" s="5">
        <f>AVERAGE(C3:C17)*0.01</f>
        <v>0.97788849533333355</v>
      </c>
    </row>
    <row r="12" spans="1:6" x14ac:dyDescent="0.25">
      <c r="A12" s="2" t="s">
        <v>10</v>
      </c>
      <c r="B12" s="2">
        <v>6</v>
      </c>
      <c r="C12" s="3">
        <v>97.900356000000002</v>
      </c>
      <c r="E12" s="2" t="s">
        <v>13</v>
      </c>
      <c r="F12" s="5">
        <f>90.427046*0.01</f>
        <v>0.90427046000000011</v>
      </c>
    </row>
    <row r="13" spans="1:6" x14ac:dyDescent="0.25">
      <c r="A13" s="2" t="s">
        <v>10</v>
      </c>
      <c r="B13" s="2">
        <v>5</v>
      </c>
      <c r="C13" s="3">
        <v>98.060497999999995</v>
      </c>
      <c r="E13" s="2" t="s">
        <v>14</v>
      </c>
      <c r="F13" s="7">
        <f>39.003559*0.01</f>
        <v>0.39003559000000004</v>
      </c>
    </row>
    <row r="14" spans="1:6" x14ac:dyDescent="0.25">
      <c r="A14" s="2" t="s">
        <v>10</v>
      </c>
      <c r="B14" s="2">
        <v>4</v>
      </c>
      <c r="C14" s="3">
        <v>97.953737000000004</v>
      </c>
      <c r="E14" s="2" t="s">
        <v>15</v>
      </c>
      <c r="F14" s="7">
        <f>89.697509*0.01</f>
        <v>0.89697508999999997</v>
      </c>
    </row>
    <row r="15" spans="1:6" x14ac:dyDescent="0.25">
      <c r="A15" s="2" t="s">
        <v>10</v>
      </c>
      <c r="B15" s="2">
        <v>3</v>
      </c>
      <c r="C15" s="3">
        <v>98.096086</v>
      </c>
    </row>
    <row r="16" spans="1:6" x14ac:dyDescent="0.25">
      <c r="A16" s="2" t="s">
        <v>10</v>
      </c>
      <c r="B16" s="2">
        <v>2</v>
      </c>
      <c r="C16" s="3">
        <v>97.330961000000002</v>
      </c>
    </row>
    <row r="17" spans="1:3" x14ac:dyDescent="0.25">
      <c r="A17" s="2" t="s">
        <v>10</v>
      </c>
      <c r="B17" s="2">
        <v>1</v>
      </c>
      <c r="C17" s="3">
        <v>98.256227999999993</v>
      </c>
    </row>
    <row r="18" spans="1:3" x14ac:dyDescent="0.25">
      <c r="A18" s="2" t="s">
        <v>13</v>
      </c>
      <c r="B18" s="4"/>
      <c r="C18" s="3">
        <v>90.427046000000004</v>
      </c>
    </row>
    <row r="19" spans="1:3" x14ac:dyDescent="0.25">
      <c r="A19" s="2" t="s">
        <v>14</v>
      </c>
      <c r="C19">
        <v>39.003559000000003</v>
      </c>
    </row>
    <row r="20" spans="1:3" x14ac:dyDescent="0.25">
      <c r="A20" s="2" t="s">
        <v>15</v>
      </c>
      <c r="C20">
        <v>89.697508999999997</v>
      </c>
    </row>
    <row r="43" spans="1:3" x14ac:dyDescent="0.25">
      <c r="B43" s="11" t="s">
        <v>10</v>
      </c>
      <c r="C43" s="11"/>
    </row>
    <row r="44" spans="1:3" x14ac:dyDescent="0.25">
      <c r="A44" s="1" t="s">
        <v>0</v>
      </c>
      <c r="B44" s="1" t="s">
        <v>5</v>
      </c>
      <c r="C44" s="1" t="s">
        <v>8</v>
      </c>
    </row>
    <row r="45" spans="1:3" x14ac:dyDescent="0.25">
      <c r="A45" s="2" t="s">
        <v>10</v>
      </c>
      <c r="B45" s="2">
        <v>15</v>
      </c>
      <c r="C45" s="6">
        <v>0.97437723000000009</v>
      </c>
    </row>
    <row r="46" spans="1:3" x14ac:dyDescent="0.25">
      <c r="A46" s="2" t="s">
        <v>10</v>
      </c>
      <c r="B46" s="2">
        <v>14</v>
      </c>
      <c r="C46" s="6">
        <v>0.97437723000000009</v>
      </c>
    </row>
    <row r="47" spans="1:3" x14ac:dyDescent="0.25">
      <c r="A47" s="2" t="s">
        <v>10</v>
      </c>
      <c r="B47" s="2">
        <v>13</v>
      </c>
      <c r="C47" s="6">
        <v>0.97633452000000009</v>
      </c>
    </row>
    <row r="48" spans="1:3" x14ac:dyDescent="0.25">
      <c r="A48" s="2" t="s">
        <v>10</v>
      </c>
      <c r="B48" s="2">
        <v>12</v>
      </c>
      <c r="C48" s="6">
        <v>0.97544483999999998</v>
      </c>
    </row>
    <row r="49" spans="1:3" x14ac:dyDescent="0.25">
      <c r="A49" s="2" t="s">
        <v>10</v>
      </c>
      <c r="B49" s="2">
        <v>11</v>
      </c>
      <c r="C49" s="6">
        <v>0.97633452000000009</v>
      </c>
    </row>
    <row r="50" spans="1:3" x14ac:dyDescent="0.25">
      <c r="A50" s="2" t="s">
        <v>10</v>
      </c>
      <c r="B50" s="2">
        <v>10</v>
      </c>
      <c r="C50" s="6">
        <v>0.97758007000000013</v>
      </c>
    </row>
    <row r="51" spans="1:3" x14ac:dyDescent="0.25">
      <c r="A51" s="2" t="s">
        <v>10</v>
      </c>
      <c r="B51" s="2">
        <v>9</v>
      </c>
      <c r="C51" s="6">
        <v>0.97971530000000007</v>
      </c>
    </row>
    <row r="52" spans="1:3" x14ac:dyDescent="0.25">
      <c r="A52" s="2" t="s">
        <v>10</v>
      </c>
      <c r="B52" s="2">
        <v>8</v>
      </c>
      <c r="C52" s="6">
        <v>0.97846975000000003</v>
      </c>
    </row>
    <row r="53" spans="1:3" x14ac:dyDescent="0.25">
      <c r="A53" s="2" t="s">
        <v>10</v>
      </c>
      <c r="B53" s="2">
        <v>7</v>
      </c>
      <c r="C53" s="6">
        <v>0.97971531000000001</v>
      </c>
    </row>
    <row r="54" spans="1:3" x14ac:dyDescent="0.25">
      <c r="A54" s="2" t="s">
        <v>10</v>
      </c>
      <c r="B54" s="2">
        <v>6</v>
      </c>
      <c r="C54" s="6">
        <v>0.97900355999999999</v>
      </c>
    </row>
    <row r="55" spans="1:3" x14ac:dyDescent="0.25">
      <c r="A55" s="2" t="s">
        <v>10</v>
      </c>
      <c r="B55" s="2">
        <v>5</v>
      </c>
      <c r="C55" s="6">
        <v>0.98060497999999996</v>
      </c>
    </row>
    <row r="56" spans="1:3" x14ac:dyDescent="0.25">
      <c r="A56" s="2" t="s">
        <v>10</v>
      </c>
      <c r="B56" s="2">
        <v>4</v>
      </c>
      <c r="C56" s="6">
        <v>0.97953737000000007</v>
      </c>
    </row>
    <row r="57" spans="1:3" x14ac:dyDescent="0.25">
      <c r="A57" s="2" t="s">
        <v>10</v>
      </c>
      <c r="B57" s="2">
        <v>3</v>
      </c>
      <c r="C57" s="6">
        <v>0.98096086000000005</v>
      </c>
    </row>
    <row r="58" spans="1:3" x14ac:dyDescent="0.25">
      <c r="A58" s="2" t="s">
        <v>10</v>
      </c>
      <c r="B58" s="2">
        <v>2</v>
      </c>
      <c r="C58" s="6">
        <v>0.97330961000000005</v>
      </c>
    </row>
    <row r="59" spans="1:3" x14ac:dyDescent="0.25">
      <c r="A59" s="2" t="s">
        <v>10</v>
      </c>
      <c r="B59" s="2">
        <v>1</v>
      </c>
      <c r="C59" s="6">
        <v>0.9825622799999999</v>
      </c>
    </row>
  </sheetData>
  <mergeCells count="1">
    <mergeCell ref="B43:C43"/>
  </mergeCells>
  <pageMargins left="0.7" right="0.7" top="0.75" bottom="0.75" header="0.3" footer="0.3"/>
  <ignoredErrors>
    <ignoredError sqref="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Camilleri at Lombard Bank</dc:creator>
  <cp:lastModifiedBy>George Camilleri at Lombard Bank</cp:lastModifiedBy>
  <dcterms:created xsi:type="dcterms:W3CDTF">2022-01-28T09:28:18Z</dcterms:created>
  <dcterms:modified xsi:type="dcterms:W3CDTF">2022-02-21T17:07:59Z</dcterms:modified>
</cp:coreProperties>
</file>