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orge/Documents/GitKraken/CSP_data/"/>
    </mc:Choice>
  </mc:AlternateContent>
  <xr:revisionPtr revIDLastSave="0" documentId="13_ncr:1_{C2A09FC1-0BDD-1448-B42D-8274A1F74AC3}" xr6:coauthVersionLast="45" xr6:coauthVersionMax="45" xr10:uidLastSave="{00000000-0000-0000-0000-000000000000}"/>
  <bookViews>
    <workbookView xWindow="2100" yWindow="640" windowWidth="26700" windowHeight="11200" tabRatio="455" xr2:uid="{00000000-000D-0000-FFFF-FFFF00000000}"/>
  </bookViews>
  <sheets>
    <sheet name="PMM SEN" sheetId="3" r:id="rId1"/>
    <sheet name="PMM SIC" sheetId="1" r:id="rId2"/>
    <sheet name="PMM SING" sheetId="2" r:id="rId3"/>
  </sheets>
  <definedNames>
    <definedName name="_xlnm._FilterDatabase" localSheetId="2" hidden="1">'PMM SING'!$B$9:$K$143</definedName>
    <definedName name="_xlnm.Print_Area" localSheetId="0">'PMM SEN'!$A$1:$K$69</definedName>
    <definedName name="_xlnm.Print_Area" localSheetId="1">'PMM SIC'!$B$1:$G$22</definedName>
    <definedName name="_xlnm.Print_Area" localSheetId="2">'PMM SING'!$B$1:$G$22</definedName>
  </definedNames>
  <calcPr calcId="191029" calcMode="manual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3" l="1"/>
  <c r="G34" i="3" l="1"/>
  <c r="G33" i="3" l="1"/>
  <c r="G31" i="3" l="1"/>
  <c r="G32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5" i="3"/>
  <c r="G17" i="3"/>
  <c r="G16" i="3"/>
  <c r="G149" i="2"/>
  <c r="G141" i="1"/>
  <c r="G142" i="1"/>
  <c r="G143" i="1"/>
  <c r="G144" i="1"/>
  <c r="G145" i="1"/>
  <c r="G146" i="1"/>
  <c r="G147" i="1"/>
  <c r="G149" i="1"/>
  <c r="G14" i="3"/>
  <c r="I16" i="3"/>
  <c r="G147" i="2"/>
  <c r="K16" i="3"/>
  <c r="I14" i="3"/>
  <c r="K14" i="3"/>
  <c r="K13" i="3"/>
  <c r="I13" i="3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K104" i="2"/>
  <c r="I104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K12" i="3"/>
  <c r="I12" i="3"/>
  <c r="K11" i="3"/>
  <c r="I11" i="3"/>
  <c r="K10" i="3"/>
  <c r="I10" i="3"/>
  <c r="G136" i="1"/>
  <c r="G137" i="1"/>
  <c r="G138" i="1"/>
  <c r="G139" i="1"/>
  <c r="G140" i="1"/>
  <c r="G135" i="1"/>
  <c r="G134" i="1"/>
  <c r="G133" i="1"/>
  <c r="G132" i="1"/>
  <c r="G131" i="1"/>
  <c r="G20" i="1"/>
  <c r="G130" i="1"/>
  <c r="G129" i="1"/>
  <c r="G128" i="1"/>
  <c r="G127" i="1"/>
  <c r="G126" i="1"/>
  <c r="G125" i="1"/>
  <c r="G124" i="1"/>
  <c r="G123" i="1"/>
  <c r="G122" i="1"/>
  <c r="G121" i="1"/>
  <c r="G118" i="1"/>
  <c r="G119" i="1"/>
  <c r="G120" i="1"/>
  <c r="G117" i="1"/>
  <c r="G116" i="1"/>
  <c r="G113" i="1"/>
  <c r="G114" i="1"/>
  <c r="G115" i="1"/>
  <c r="G112" i="1"/>
  <c r="G111" i="1"/>
  <c r="G110" i="1"/>
  <c r="G109" i="1"/>
  <c r="G108" i="1"/>
  <c r="G104" i="1"/>
  <c r="G105" i="1"/>
  <c r="G107" i="1"/>
  <c r="G106" i="1"/>
  <c r="G99" i="1"/>
  <c r="G98" i="1"/>
  <c r="G103" i="1"/>
  <c r="G100" i="1"/>
  <c r="G101" i="1"/>
  <c r="G102" i="1"/>
  <c r="G97" i="1"/>
  <c r="G94" i="1"/>
  <c r="G95" i="1"/>
  <c r="G96" i="1"/>
  <c r="G93" i="1"/>
  <c r="G92" i="1"/>
  <c r="G88" i="1"/>
  <c r="G89" i="1"/>
  <c r="G90" i="1"/>
  <c r="G91" i="1"/>
  <c r="G87" i="1"/>
  <c r="G86" i="1"/>
  <c r="G85" i="1"/>
  <c r="G83" i="1"/>
  <c r="G84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2" i="1"/>
  <c r="G11" i="1"/>
  <c r="G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fcanales</author>
  </authors>
  <commentList>
    <comment ref="H9" authorId="0" shapeId="0" xr:uid="{00000000-0006-0000-0000-000001000000}">
      <text>
        <r>
          <rPr>
            <sz val="9"/>
            <color indexed="81"/>
            <rFont val="Tahoma"/>
            <family val="2"/>
          </rPr>
          <t>Precio Medio de Mercado de Clientes no sometidos a regulación de precios.</t>
        </r>
      </text>
    </comment>
    <comment ref="I9" authorId="0" shapeId="0" xr:uid="{00000000-0006-0000-0000-000002000000}">
      <text>
        <r>
          <rPr>
            <sz val="9"/>
            <color indexed="81"/>
            <rFont val="Tahoma"/>
            <family val="2"/>
          </rPr>
          <t>Energía facturada  por parte de generadoras del SIC a clientes no sometidos a regulación de precios, en los 4 meses de la ventana móvil</t>
        </r>
      </text>
    </comment>
    <comment ref="J9" authorId="0" shapeId="0" xr:uid="{00000000-0006-0000-0000-000003000000}">
      <text>
        <r>
          <rPr>
            <sz val="9"/>
            <color indexed="81"/>
            <rFont val="Tahoma"/>
            <family val="2"/>
          </rPr>
          <t>Precio Medio de Mercado de Ventas efectuadas a Precio de Nudo de Largo Plazo del SIC</t>
        </r>
      </text>
    </comment>
    <comment ref="K9" authorId="0" shapeId="0" xr:uid="{00000000-0006-0000-0000-000004000000}">
      <text>
        <r>
          <rPr>
            <sz val="9"/>
            <color indexed="81"/>
            <rFont val="Tahoma"/>
            <family val="2"/>
          </rPr>
          <t>Energía facturada a Distribuidoras del SIC efectuadas a Precio de Nudo de Largo Plazo en los 4 meses de la ventana móvil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fcanales</author>
  </authors>
  <commentList>
    <comment ref="H9" authorId="0" shapeId="0" xr:uid="{00000000-0006-0000-0100-000001000000}">
      <text>
        <r>
          <rPr>
            <sz val="9"/>
            <color indexed="81"/>
            <rFont val="Tahoma"/>
            <family val="2"/>
          </rPr>
          <t>Precio Medio de Mercado de Clientes no sometidos a regulación de precios.</t>
        </r>
      </text>
    </comment>
    <comment ref="I9" authorId="0" shapeId="0" xr:uid="{00000000-0006-0000-0100-000002000000}">
      <text>
        <r>
          <rPr>
            <sz val="9"/>
            <color indexed="81"/>
            <rFont val="Tahoma"/>
            <family val="2"/>
          </rPr>
          <t>Energía facturada  por parte de generadoras del SIC a clientes no sometidos a regulación de precios, en los 4 meses de la ventana móvil</t>
        </r>
      </text>
    </comment>
    <comment ref="J9" authorId="0" shapeId="0" xr:uid="{00000000-0006-0000-0100-000003000000}">
      <text>
        <r>
          <rPr>
            <sz val="9"/>
            <color indexed="81"/>
            <rFont val="Tahoma"/>
            <family val="2"/>
          </rPr>
          <t>Precio Medio de Mercado de Ventas efectuadas a Precio de Nudo de Largo Plazo del SIC</t>
        </r>
      </text>
    </comment>
    <comment ref="K9" authorId="0" shapeId="0" xr:uid="{00000000-0006-0000-0100-000004000000}">
      <text>
        <r>
          <rPr>
            <sz val="9"/>
            <color indexed="81"/>
            <rFont val="Tahoma"/>
            <family val="2"/>
          </rPr>
          <t>Energía facturada a Distribuidoras del SIC efectuadas a Precio de Nudo de Largo Plazo en los 4 meses de la ventana móvil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fcanales</author>
  </authors>
  <commentList>
    <comment ref="H9" authorId="0" shapeId="0" xr:uid="{00000000-0006-0000-0200-000001000000}">
      <text>
        <r>
          <rPr>
            <sz val="9"/>
            <color indexed="81"/>
            <rFont val="Tahoma"/>
            <family val="2"/>
          </rPr>
          <t>Precio Medio de Mercado de Clientes no sometidos a regulación de precios.</t>
        </r>
      </text>
    </comment>
    <comment ref="I9" authorId="0" shapeId="0" xr:uid="{00000000-0006-0000-0200-000002000000}">
      <text>
        <r>
          <rPr>
            <sz val="9"/>
            <color indexed="81"/>
            <rFont val="Tahoma"/>
            <family val="2"/>
          </rPr>
          <t>Energía facturada  por parte de generadoras del SING a clientes no sometidos a regulación de precios, en los 4 meses de la ventana móvil</t>
        </r>
      </text>
    </comment>
    <comment ref="J9" authorId="0" shapeId="0" xr:uid="{00000000-0006-0000-0200-000003000000}">
      <text>
        <r>
          <rPr>
            <sz val="9"/>
            <color indexed="81"/>
            <rFont val="Tahoma"/>
            <family val="2"/>
          </rPr>
          <t>Precio Medio de Mercado de Ventas efectuadas a Precio de Nudo de Largo Plazo del SING</t>
        </r>
      </text>
    </comment>
    <comment ref="K9" authorId="0" shapeId="0" xr:uid="{00000000-0006-0000-0200-000004000000}">
      <text>
        <r>
          <rPr>
            <sz val="9"/>
            <color indexed="81"/>
            <rFont val="Tahoma"/>
            <family val="2"/>
          </rPr>
          <t>Energía facturada a Distribuidoras del SING efectuadas a Precio de Nudo de Largo Plazo en los 4 meses de la ventana móvil</t>
        </r>
      </text>
    </comment>
  </commentList>
</comments>
</file>

<file path=xl/sharedStrings.xml><?xml version="1.0" encoding="utf-8"?>
<sst xmlns="http://schemas.openxmlformats.org/spreadsheetml/2006/main" count="962" uniqueCount="382">
  <si>
    <t>Fecha de publicación de PMM</t>
  </si>
  <si>
    <t>Ventana de 4 meses</t>
  </si>
  <si>
    <t>Fijación Precio de Nudo</t>
  </si>
  <si>
    <t>Var % Respecto PMM Base</t>
  </si>
  <si>
    <t>02 de Noviembre de 2006</t>
  </si>
  <si>
    <t>Mayo 2006 - Agosto 2006</t>
  </si>
  <si>
    <t>Octubre 2006</t>
  </si>
  <si>
    <t>01 de Diciembre de 2006</t>
  </si>
  <si>
    <t>Junio 2006 - Septiembre 2006</t>
  </si>
  <si>
    <t>02 de Enero de 2007</t>
  </si>
  <si>
    <t>Julio 2006 - Octubre 2006</t>
  </si>
  <si>
    <t>01 de Febrero de 2007</t>
  </si>
  <si>
    <t>Agosto 2006 - Noviembre 2006</t>
  </si>
  <si>
    <t>01 de Marzo de 2007</t>
  </si>
  <si>
    <t>Septiembre 2006 - Diciembre 2006</t>
  </si>
  <si>
    <t>02 de Abril de 2007</t>
  </si>
  <si>
    <t>Octubre 2006 - Enero 2007</t>
  </si>
  <si>
    <t>02 de Mayo de 2007</t>
  </si>
  <si>
    <t>Noviembre 2006 - Febrero 2007</t>
  </si>
  <si>
    <t>Abril 2007</t>
  </si>
  <si>
    <t>01 de Junio de 2007</t>
  </si>
  <si>
    <t>Diciembre 2006 - Marzo 2007</t>
  </si>
  <si>
    <t>03 de Julio de 2007</t>
  </si>
  <si>
    <t>Enero 2007 - Abril 2007</t>
  </si>
  <si>
    <t>01 de Agosto de 2007</t>
  </si>
  <si>
    <t>Febrero 2007 - Mayo 2007</t>
  </si>
  <si>
    <t>Abril 2007, Indexación Julio 2007</t>
  </si>
  <si>
    <t>03 de Septiembre de 2007</t>
  </si>
  <si>
    <t>Marzo 2007 - Junio 2007</t>
  </si>
  <si>
    <t>01 de Octubre de 2007</t>
  </si>
  <si>
    <t>Abril 2007 - Julio 2007</t>
  </si>
  <si>
    <t>Abril 2007, Indexación Septiembre 2007</t>
  </si>
  <si>
    <t>02 de Noviembre de 2007</t>
  </si>
  <si>
    <t>Mayo 2007 - Agosto 2007</t>
  </si>
  <si>
    <t>Octubre 2007</t>
  </si>
  <si>
    <t>03 de Diciembre de 2007</t>
  </si>
  <si>
    <t>Junio 2007 - Septiembre 2007</t>
  </si>
  <si>
    <t>02 de Enero de 2008</t>
  </si>
  <si>
    <t>Julio 2007 - Octubre 2007</t>
  </si>
  <si>
    <t>01 de Febrero de 2008</t>
  </si>
  <si>
    <t>Agosto 2007 - Noviembre 2007</t>
  </si>
  <si>
    <t>03 de Marzo de 2008</t>
  </si>
  <si>
    <t>Septiembre 2007 - Diciembre 2007</t>
  </si>
  <si>
    <t>01 de Abril de 2008</t>
  </si>
  <si>
    <t>Octubre 2007 - Enero 2008</t>
  </si>
  <si>
    <t>02 de Mayo de 2008</t>
  </si>
  <si>
    <t>Noviembre 2007 - Febrero 2008</t>
  </si>
  <si>
    <t>Abril 2008</t>
  </si>
  <si>
    <t>02 de Junio de 2008</t>
  </si>
  <si>
    <t>Diciembre 2007 - Marzo 2008</t>
  </si>
  <si>
    <t>01 de Julio de 2008</t>
  </si>
  <si>
    <t>Enero 2008 - Abril 2008</t>
  </si>
  <si>
    <t>01 de Agosto de 2008</t>
  </si>
  <si>
    <t>Febrero 2008 - Mayo 2008</t>
  </si>
  <si>
    <t>01 de Septiembre de 2008</t>
  </si>
  <si>
    <t>Marzo 2008 - Junio 2008</t>
  </si>
  <si>
    <t>Abril 2008, Indexación Agosto 2008</t>
  </si>
  <si>
    <t>01 de Octubre de 2008</t>
  </si>
  <si>
    <t>Abril 2008 - Julio 2008</t>
  </si>
  <si>
    <t>03 de Noviembre de 2008</t>
  </si>
  <si>
    <t>Mayo 2008 - Agosto 2008</t>
  </si>
  <si>
    <t>Octubre 2008</t>
  </si>
  <si>
    <t>01 de Diciembre de 2008</t>
  </si>
  <si>
    <t>Junio 2008 - Septiembre 2008</t>
  </si>
  <si>
    <t>Octubre 2008, Indexación Noviembre 2008</t>
  </si>
  <si>
    <t>02 de Enero de 2009</t>
  </si>
  <si>
    <t>Julio 2008 - Octbre 2008</t>
  </si>
  <si>
    <t>02 de Febrero de 2009</t>
  </si>
  <si>
    <t>Agosto 2008 - Noviembre 2008</t>
  </si>
  <si>
    <t>02 de Marzo de 2009</t>
  </si>
  <si>
    <t>Septiembre 2008 - Diciembre 2008</t>
  </si>
  <si>
    <t>01 de Abril de 2009</t>
  </si>
  <si>
    <t>Octubre 2008 - Enero 2009</t>
  </si>
  <si>
    <t>04 de Mayo de 2009</t>
  </si>
  <si>
    <t>Noviembre 2008 - Febrero 2009</t>
  </si>
  <si>
    <t>Abril 2009</t>
  </si>
  <si>
    <t>01 de Junio de 2009</t>
  </si>
  <si>
    <t>Diciembre 2008 - Marzo 2009</t>
  </si>
  <si>
    <t>01 de Julio de 2009</t>
  </si>
  <si>
    <t>Enero 2009 - Abril 2009</t>
  </si>
  <si>
    <t>03 de Agosto de 2009</t>
  </si>
  <si>
    <t>Febrero 2009 - Mayo 2009</t>
  </si>
  <si>
    <t>01 de Septiembre de 2009</t>
  </si>
  <si>
    <t>Marzo 2009 - Junio 2009</t>
  </si>
  <si>
    <t>01 de Octubre de 2009</t>
  </si>
  <si>
    <t>Abril 2009 - Julio 2009</t>
  </si>
  <si>
    <t>02 de Noviembre de 2009</t>
  </si>
  <si>
    <t>Mayo 2009 - Agosto 2009</t>
  </si>
  <si>
    <t>Octubre 2009</t>
  </si>
  <si>
    <t>01 de Diciembre de 2009</t>
  </si>
  <si>
    <t>Junio 2009 - Septiembre 2009</t>
  </si>
  <si>
    <t>04 de Enero de 2010</t>
  </si>
  <si>
    <t>Julio 2009 - Octbre 2009</t>
  </si>
  <si>
    <t>01 de Febrero de 2010</t>
  </si>
  <si>
    <t>Agosto 2009 - Noviembre 2009</t>
  </si>
  <si>
    <t>01 de Marzo de 2010</t>
  </si>
  <si>
    <t>Septiembre 2009 - Diciembre 2009</t>
  </si>
  <si>
    <t>01 de Abril de 2010</t>
  </si>
  <si>
    <t>Octubre 2009 - Enero 2010</t>
  </si>
  <si>
    <t>Octubre 2009, Indexación Marzo 2010</t>
  </si>
  <si>
    <t>03 de Mayo de 2010</t>
  </si>
  <si>
    <t>Noviembre 2009 - Febrero 2010</t>
  </si>
  <si>
    <t>Abril 2010</t>
  </si>
  <si>
    <t>01 de Junio de 2010</t>
  </si>
  <si>
    <t>Diciembre 2009 - Marzo 2010</t>
  </si>
  <si>
    <t>01 de Julio de 2010</t>
  </si>
  <si>
    <t>Enero 2010 - Abril 2010</t>
  </si>
  <si>
    <t>02 de Agosto de 2010</t>
  </si>
  <si>
    <t>Febrero 2010 - Mayo 2010</t>
  </si>
  <si>
    <t>01 de Septiembre de 2010</t>
  </si>
  <si>
    <t>Marzo 2010 - Junio 2010</t>
  </si>
  <si>
    <t>Abril 2010, Indexación Agosto 2010</t>
  </si>
  <si>
    <t>01 de Octubre de 2010</t>
  </si>
  <si>
    <t>Abril 2010 - Julio 2010</t>
  </si>
  <si>
    <t>02 de Noviembre de 2010</t>
  </si>
  <si>
    <t>Mayo 2010 - Agosto 2010</t>
  </si>
  <si>
    <t>Octubre 2010</t>
  </si>
  <si>
    <t>01 de Diciembre de 2010</t>
  </si>
  <si>
    <t>Junio 2010 - Septiembre 2010</t>
  </si>
  <si>
    <t>03 de Enero de 2011</t>
  </si>
  <si>
    <t>Julio 2010 - Octubre 2010</t>
  </si>
  <si>
    <t>01 de Febrero de 2011</t>
  </si>
  <si>
    <t>Agosto 2010 - Noviembre 2010</t>
  </si>
  <si>
    <t>01 de Marzo de 2011</t>
  </si>
  <si>
    <t>Septiembre 2010 - Diciembre 2010</t>
  </si>
  <si>
    <t>01 de Abril de 2011</t>
  </si>
  <si>
    <t>Octubre 2010 - Enero 2011</t>
  </si>
  <si>
    <t>02 de Mayo de 2011</t>
  </si>
  <si>
    <t>Noviembre 2010 - Febrero 2011</t>
  </si>
  <si>
    <t>Abril 2011</t>
  </si>
  <si>
    <t>01 de Junio de 2011</t>
  </si>
  <si>
    <t>Diciembre 2010 - Marzo 2011</t>
  </si>
  <si>
    <t>01 de Julio de 2011</t>
  </si>
  <si>
    <t>Enero 2011 - Abril 2011</t>
  </si>
  <si>
    <t>01 de Agosto de 2011</t>
  </si>
  <si>
    <t>Febrero 2011 - Mayo 2011</t>
  </si>
  <si>
    <t>01 de Septiembre de 2011</t>
  </si>
  <si>
    <t>Marzo 2011 - Junio 2011</t>
  </si>
  <si>
    <t>03 de Octubre de 2011</t>
  </si>
  <si>
    <t>Abril 2011 - Julio 2011</t>
  </si>
  <si>
    <t>02 de Noviembre de 2011</t>
  </si>
  <si>
    <t>Mayo 2011 - Agosto 2011</t>
  </si>
  <si>
    <t>Octubre 2011</t>
  </si>
  <si>
    <t>01 de Diciembre de 2011</t>
  </si>
  <si>
    <t>Junio 2011 - Septiembre 2011</t>
  </si>
  <si>
    <t>02 de Enero de 2012</t>
  </si>
  <si>
    <t>Julio 2011 - Octubre 2011</t>
  </si>
  <si>
    <t>01 de Febrero de 2012</t>
  </si>
  <si>
    <t>Agosto 2011 - Noviembre 2011</t>
  </si>
  <si>
    <t>01 de Marzo de 2012</t>
  </si>
  <si>
    <t>Septiembre 2011 - Diciembre 2011</t>
  </si>
  <si>
    <t>02 de Abril de 2012</t>
  </si>
  <si>
    <t>Octubre 2011 - Enero 2012</t>
  </si>
  <si>
    <t>02 de Mayo de 2012</t>
  </si>
  <si>
    <t>Noviembre 2011 - Febrero 2012</t>
  </si>
  <si>
    <t>Abril 2012</t>
  </si>
  <si>
    <t>01 de Junio de 2012</t>
  </si>
  <si>
    <t>Diciembre 2011 - Marzo 2012</t>
  </si>
  <si>
    <t>03 de Julio de 2012</t>
  </si>
  <si>
    <t>Enero 2012 - Abril 2012</t>
  </si>
  <si>
    <t>01 de Agosto de 2012</t>
  </si>
  <si>
    <t>Febrero 2012 - Mayo 2012</t>
  </si>
  <si>
    <t>03 de Septiembre de 2012</t>
  </si>
  <si>
    <t>Marzo 2012 - Junio 2012</t>
  </si>
  <si>
    <t>01 de Octubre de 2012</t>
  </si>
  <si>
    <t>Abril 2012 - Julio 2012</t>
  </si>
  <si>
    <t>05 de Noviembre de 2012</t>
  </si>
  <si>
    <t>Mayo 2012 - Agosto 2012</t>
  </si>
  <si>
    <t>03 de Diciembre de 2012</t>
  </si>
  <si>
    <t>Junio 2012 - Septiembre 2012</t>
  </si>
  <si>
    <t>* Valor real a la fecha de publicación considerando el IPC del segundo mes anterior a la señalada fecha.</t>
  </si>
  <si>
    <t>Julio 2012 - Octubre 2012</t>
  </si>
  <si>
    <t>02 de Enero de 2013</t>
  </si>
  <si>
    <t>01 de Febrero de 2013</t>
  </si>
  <si>
    <t>Agosto 2012 - Noviembre 2012</t>
  </si>
  <si>
    <t>Octubre 2012</t>
  </si>
  <si>
    <t>01 de Marzo de 2013</t>
  </si>
  <si>
    <t>Septiembre 2012 - Diciembre 2012</t>
  </si>
  <si>
    <t>01 de Abril de 2013</t>
  </si>
  <si>
    <t>Octubre 2012 - Enero 2013</t>
  </si>
  <si>
    <t>02 de Mayo de 2013</t>
  </si>
  <si>
    <t>Noviembre 2012 - Febrero 2013</t>
  </si>
  <si>
    <t>03 de Junio de 2013</t>
  </si>
  <si>
    <t>Diciembre 2012 - Marzo 2013</t>
  </si>
  <si>
    <t>01 de Julio de 2013</t>
  </si>
  <si>
    <t>Enero 2013 - Abril 2013</t>
  </si>
  <si>
    <t>01 de Agosto de 2013</t>
  </si>
  <si>
    <t>Febrero 2013 - Mayo 2013</t>
  </si>
  <si>
    <t>Abril 2013</t>
  </si>
  <si>
    <t>02 de Septiembre de 2013</t>
  </si>
  <si>
    <t>Marzo 2013 - Junio 2013</t>
  </si>
  <si>
    <t>01 de Octubre de 2013</t>
  </si>
  <si>
    <t>Abril 2013 - Julio 2013</t>
  </si>
  <si>
    <t>04 de Noviembre de 2013</t>
  </si>
  <si>
    <t>Mayo 2013 - Agosto 2013</t>
  </si>
  <si>
    <t>02 de Diciembre de 2013</t>
  </si>
  <si>
    <t>Junio 2013 - Septiembre 2013</t>
  </si>
  <si>
    <t>02 de Enero de 2014</t>
  </si>
  <si>
    <t>Julio 2013 - Octubre 2013</t>
  </si>
  <si>
    <t>03 de Febrero de 2014</t>
  </si>
  <si>
    <t>Agosto 2013 - Noviembre 2013</t>
  </si>
  <si>
    <t>Octubre 2013</t>
  </si>
  <si>
    <t>03 de Marzo de 2014</t>
  </si>
  <si>
    <t>Septiembre 2013 - Diciembre 2013</t>
  </si>
  <si>
    <t>01 de Abril de 2014</t>
  </si>
  <si>
    <t>Octubre 2013 - Enero 2014</t>
  </si>
  <si>
    <t>Octubre 2013, Indexación Marzo 2014</t>
  </si>
  <si>
    <t>02 de Mayo de 2014</t>
  </si>
  <si>
    <t>Noviembre 2013 - Febrero 2014</t>
  </si>
  <si>
    <t>03 de Junio de 2014</t>
  </si>
  <si>
    <t>Diciembre 2013 - Marzo 2014</t>
  </si>
  <si>
    <t>02 de Julio de 2014</t>
  </si>
  <si>
    <t>01 de Agosto de 2014</t>
  </si>
  <si>
    <t>Abril 2014</t>
  </si>
  <si>
    <t>Enero 2014 - Abril 2014</t>
  </si>
  <si>
    <t>Febrero 2014 - Mayo 2014</t>
  </si>
  <si>
    <t>02 de Septiembre de 2014</t>
  </si>
  <si>
    <t>Marzo 2014 - Junio 2014</t>
  </si>
  <si>
    <t>01 de Octubre de 2014</t>
  </si>
  <si>
    <t>Abril 2014 - Julio 2014</t>
  </si>
  <si>
    <t>03 de Noviembre de 2014</t>
  </si>
  <si>
    <t>Mayo 2014 - Agosto 2014</t>
  </si>
  <si>
    <t>01 de Diciembre de 2014</t>
  </si>
  <si>
    <t>Junio 2014 - Septiembre 2014</t>
  </si>
  <si>
    <t>Julio 2014 - Octubre 2014</t>
  </si>
  <si>
    <t>02 de Enero de 2015</t>
  </si>
  <si>
    <t>02 de Febrero de 2015</t>
  </si>
  <si>
    <t>Agosto 2014 - Noviembre 2014</t>
  </si>
  <si>
    <t>02 de Marzo de 2015</t>
  </si>
  <si>
    <t>Septiembre 2014 - Diciembre 2014</t>
  </si>
  <si>
    <t>Octubre 2014</t>
  </si>
  <si>
    <t>01 de Abril de 2015</t>
  </si>
  <si>
    <t>Octubre 2014 - Enero 2015</t>
  </si>
  <si>
    <t>04 de Mayo de 2015</t>
  </si>
  <si>
    <t>Noviembre 2014 - Febrero 2015</t>
  </si>
  <si>
    <t>01 de Junio de 2015</t>
  </si>
  <si>
    <t>Diciembre 2014 - Marzo 2015</t>
  </si>
  <si>
    <t>01 de Julio de 2015</t>
  </si>
  <si>
    <t>Enero 2015 - Abril 2015</t>
  </si>
  <si>
    <t>03 de Agosto de 2015</t>
  </si>
  <si>
    <t>Febrero 2015 - Mayo 2015</t>
  </si>
  <si>
    <t>Abril 2015</t>
  </si>
  <si>
    <t>01 de Septiembre de 2015</t>
  </si>
  <si>
    <t>Marzo 2015 - Junio 2015</t>
  </si>
  <si>
    <t>01 de Octubre de 2015</t>
  </si>
  <si>
    <t>Abril 2015 - Julio 2015</t>
  </si>
  <si>
    <t>02 de Noviembre de 2015</t>
  </si>
  <si>
    <t>Mayo 2015 - Agosto 2015</t>
  </si>
  <si>
    <t>01 de Diciembre de 2015</t>
  </si>
  <si>
    <t>Junio 2015 - Septiembre 2015</t>
  </si>
  <si>
    <t>04 de Enero de 2016</t>
  </si>
  <si>
    <t>Julio 2015 - Octubre 2015</t>
  </si>
  <si>
    <t>Octubre 2015</t>
  </si>
  <si>
    <t>01 de Febrero de 2016</t>
  </si>
  <si>
    <t>Agosto 2015 - Noviembre 2015</t>
  </si>
  <si>
    <t>01 de Marzo de 2016</t>
  </si>
  <si>
    <t>Septiembre 2015 - Diciembre 2015</t>
  </si>
  <si>
    <t>04 de Abril de 2016</t>
  </si>
  <si>
    <t>Octubre 2015 - Enero 2016</t>
  </si>
  <si>
    <t>02 de Mayo de 2016</t>
  </si>
  <si>
    <t>Noviembre 2015 - Febrero 2016</t>
  </si>
  <si>
    <t>01 de Junio de 2016</t>
  </si>
  <si>
    <t>Diciembre 2015 - Marzo 2016</t>
  </si>
  <si>
    <t>01 de Julio de 2016</t>
  </si>
  <si>
    <t>Enero 2016 - Abril 2016</t>
  </si>
  <si>
    <t>Abril 2016</t>
  </si>
  <si>
    <t>02 de Agosto de 2016</t>
  </si>
  <si>
    <t>Febrero 2016 - Mayo 2016</t>
  </si>
  <si>
    <t>Marzo 2016 - Junio 2016</t>
  </si>
  <si>
    <t>01 de Septiembre de 2016</t>
  </si>
  <si>
    <t>03 de Octubre de 2016</t>
  </si>
  <si>
    <t>Abril 2016 - Julio 2016</t>
  </si>
  <si>
    <t>02 de Noviembre de 2016</t>
  </si>
  <si>
    <t>Mayo 2016 - Agosto 2016</t>
  </si>
  <si>
    <t>01 de Diciembre de 2016</t>
  </si>
  <si>
    <t>Junio 2016 - Septiembre 2016</t>
  </si>
  <si>
    <t>03 de Enero de 2017</t>
  </si>
  <si>
    <t>Julio 2016 - Octubre 2016</t>
  </si>
  <si>
    <t>01 de Febrero de 2017</t>
  </si>
  <si>
    <t>Agosto 2016 - Noviembre 2016</t>
  </si>
  <si>
    <t>01 de Marzo de 2017</t>
  </si>
  <si>
    <t>Septiembre 2016 - Diciembre 2016</t>
  </si>
  <si>
    <t>03 de Abril de 2017</t>
  </si>
  <si>
    <t>02 de Mayo de 2017</t>
  </si>
  <si>
    <t>Noviembre 2016 - Febrero 2017</t>
  </si>
  <si>
    <t>01 de Junio de 2017</t>
  </si>
  <si>
    <t>Diciembre 2016 - Marzo 2017</t>
  </si>
  <si>
    <t>Enero 2017 - Abril 2017</t>
  </si>
  <si>
    <t>03 de Julio de 2017</t>
  </si>
  <si>
    <t>Febrero 2017 - Mayo 2017</t>
  </si>
  <si>
    <t>03 de Agosto de 2017</t>
  </si>
  <si>
    <t>04 de Septiembre de 2017</t>
  </si>
  <si>
    <t>Marzo 2017 - Junio 2017</t>
  </si>
  <si>
    <t>Febrero 2017</t>
  </si>
  <si>
    <t>Abril 2017 - Julio 2017</t>
  </si>
  <si>
    <t>02 de Octubre de 2017</t>
  </si>
  <si>
    <t>02 de Noviembre de 2017</t>
  </si>
  <si>
    <t>Mayo 2017 - Agosto 2017</t>
  </si>
  <si>
    <t>01 de Abril de 2016</t>
  </si>
  <si>
    <t>Octubre 2016 - Enero 2017</t>
  </si>
  <si>
    <t>Febrero 2017, Indexación Junio 2017</t>
  </si>
  <si>
    <t>05 de Diciembre de 2017</t>
  </si>
  <si>
    <t>Junio 2017 - Septiembre 2017</t>
  </si>
  <si>
    <t>PMM SEN [$/kWh] *</t>
  </si>
  <si>
    <t>PMM VL SEN [$/kWh] *</t>
  </si>
  <si>
    <t>Energía VL SEN [GWh]</t>
  </si>
  <si>
    <t>PMM LP SEN [$/kWh] *</t>
  </si>
  <si>
    <t>Energía LP SEN [GWh]</t>
  </si>
  <si>
    <t>PRECIO MEDIO DE MERCADO SISTEMA ELÉCTRICO NACIONAL (PMM SEN)</t>
  </si>
  <si>
    <t>PRECIO MEDIO DE MERCADO SISTEMA INTERCONECTADO DEL NORTE GRANDE (PMM SING)</t>
  </si>
  <si>
    <t>PMM SING [$/kWh] *</t>
  </si>
  <si>
    <t>PMM VL SING [$/kWh] *</t>
  </si>
  <si>
    <t>Energía VL SING [GWh]</t>
  </si>
  <si>
    <t>PMM LP SING [$/kWh] *</t>
  </si>
  <si>
    <t>Energía LP SING [GWh]</t>
  </si>
  <si>
    <t>PRECIO MEDIO DE MERCADO SISTEMA INTERCONECTADO CENTRAL (PMM SIC)</t>
  </si>
  <si>
    <t>PMM SIC [$/kWh] *</t>
  </si>
  <si>
    <t>PMM VL SIC [$/kWh] *</t>
  </si>
  <si>
    <t>Energía VL SIC [GWh]</t>
  </si>
  <si>
    <t>PMM LP SIC [$/kWh] *</t>
  </si>
  <si>
    <t>Energía LP SIC [GWh]</t>
  </si>
  <si>
    <t>04 de Enero de 2018</t>
  </si>
  <si>
    <t>Julio 2017 - Octubre 2017</t>
  </si>
  <si>
    <t>-</t>
  </si>
  <si>
    <t>Octubre 2017</t>
  </si>
  <si>
    <t>Agosto 2017 - Noviembre 2017</t>
  </si>
  <si>
    <t>Octubre 2017, Indexación Febrero 2017</t>
  </si>
  <si>
    <t>05 de Febrero de 2018</t>
  </si>
  <si>
    <t>02 de Marzo de 2018</t>
  </si>
  <si>
    <t>Septiembre 2017 - Diciembre 2017</t>
  </si>
  <si>
    <t>03 de Abril de 2018</t>
  </si>
  <si>
    <t>Octubre 2017 - Enero 2018</t>
  </si>
  <si>
    <r>
      <t>PMM</t>
    </r>
    <r>
      <rPr>
        <b/>
        <sz val="8"/>
        <color indexed="9"/>
        <rFont val="Arial"/>
        <family val="2"/>
      </rPr>
      <t>0</t>
    </r>
    <r>
      <rPr>
        <b/>
        <sz val="12"/>
        <color indexed="9"/>
        <rFont val="Arial"/>
        <family val="2"/>
      </rPr>
      <t xml:space="preserve"> SEN [$/kWh]</t>
    </r>
  </si>
  <si>
    <r>
      <t>PMM</t>
    </r>
    <r>
      <rPr>
        <b/>
        <sz val="8"/>
        <color indexed="9"/>
        <rFont val="Arial"/>
        <family val="2"/>
      </rPr>
      <t>0</t>
    </r>
    <r>
      <rPr>
        <b/>
        <sz val="12"/>
        <color indexed="9"/>
        <rFont val="Arial"/>
        <family val="2"/>
      </rPr>
      <t xml:space="preserve"> SIC [$/kWh]</t>
    </r>
  </si>
  <si>
    <r>
      <t>PMM</t>
    </r>
    <r>
      <rPr>
        <b/>
        <sz val="8"/>
        <color indexed="9"/>
        <rFont val="Arial"/>
        <family val="2"/>
      </rPr>
      <t>0</t>
    </r>
    <r>
      <rPr>
        <b/>
        <sz val="12"/>
        <color indexed="9"/>
        <rFont val="Arial"/>
        <family val="2"/>
      </rPr>
      <t xml:space="preserve"> SING [$/kWh]</t>
    </r>
  </si>
  <si>
    <t>05 de Junio de 2018</t>
  </si>
  <si>
    <t>Diciembre 2017 - Marzo 2018</t>
  </si>
  <si>
    <t>05 de Julio de 2018</t>
  </si>
  <si>
    <t>Enero 2018 - Abril 2018</t>
  </si>
  <si>
    <t>04 de Mayo de 2018</t>
  </si>
  <si>
    <t>Noviembre 2017 - Febrero 2018</t>
  </si>
  <si>
    <t>03 de Agosto de 2018</t>
  </si>
  <si>
    <t>Febrero 2018 - Mayo 2018</t>
  </si>
  <si>
    <t>Abril 2018</t>
  </si>
  <si>
    <t>05 de Septiembre de 2018</t>
  </si>
  <si>
    <t>Marzo 2018 - Junio 2018</t>
  </si>
  <si>
    <t>03 de Octubre de 2018</t>
  </si>
  <si>
    <t>Abril 2018 - Julio 2018</t>
  </si>
  <si>
    <t>07 de Noviembre de 2018</t>
  </si>
  <si>
    <t>Mayo 2018 - Agosto 2018</t>
  </si>
  <si>
    <t>05 de Diciembre de 2018</t>
  </si>
  <si>
    <t>Junio 2018 - Septiembre 2018</t>
  </si>
  <si>
    <t>05 de Febrero de 2019</t>
  </si>
  <si>
    <t>04 de Enero de 2019</t>
  </si>
  <si>
    <t>Julio 2018 - Octubre 2018</t>
  </si>
  <si>
    <t>Agosto 2018 - Noviembre 2018</t>
  </si>
  <si>
    <t>Octubre 2018</t>
  </si>
  <si>
    <t>05 de Marzo de 2019</t>
  </si>
  <si>
    <t>Septiembre 2018 - Diciembre 2018</t>
  </si>
  <si>
    <t>Octubre 2018 - Indexación Febrero</t>
  </si>
  <si>
    <t>03 de Abril de 2019</t>
  </si>
  <si>
    <t>Octubre 2018 - Enero 2019</t>
  </si>
  <si>
    <t>06 de Mayo de 2019</t>
  </si>
  <si>
    <t>Noviembre 2018 - Febrero 2019</t>
  </si>
  <si>
    <t>Diciembre 2018 - Marzo 2019</t>
  </si>
  <si>
    <t>Abril 2019</t>
  </si>
  <si>
    <t>05 de Junio de 2019</t>
  </si>
  <si>
    <t>03 de Julio de 2019</t>
  </si>
  <si>
    <t>Enero 2019 - Abril 2019</t>
  </si>
  <si>
    <t>Febrero 2019 - Mayo 2019</t>
  </si>
  <si>
    <t>05 de Agosto de 2019</t>
  </si>
  <si>
    <t>04 de Septiembre de 2019</t>
  </si>
  <si>
    <t>Marzo 2019 - Junio 2019</t>
  </si>
  <si>
    <t>03 de Octubre de 2019</t>
  </si>
  <si>
    <t>Abril 2019 - Julio 2019</t>
  </si>
  <si>
    <t>06 de Noviembre de 2019</t>
  </si>
  <si>
    <t>Mayo 2019 - Agosto 2019</t>
  </si>
  <si>
    <t>Octubre 2019</t>
  </si>
  <si>
    <t>04 de Diciembre de 2019</t>
  </si>
  <si>
    <t>Junio 2019 - Septiembre 2019</t>
  </si>
  <si>
    <t>06 de Enero de 2020</t>
  </si>
  <si>
    <t>Julio 2019 - Octubre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</si>
</sst>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_-;\-* #,##0.00_-;_-* &quot;-&quot;??_-;_-@_-"/>
    <numFmt numFmtId="165" formatCode="[$-340A]d&quot; de &quot;mmmm&quot; de &quot;yyyy;@"/>
    <numFmt numFmtId="166" formatCode="#,##0.000"/>
    <numFmt numFmtId="167" formatCode="0.0%"/>
    <numFmt numFmtId="172" formatCode="_([$€]* #,##0.00_);_([$€]* \(#,##0.00\);_([$€]* &quot;-&quot;??_);_(@_)"/>
    <numFmt numFmtId="173" formatCode="_-* #,##0.00\ _€_-;\-* #,##0.00\ _€_-;_-* &quot;-&quot;??\ _€_-;_-@_-"/>
    <numFmt numFmtId="174" formatCode="\$#,##0\ ;\(\$#,##0\)"/>
    <numFmt numFmtId="175" formatCode="_-* #,##0.000_-;\-* #,##0.000_-;_-* &quot;-&quot;??_-;_-@_-"/>
    <numFmt numFmtId="176" formatCode="_-* #,##0.0000_-;\-* #,##0.0000_-;_-* &quot;-&quot;??_-;_-@_-"/>
    <numFmt numFmtId="177" formatCode="#,##0.0000"/>
    <numFmt numFmtId="178" formatCode="0.0"/>
    <numFmt numFmtId="179" formatCode="0.000"/>
    <numFmt numFmtId="180" formatCode="0.0000"/>
    <numFmt numFmtId="181" formatCode="0.0000000"/>
    <numFmt numFmtId="182" formatCode="_-* #,##0.0_-;\-* #,##0.0_-;_-* &quot;-&quot;??_-;_-@_-"/>
    <numFmt numFmtId="183" formatCode="_-* #,##0_-;\-* #,##0_-;_-* &quot;-&quot;??_-;_-@_-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Verdana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32"/>
      <name val="Arial"/>
      <family val="2"/>
    </font>
    <font>
      <sz val="10"/>
      <name val="Courier"/>
      <family val="3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8"/>
      <name val="Arial"/>
      <family val="2"/>
    </font>
    <font>
      <b/>
      <u/>
      <sz val="12"/>
      <name val="Arial"/>
      <family val="2"/>
    </font>
    <font>
      <sz val="10"/>
      <color indexed="32"/>
      <name val="Arial"/>
      <family val="2"/>
    </font>
    <font>
      <sz val="9"/>
      <color indexed="81"/>
      <name val="Tahoma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19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medium">
        <color indexed="64"/>
      </right>
      <top style="thin">
        <color indexed="23"/>
      </top>
      <bottom/>
      <diagonal/>
    </border>
    <border>
      <left style="thin">
        <color indexed="23"/>
      </left>
      <right style="double">
        <color indexed="23"/>
      </right>
      <top style="thin">
        <color indexed="64"/>
      </top>
      <bottom style="medium">
        <color indexed="64"/>
      </bottom>
      <diagonal/>
    </border>
  </borders>
  <cellStyleXfs count="357">
    <xf numFmtId="0" fontId="0" fillId="0" borderId="0"/>
    <xf numFmtId="0" fontId="1" fillId="0" borderId="0"/>
    <xf numFmtId="3" fontId="6" fillId="2" borderId="0">
      <alignment horizontal="left"/>
    </xf>
    <xf numFmtId="3" fontId="7" fillId="3" borderId="0"/>
    <xf numFmtId="0" fontId="8" fillId="3" borderId="0">
      <alignment horizontal="left"/>
    </xf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7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2" fillId="0" borderId="0" applyFont="0" applyFill="0" applyBorder="0" applyAlignment="0" applyProtection="0"/>
    <xf numFmtId="3" fontId="14" fillId="2" borderId="2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4" borderId="3" applyNumberFormat="0" applyFont="0" applyAlignment="0" applyProtection="0"/>
    <xf numFmtId="0" fontId="1" fillId="4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8" fillId="5" borderId="0">
      <alignment horizontal="left"/>
    </xf>
    <xf numFmtId="3" fontId="6" fillId="5" borderId="0">
      <alignment horizontal="left"/>
    </xf>
    <xf numFmtId="3" fontId="16" fillId="5" borderId="0">
      <alignment horizontal="center"/>
    </xf>
    <xf numFmtId="3" fontId="14" fillId="6" borderId="2">
      <alignment horizontal="center" vertical="center"/>
    </xf>
    <xf numFmtId="3" fontId="17" fillId="5" borderId="0">
      <alignment horizontal="left"/>
    </xf>
    <xf numFmtId="3" fontId="7" fillId="7" borderId="0">
      <alignment horizontal="right"/>
    </xf>
  </cellStyleXfs>
  <cellXfs count="74">
    <xf numFmtId="0" fontId="0" fillId="0" borderId="0" xfId="0"/>
    <xf numFmtId="0" fontId="2" fillId="0" borderId="0" xfId="82" applyFont="1" applyAlignment="1">
      <alignment horizontal="left" vertical="top"/>
    </xf>
    <xf numFmtId="0" fontId="3" fillId="0" borderId="0" xfId="82" applyFont="1" applyAlignment="1">
      <alignment horizontal="centerContinuous" vertical="top"/>
    </xf>
    <xf numFmtId="0" fontId="4" fillId="0" borderId="0" xfId="82" applyFont="1" applyAlignment="1">
      <alignment horizontal="centerContinuous" vertical="top"/>
    </xf>
    <xf numFmtId="0" fontId="2" fillId="0" borderId="0" xfId="82" applyFont="1" applyAlignment="1">
      <alignment horizontal="centerContinuous" vertical="top"/>
    </xf>
    <xf numFmtId="10" fontId="2" fillId="0" borderId="0" xfId="218" applyNumberFormat="1" applyFont="1" applyAlignment="1">
      <alignment horizontal="center" vertical="top"/>
    </xf>
    <xf numFmtId="0" fontId="2" fillId="0" borderId="0" xfId="82" applyFont="1" applyAlignment="1">
      <alignment horizontal="center" vertical="top"/>
    </xf>
    <xf numFmtId="165" fontId="2" fillId="0" borderId="0" xfId="82" applyNumberFormat="1" applyFont="1" applyAlignment="1">
      <alignment horizontal="center" vertical="top"/>
    </xf>
    <xf numFmtId="0" fontId="2" fillId="8" borderId="4" xfId="82" applyFont="1" applyFill="1" applyBorder="1" applyAlignment="1">
      <alignment horizontal="left" vertical="top"/>
    </xf>
    <xf numFmtId="0" fontId="2" fillId="8" borderId="5" xfId="82" applyFont="1" applyFill="1" applyBorder="1" applyAlignment="1">
      <alignment horizontal="center" vertical="top"/>
    </xf>
    <xf numFmtId="0" fontId="2" fillId="8" borderId="6" xfId="82" applyFont="1" applyFill="1" applyBorder="1" applyAlignment="1">
      <alignment horizontal="center" vertical="top"/>
    </xf>
    <xf numFmtId="2" fontId="5" fillId="9" borderId="7" xfId="82" applyNumberFormat="1" applyFont="1" applyFill="1" applyBorder="1" applyAlignment="1">
      <alignment horizontal="center" vertical="center" wrapText="1"/>
    </xf>
    <xf numFmtId="2" fontId="5" fillId="9" borderId="8" xfId="82" applyNumberFormat="1" applyFont="1" applyFill="1" applyBorder="1" applyAlignment="1">
      <alignment horizontal="centerContinuous" vertical="center" wrapText="1"/>
    </xf>
    <xf numFmtId="2" fontId="5" fillId="9" borderId="9" xfId="82" applyNumberFormat="1" applyFont="1" applyFill="1" applyBorder="1" applyAlignment="1">
      <alignment horizontal="center" vertical="center" wrapText="1"/>
    </xf>
    <xf numFmtId="2" fontId="5" fillId="9" borderId="10" xfId="82" applyNumberFormat="1" applyFont="1" applyFill="1" applyBorder="1" applyAlignment="1">
      <alignment horizontal="center" vertical="center" wrapText="1"/>
    </xf>
    <xf numFmtId="2" fontId="5" fillId="9" borderId="11" xfId="82" applyNumberFormat="1" applyFont="1" applyFill="1" applyBorder="1" applyAlignment="1">
      <alignment horizontal="center" vertical="center" wrapText="1"/>
    </xf>
    <xf numFmtId="2" fontId="5" fillId="9" borderId="12" xfId="82" applyNumberFormat="1" applyFont="1" applyFill="1" applyBorder="1" applyAlignment="1">
      <alignment horizontal="center" vertical="center" wrapText="1"/>
    </xf>
    <xf numFmtId="14" fontId="4" fillId="10" borderId="13" xfId="82" applyNumberFormat="1" applyFont="1" applyFill="1" applyBorder="1" applyAlignment="1">
      <alignment horizontal="left" vertical="top"/>
    </xf>
    <xf numFmtId="2" fontId="4" fillId="10" borderId="14" xfId="82" applyNumberFormat="1" applyFont="1" applyFill="1" applyBorder="1" applyAlignment="1">
      <alignment horizontal="left" vertical="top"/>
    </xf>
    <xf numFmtId="2" fontId="4" fillId="10" borderId="14" xfId="82" quotePrefix="1" applyNumberFormat="1" applyFont="1" applyFill="1" applyBorder="1" applyAlignment="1">
      <alignment horizontal="center" vertical="top"/>
    </xf>
    <xf numFmtId="166" fontId="4" fillId="10" borderId="14" xfId="82" applyNumberFormat="1" applyFont="1" applyFill="1" applyBorder="1" applyAlignment="1">
      <alignment horizontal="center" vertical="top"/>
    </xf>
    <xf numFmtId="10" fontId="4" fillId="10" borderId="15" xfId="218" applyNumberFormat="1" applyFont="1" applyFill="1" applyBorder="1" applyAlignment="1">
      <alignment horizontal="center" vertical="top"/>
    </xf>
    <xf numFmtId="166" fontId="4" fillId="10" borderId="16" xfId="82" applyNumberFormat="1" applyFont="1" applyFill="1" applyBorder="1" applyAlignment="1">
      <alignment horizontal="center" vertical="top"/>
    </xf>
    <xf numFmtId="3" fontId="4" fillId="10" borderId="15" xfId="82" applyNumberFormat="1" applyFont="1" applyFill="1" applyBorder="1" applyAlignment="1">
      <alignment horizontal="center" vertical="top"/>
    </xf>
    <xf numFmtId="166" fontId="4" fillId="10" borderId="17" xfId="82" applyNumberFormat="1" applyFont="1" applyFill="1" applyBorder="1" applyAlignment="1">
      <alignment horizontal="center" vertical="top"/>
    </xf>
    <xf numFmtId="164" fontId="2" fillId="0" borderId="0" xfId="76" applyFont="1" applyAlignment="1">
      <alignment horizontal="center" vertical="top"/>
    </xf>
    <xf numFmtId="166" fontId="2" fillId="0" borderId="0" xfId="82" applyNumberFormat="1" applyFont="1" applyAlignment="1">
      <alignment horizontal="center" vertical="top"/>
    </xf>
    <xf numFmtId="2" fontId="4" fillId="10" borderId="18" xfId="82" applyNumberFormat="1" applyFont="1" applyFill="1" applyBorder="1" applyAlignment="1">
      <alignment horizontal="left" vertical="top"/>
    </xf>
    <xf numFmtId="2" fontId="4" fillId="10" borderId="1" xfId="82" applyNumberFormat="1" applyFont="1" applyFill="1" applyBorder="1" applyAlignment="1">
      <alignment horizontal="left" vertical="top"/>
    </xf>
    <xf numFmtId="2" fontId="4" fillId="10" borderId="1" xfId="82" quotePrefix="1" applyNumberFormat="1" applyFont="1" applyFill="1" applyBorder="1" applyAlignment="1">
      <alignment horizontal="center" vertical="top"/>
    </xf>
    <xf numFmtId="166" fontId="4" fillId="10" borderId="1" xfId="82" applyNumberFormat="1" applyFont="1" applyFill="1" applyBorder="1" applyAlignment="1">
      <alignment horizontal="center" vertical="top"/>
    </xf>
    <xf numFmtId="10" fontId="4" fillId="10" borderId="19" xfId="218" applyNumberFormat="1" applyFont="1" applyFill="1" applyBorder="1" applyAlignment="1">
      <alignment horizontal="center" vertical="top"/>
    </xf>
    <xf numFmtId="166" fontId="4" fillId="10" borderId="20" xfId="82" applyNumberFormat="1" applyFont="1" applyFill="1" applyBorder="1" applyAlignment="1">
      <alignment horizontal="center" vertical="top"/>
    </xf>
    <xf numFmtId="3" fontId="4" fillId="10" borderId="19" xfId="82" applyNumberFormat="1" applyFont="1" applyFill="1" applyBorder="1" applyAlignment="1">
      <alignment horizontal="center" vertical="top"/>
    </xf>
    <xf numFmtId="166" fontId="4" fillId="10" borderId="21" xfId="82" applyNumberFormat="1" applyFont="1" applyFill="1" applyBorder="1" applyAlignment="1">
      <alignment horizontal="center" vertical="top"/>
    </xf>
    <xf numFmtId="2" fontId="4" fillId="10" borderId="1" xfId="82" applyNumberFormat="1" applyFont="1" applyFill="1" applyBorder="1" applyAlignment="1">
      <alignment horizontal="center" vertical="top"/>
    </xf>
    <xf numFmtId="167" fontId="2" fillId="0" borderId="0" xfId="218" applyNumberFormat="1" applyFont="1" applyAlignment="1">
      <alignment horizontal="center" vertical="top"/>
    </xf>
    <xf numFmtId="3" fontId="4" fillId="10" borderId="21" xfId="82" applyNumberFormat="1" applyFont="1" applyFill="1" applyBorder="1" applyAlignment="1">
      <alignment horizontal="center" vertical="top"/>
    </xf>
    <xf numFmtId="2" fontId="4" fillId="10" borderId="7" xfId="82" applyNumberFormat="1" applyFont="1" applyFill="1" applyBorder="1" applyAlignment="1">
      <alignment horizontal="left" vertical="top"/>
    </xf>
    <xf numFmtId="166" fontId="4" fillId="10" borderId="9" xfId="82" applyNumberFormat="1" applyFont="1" applyFill="1" applyBorder="1" applyAlignment="1">
      <alignment horizontal="center" vertical="top"/>
    </xf>
    <xf numFmtId="10" fontId="4" fillId="10" borderId="10" xfId="218" applyNumberFormat="1" applyFont="1" applyFill="1" applyBorder="1" applyAlignment="1">
      <alignment horizontal="center" vertical="top"/>
    </xf>
    <xf numFmtId="166" fontId="4" fillId="10" borderId="11" xfId="82" applyNumberFormat="1" applyFont="1" applyFill="1" applyBorder="1" applyAlignment="1">
      <alignment horizontal="center" vertical="top"/>
    </xf>
    <xf numFmtId="3" fontId="4" fillId="10" borderId="10" xfId="82" applyNumberFormat="1" applyFont="1" applyFill="1" applyBorder="1" applyAlignment="1">
      <alignment horizontal="center" vertical="top"/>
    </xf>
    <xf numFmtId="3" fontId="4" fillId="10" borderId="12" xfId="82" applyNumberFormat="1" applyFont="1" applyFill="1" applyBorder="1" applyAlignment="1">
      <alignment horizontal="center" vertical="top"/>
    </xf>
    <xf numFmtId="2" fontId="2" fillId="0" borderId="0" xfId="82" applyNumberFormat="1" applyFont="1" applyBorder="1" applyAlignment="1">
      <alignment horizontal="left" vertical="top"/>
    </xf>
    <xf numFmtId="17" fontId="2" fillId="0" borderId="0" xfId="82" applyNumberFormat="1" applyFont="1" applyAlignment="1">
      <alignment horizontal="center" vertical="top"/>
    </xf>
    <xf numFmtId="2" fontId="4" fillId="10" borderId="22" xfId="82" applyNumberFormat="1" applyFont="1" applyFill="1" applyBorder="1" applyAlignment="1">
      <alignment horizontal="left" vertical="top"/>
    </xf>
    <xf numFmtId="2" fontId="4" fillId="10" borderId="23" xfId="82" applyNumberFormat="1" applyFont="1" applyFill="1" applyBorder="1" applyAlignment="1">
      <alignment horizontal="left" vertical="top"/>
    </xf>
    <xf numFmtId="2" fontId="4" fillId="10" borderId="23" xfId="82" quotePrefix="1" applyNumberFormat="1" applyFont="1" applyFill="1" applyBorder="1" applyAlignment="1">
      <alignment horizontal="center" vertical="top"/>
    </xf>
    <xf numFmtId="166" fontId="4" fillId="10" borderId="23" xfId="82" applyNumberFormat="1" applyFont="1" applyFill="1" applyBorder="1" applyAlignment="1">
      <alignment horizontal="center" vertical="top"/>
    </xf>
    <xf numFmtId="10" fontId="4" fillId="10" borderId="24" xfId="218" applyNumberFormat="1" applyFont="1" applyFill="1" applyBorder="1" applyAlignment="1">
      <alignment horizontal="center" vertical="top"/>
    </xf>
    <xf numFmtId="166" fontId="4" fillId="10" borderId="25" xfId="82" applyNumberFormat="1" applyFont="1" applyFill="1" applyBorder="1" applyAlignment="1">
      <alignment horizontal="center" vertical="top"/>
    </xf>
    <xf numFmtId="3" fontId="4" fillId="10" borderId="24" xfId="82" applyNumberFormat="1" applyFont="1" applyFill="1" applyBorder="1" applyAlignment="1">
      <alignment horizontal="center" vertical="top"/>
    </xf>
    <xf numFmtId="3" fontId="4" fillId="10" borderId="26" xfId="82" applyNumberFormat="1" applyFont="1" applyFill="1" applyBorder="1" applyAlignment="1">
      <alignment horizontal="center" vertical="top"/>
    </xf>
    <xf numFmtId="175" fontId="2" fillId="0" borderId="0" xfId="76" applyNumberFormat="1" applyFont="1" applyAlignment="1">
      <alignment horizontal="center" vertical="top"/>
    </xf>
    <xf numFmtId="176" fontId="2" fillId="0" borderId="0" xfId="76" applyNumberFormat="1" applyFont="1" applyAlignment="1">
      <alignment horizontal="center" vertical="top"/>
    </xf>
    <xf numFmtId="177" fontId="2" fillId="0" borderId="0" xfId="82" applyNumberFormat="1" applyFont="1" applyAlignment="1">
      <alignment horizontal="center" vertical="top"/>
    </xf>
    <xf numFmtId="180" fontId="2" fillId="0" borderId="0" xfId="82" applyNumberFormat="1" applyFont="1" applyAlignment="1">
      <alignment horizontal="center" vertical="top"/>
    </xf>
    <xf numFmtId="179" fontId="2" fillId="0" borderId="0" xfId="82" applyNumberFormat="1" applyFont="1" applyAlignment="1">
      <alignment horizontal="center" vertical="top"/>
    </xf>
    <xf numFmtId="182" fontId="2" fillId="0" borderId="0" xfId="76" applyNumberFormat="1" applyFont="1" applyAlignment="1">
      <alignment horizontal="center" vertical="top"/>
    </xf>
    <xf numFmtId="175" fontId="2" fillId="0" borderId="0" xfId="82" applyNumberFormat="1" applyFont="1" applyAlignment="1">
      <alignment horizontal="center" vertical="top"/>
    </xf>
    <xf numFmtId="2" fontId="4" fillId="10" borderId="9" xfId="82" quotePrefix="1" applyNumberFormat="1" applyFont="1" applyFill="1" applyBorder="1" applyAlignment="1">
      <alignment horizontal="center" vertical="top"/>
    </xf>
    <xf numFmtId="2" fontId="4" fillId="10" borderId="9" xfId="82" quotePrefix="1" applyNumberFormat="1" applyFont="1" applyFill="1" applyBorder="1" applyAlignment="1">
      <alignment horizontal="left" vertical="top"/>
    </xf>
    <xf numFmtId="181" fontId="2" fillId="0" borderId="0" xfId="82" applyNumberFormat="1" applyFont="1" applyAlignment="1">
      <alignment horizontal="center" vertical="top"/>
    </xf>
    <xf numFmtId="178" fontId="2" fillId="0" borderId="0" xfId="82" applyNumberFormat="1" applyFont="1" applyAlignment="1">
      <alignment horizontal="center" vertical="top"/>
    </xf>
    <xf numFmtId="179" fontId="2" fillId="0" borderId="0" xfId="82" applyNumberFormat="1" applyFont="1" applyBorder="1" applyAlignment="1">
      <alignment horizontal="center" vertical="top"/>
    </xf>
    <xf numFmtId="179" fontId="2" fillId="0" borderId="0" xfId="82" applyNumberFormat="1" applyFont="1" applyBorder="1" applyAlignment="1">
      <alignment horizontal="left" vertical="top"/>
    </xf>
    <xf numFmtId="1" fontId="2" fillId="0" borderId="0" xfId="82" applyNumberFormat="1" applyFont="1" applyAlignment="1">
      <alignment horizontal="center" vertical="top"/>
    </xf>
    <xf numFmtId="3" fontId="2" fillId="0" borderId="0" xfId="82" applyNumberFormat="1" applyFont="1" applyAlignment="1">
      <alignment horizontal="center" vertical="top"/>
    </xf>
    <xf numFmtId="183" fontId="2" fillId="0" borderId="0" xfId="76" applyNumberFormat="1" applyFont="1" applyAlignment="1">
      <alignment horizontal="center" vertical="top"/>
    </xf>
    <xf numFmtId="175" fontId="2" fillId="0" borderId="0" xfId="76" applyNumberFormat="1" applyFont="1" applyFill="1" applyAlignment="1">
      <alignment horizontal="center" vertical="top"/>
    </xf>
    <xf numFmtId="166" fontId="2" fillId="0" borderId="0" xfId="82" applyNumberFormat="1" applyFont="1" applyFill="1" applyAlignment="1">
      <alignment horizontal="center" vertical="top"/>
    </xf>
    <xf numFmtId="0" fontId="2" fillId="0" borderId="0" xfId="82" applyFont="1" applyFill="1" applyAlignment="1">
      <alignment horizontal="center" vertical="top"/>
    </xf>
    <xf numFmtId="10" fontId="4" fillId="10" borderId="27" xfId="218" applyNumberFormat="1" applyFont="1" applyFill="1" applyBorder="1" applyAlignment="1">
      <alignment horizontal="center" vertical="top"/>
    </xf>
  </cellXfs>
  <cellStyles count="357">
    <cellStyle name="0,0_x000a__x000a_NA_x000a__x000a_" xfId="1" xr:uid="{00000000-0005-0000-0000-000000000000}"/>
    <cellStyle name="1o.nível" xfId="2" xr:uid="{00000000-0005-0000-0000-000001000000}"/>
    <cellStyle name="2o.nível" xfId="3" xr:uid="{00000000-0005-0000-0000-000002000000}"/>
    <cellStyle name="a_quebra_2" xfId="4" xr:uid="{00000000-0005-0000-0000-000003000000}"/>
    <cellStyle name="A3 297 x 420 mm" xfId="5" xr:uid="{00000000-0005-0000-0000-000004000000}"/>
    <cellStyle name="Cabecera 1" xfId="6" xr:uid="{00000000-0005-0000-0000-000005000000}"/>
    <cellStyle name="Cabecera 2" xfId="7" xr:uid="{00000000-0005-0000-0000-000006000000}"/>
    <cellStyle name="Comma" xfId="76" builtinId="3"/>
    <cellStyle name="Euro" xfId="8" xr:uid="{00000000-0005-0000-0000-00000B000000}"/>
    <cellStyle name="Euro 10" xfId="9" xr:uid="{00000000-0005-0000-0000-00000C000000}"/>
    <cellStyle name="Euro 11" xfId="10" xr:uid="{00000000-0005-0000-0000-00000D000000}"/>
    <cellStyle name="Euro 12" xfId="11" xr:uid="{00000000-0005-0000-0000-00000E000000}"/>
    <cellStyle name="Euro 13" xfId="12" xr:uid="{00000000-0005-0000-0000-00000F000000}"/>
    <cellStyle name="Euro 14" xfId="13" xr:uid="{00000000-0005-0000-0000-000010000000}"/>
    <cellStyle name="Euro 15" xfId="14" xr:uid="{00000000-0005-0000-0000-000011000000}"/>
    <cellStyle name="Euro 16" xfId="15" xr:uid="{00000000-0005-0000-0000-000012000000}"/>
    <cellStyle name="Euro 17" xfId="16" xr:uid="{00000000-0005-0000-0000-000013000000}"/>
    <cellStyle name="Euro 18" xfId="17" xr:uid="{00000000-0005-0000-0000-000014000000}"/>
    <cellStyle name="Euro 19" xfId="18" xr:uid="{00000000-0005-0000-0000-000015000000}"/>
    <cellStyle name="Euro 2" xfId="19" xr:uid="{00000000-0005-0000-0000-000016000000}"/>
    <cellStyle name="Euro 20" xfId="20" xr:uid="{00000000-0005-0000-0000-000017000000}"/>
    <cellStyle name="Euro 21" xfId="21" xr:uid="{00000000-0005-0000-0000-000018000000}"/>
    <cellStyle name="Euro 22" xfId="22" xr:uid="{00000000-0005-0000-0000-000019000000}"/>
    <cellStyle name="Euro 23" xfId="23" xr:uid="{00000000-0005-0000-0000-00001A000000}"/>
    <cellStyle name="Euro 24" xfId="24" xr:uid="{00000000-0005-0000-0000-00001B000000}"/>
    <cellStyle name="Euro 25" xfId="25" xr:uid="{00000000-0005-0000-0000-00001C000000}"/>
    <cellStyle name="Euro 26" xfId="26" xr:uid="{00000000-0005-0000-0000-00001D000000}"/>
    <cellStyle name="Euro 27" xfId="27" xr:uid="{00000000-0005-0000-0000-00001E000000}"/>
    <cellStyle name="Euro 28" xfId="28" xr:uid="{00000000-0005-0000-0000-00001F000000}"/>
    <cellStyle name="Euro 29" xfId="29" xr:uid="{00000000-0005-0000-0000-000020000000}"/>
    <cellStyle name="Euro 3" xfId="30" xr:uid="{00000000-0005-0000-0000-000021000000}"/>
    <cellStyle name="Euro 30" xfId="31" xr:uid="{00000000-0005-0000-0000-000022000000}"/>
    <cellStyle name="Euro 31" xfId="32" xr:uid="{00000000-0005-0000-0000-000023000000}"/>
    <cellStyle name="Euro 32" xfId="33" xr:uid="{00000000-0005-0000-0000-000024000000}"/>
    <cellStyle name="Euro 33" xfId="34" xr:uid="{00000000-0005-0000-0000-000025000000}"/>
    <cellStyle name="Euro 34" xfId="35" xr:uid="{00000000-0005-0000-0000-000026000000}"/>
    <cellStyle name="Euro 35" xfId="36" xr:uid="{00000000-0005-0000-0000-000027000000}"/>
    <cellStyle name="Euro 36" xfId="37" xr:uid="{00000000-0005-0000-0000-000028000000}"/>
    <cellStyle name="Euro 37" xfId="38" xr:uid="{00000000-0005-0000-0000-000029000000}"/>
    <cellStyle name="Euro 38" xfId="39" xr:uid="{00000000-0005-0000-0000-00002A000000}"/>
    <cellStyle name="Euro 39" xfId="40" xr:uid="{00000000-0005-0000-0000-00002B000000}"/>
    <cellStyle name="Euro 4" xfId="41" xr:uid="{00000000-0005-0000-0000-00002C000000}"/>
    <cellStyle name="Euro 40" xfId="42" xr:uid="{00000000-0005-0000-0000-00002D000000}"/>
    <cellStyle name="Euro 41" xfId="43" xr:uid="{00000000-0005-0000-0000-00002E000000}"/>
    <cellStyle name="Euro 42" xfId="44" xr:uid="{00000000-0005-0000-0000-00002F000000}"/>
    <cellStyle name="Euro 43" xfId="45" xr:uid="{00000000-0005-0000-0000-000030000000}"/>
    <cellStyle name="Euro 44" xfId="46" xr:uid="{00000000-0005-0000-0000-000031000000}"/>
    <cellStyle name="Euro 45" xfId="47" xr:uid="{00000000-0005-0000-0000-000032000000}"/>
    <cellStyle name="Euro 46" xfId="48" xr:uid="{00000000-0005-0000-0000-000033000000}"/>
    <cellStyle name="Euro 47" xfId="49" xr:uid="{00000000-0005-0000-0000-000034000000}"/>
    <cellStyle name="Euro 48" xfId="50" xr:uid="{00000000-0005-0000-0000-000035000000}"/>
    <cellStyle name="Euro 49" xfId="51" xr:uid="{00000000-0005-0000-0000-000036000000}"/>
    <cellStyle name="Euro 5" xfId="52" xr:uid="{00000000-0005-0000-0000-000037000000}"/>
    <cellStyle name="Euro 50" xfId="53" xr:uid="{00000000-0005-0000-0000-000038000000}"/>
    <cellStyle name="Euro 51" xfId="54" xr:uid="{00000000-0005-0000-0000-000039000000}"/>
    <cellStyle name="Euro 52" xfId="55" xr:uid="{00000000-0005-0000-0000-00003A000000}"/>
    <cellStyle name="Euro 53" xfId="56" xr:uid="{00000000-0005-0000-0000-00003B000000}"/>
    <cellStyle name="Euro 54" xfId="57" xr:uid="{00000000-0005-0000-0000-00003C000000}"/>
    <cellStyle name="Euro 55" xfId="58" xr:uid="{00000000-0005-0000-0000-00003D000000}"/>
    <cellStyle name="Euro 56" xfId="59" xr:uid="{00000000-0005-0000-0000-00003E000000}"/>
    <cellStyle name="Euro 57" xfId="60" xr:uid="{00000000-0005-0000-0000-00003F000000}"/>
    <cellStyle name="Euro 58" xfId="61" xr:uid="{00000000-0005-0000-0000-000040000000}"/>
    <cellStyle name="Euro 59" xfId="62" xr:uid="{00000000-0005-0000-0000-000041000000}"/>
    <cellStyle name="Euro 6" xfId="63" xr:uid="{00000000-0005-0000-0000-000042000000}"/>
    <cellStyle name="Euro 60" xfId="64" xr:uid="{00000000-0005-0000-0000-000043000000}"/>
    <cellStyle name="Euro 61" xfId="65" xr:uid="{00000000-0005-0000-0000-000044000000}"/>
    <cellStyle name="Euro 62" xfId="66" xr:uid="{00000000-0005-0000-0000-000045000000}"/>
    <cellStyle name="Euro 63" xfId="67" xr:uid="{00000000-0005-0000-0000-000046000000}"/>
    <cellStyle name="Euro 64" xfId="68" xr:uid="{00000000-0005-0000-0000-000047000000}"/>
    <cellStyle name="Euro 7" xfId="69" xr:uid="{00000000-0005-0000-0000-000048000000}"/>
    <cellStyle name="Euro 8" xfId="70" xr:uid="{00000000-0005-0000-0000-000049000000}"/>
    <cellStyle name="Euro 9" xfId="71" xr:uid="{00000000-0005-0000-0000-00004A000000}"/>
    <cellStyle name="Euro_SIC PNLP Gx" xfId="72" xr:uid="{00000000-0005-0000-0000-00004B000000}"/>
    <cellStyle name="Fecha" xfId="73" xr:uid="{00000000-0005-0000-0000-00004C000000}"/>
    <cellStyle name="Fijo" xfId="74" xr:uid="{00000000-0005-0000-0000-00004D000000}"/>
    <cellStyle name="Hyperlink" xfId="75" xr:uid="{00000000-0005-0000-0000-00004E000000}"/>
    <cellStyle name="Millares 2" xfId="77" xr:uid="{00000000-0005-0000-0000-000050000000}"/>
    <cellStyle name="Millares 3" xfId="78" xr:uid="{00000000-0005-0000-0000-000051000000}"/>
    <cellStyle name="Millares 4" xfId="79" xr:uid="{00000000-0005-0000-0000-000052000000}"/>
    <cellStyle name="Monetario0" xfId="80" xr:uid="{00000000-0005-0000-0000-000053000000}"/>
    <cellStyle name="movimentação" xfId="81" xr:uid="{00000000-0005-0000-0000-000054000000}"/>
    <cellStyle name="Normal" xfId="0" builtinId="0"/>
    <cellStyle name="Normal 10" xfId="82" xr:uid="{00000000-0005-0000-0000-000056000000}"/>
    <cellStyle name="Normal 11" xfId="83" xr:uid="{00000000-0005-0000-0000-000057000000}"/>
    <cellStyle name="Normal 12" xfId="84" xr:uid="{00000000-0005-0000-0000-000058000000}"/>
    <cellStyle name="Normal 13" xfId="85" xr:uid="{00000000-0005-0000-0000-000059000000}"/>
    <cellStyle name="Normal 14" xfId="86" xr:uid="{00000000-0005-0000-0000-00005A000000}"/>
    <cellStyle name="Normal 15" xfId="87" xr:uid="{00000000-0005-0000-0000-00005B000000}"/>
    <cellStyle name="Normal 16" xfId="88" xr:uid="{00000000-0005-0000-0000-00005C000000}"/>
    <cellStyle name="Normal 17" xfId="89" xr:uid="{00000000-0005-0000-0000-00005D000000}"/>
    <cellStyle name="Normal 18" xfId="90" xr:uid="{00000000-0005-0000-0000-00005E000000}"/>
    <cellStyle name="Normal 19" xfId="91" xr:uid="{00000000-0005-0000-0000-00005F000000}"/>
    <cellStyle name="Normal 2" xfId="92" xr:uid="{00000000-0005-0000-0000-000060000000}"/>
    <cellStyle name="Normal 2 10" xfId="93" xr:uid="{00000000-0005-0000-0000-000061000000}"/>
    <cellStyle name="Normal 2 11" xfId="94" xr:uid="{00000000-0005-0000-0000-000062000000}"/>
    <cellStyle name="Normal 2 12" xfId="95" xr:uid="{00000000-0005-0000-0000-000063000000}"/>
    <cellStyle name="Normal 2 13" xfId="96" xr:uid="{00000000-0005-0000-0000-000064000000}"/>
    <cellStyle name="Normal 2 14" xfId="97" xr:uid="{00000000-0005-0000-0000-000065000000}"/>
    <cellStyle name="Normal 2 15" xfId="98" xr:uid="{00000000-0005-0000-0000-000066000000}"/>
    <cellStyle name="Normal 2 16" xfId="99" xr:uid="{00000000-0005-0000-0000-000067000000}"/>
    <cellStyle name="Normal 2 17" xfId="100" xr:uid="{00000000-0005-0000-0000-000068000000}"/>
    <cellStyle name="Normal 2 18" xfId="101" xr:uid="{00000000-0005-0000-0000-000069000000}"/>
    <cellStyle name="Normal 2 19" xfId="102" xr:uid="{00000000-0005-0000-0000-00006A000000}"/>
    <cellStyle name="Normal 2 2" xfId="103" xr:uid="{00000000-0005-0000-0000-00006B000000}"/>
    <cellStyle name="Normal 2 20" xfId="104" xr:uid="{00000000-0005-0000-0000-00006C000000}"/>
    <cellStyle name="Normal 2 21" xfId="105" xr:uid="{00000000-0005-0000-0000-00006D000000}"/>
    <cellStyle name="Normal 2 22" xfId="106" xr:uid="{00000000-0005-0000-0000-00006E000000}"/>
    <cellStyle name="Normal 2 23" xfId="107" xr:uid="{00000000-0005-0000-0000-00006F000000}"/>
    <cellStyle name="Normal 2 24" xfId="108" xr:uid="{00000000-0005-0000-0000-000070000000}"/>
    <cellStyle name="Normal 2 25" xfId="109" xr:uid="{00000000-0005-0000-0000-000071000000}"/>
    <cellStyle name="Normal 2 26" xfId="110" xr:uid="{00000000-0005-0000-0000-000072000000}"/>
    <cellStyle name="Normal 2 27" xfId="111" xr:uid="{00000000-0005-0000-0000-000073000000}"/>
    <cellStyle name="Normal 2 28" xfId="112" xr:uid="{00000000-0005-0000-0000-000074000000}"/>
    <cellStyle name="Normal 2 29" xfId="113" xr:uid="{00000000-0005-0000-0000-000075000000}"/>
    <cellStyle name="Normal 2 3" xfId="114" xr:uid="{00000000-0005-0000-0000-000076000000}"/>
    <cellStyle name="Normal 2 30" xfId="115" xr:uid="{00000000-0005-0000-0000-000077000000}"/>
    <cellStyle name="Normal 2 31" xfId="116" xr:uid="{00000000-0005-0000-0000-000078000000}"/>
    <cellStyle name="Normal 2 32" xfId="117" xr:uid="{00000000-0005-0000-0000-000079000000}"/>
    <cellStyle name="Normal 2 33" xfId="118" xr:uid="{00000000-0005-0000-0000-00007A000000}"/>
    <cellStyle name="Normal 2 34" xfId="119" xr:uid="{00000000-0005-0000-0000-00007B000000}"/>
    <cellStyle name="Normal 2 35" xfId="120" xr:uid="{00000000-0005-0000-0000-00007C000000}"/>
    <cellStyle name="Normal 2 36" xfId="121" xr:uid="{00000000-0005-0000-0000-00007D000000}"/>
    <cellStyle name="Normal 2 37" xfId="122" xr:uid="{00000000-0005-0000-0000-00007E000000}"/>
    <cellStyle name="Normal 2 38" xfId="123" xr:uid="{00000000-0005-0000-0000-00007F000000}"/>
    <cellStyle name="Normal 2 39" xfId="124" xr:uid="{00000000-0005-0000-0000-000080000000}"/>
    <cellStyle name="Normal 2 4" xfId="125" xr:uid="{00000000-0005-0000-0000-000081000000}"/>
    <cellStyle name="Normal 2 40" xfId="126" xr:uid="{00000000-0005-0000-0000-000082000000}"/>
    <cellStyle name="Normal 2 41" xfId="127" xr:uid="{00000000-0005-0000-0000-000083000000}"/>
    <cellStyle name="Normal 2 42" xfId="128" xr:uid="{00000000-0005-0000-0000-000084000000}"/>
    <cellStyle name="Normal 2 43" xfId="129" xr:uid="{00000000-0005-0000-0000-000085000000}"/>
    <cellStyle name="Normal 2 44" xfId="130" xr:uid="{00000000-0005-0000-0000-000086000000}"/>
    <cellStyle name="Normal 2 45" xfId="131" xr:uid="{00000000-0005-0000-0000-000087000000}"/>
    <cellStyle name="Normal 2 46" xfId="132" xr:uid="{00000000-0005-0000-0000-000088000000}"/>
    <cellStyle name="Normal 2 47" xfId="133" xr:uid="{00000000-0005-0000-0000-000089000000}"/>
    <cellStyle name="Normal 2 48" xfId="134" xr:uid="{00000000-0005-0000-0000-00008A000000}"/>
    <cellStyle name="Normal 2 49" xfId="135" xr:uid="{00000000-0005-0000-0000-00008B000000}"/>
    <cellStyle name="Normal 2 5" xfId="136" xr:uid="{00000000-0005-0000-0000-00008C000000}"/>
    <cellStyle name="Normal 2 50" xfId="137" xr:uid="{00000000-0005-0000-0000-00008D000000}"/>
    <cellStyle name="Normal 2 51" xfId="138" xr:uid="{00000000-0005-0000-0000-00008E000000}"/>
    <cellStyle name="Normal 2 52" xfId="139" xr:uid="{00000000-0005-0000-0000-00008F000000}"/>
    <cellStyle name="Normal 2 53" xfId="140" xr:uid="{00000000-0005-0000-0000-000090000000}"/>
    <cellStyle name="Normal 2 54" xfId="141" xr:uid="{00000000-0005-0000-0000-000091000000}"/>
    <cellStyle name="Normal 2 55" xfId="142" xr:uid="{00000000-0005-0000-0000-000092000000}"/>
    <cellStyle name="Normal 2 56" xfId="143" xr:uid="{00000000-0005-0000-0000-000093000000}"/>
    <cellStyle name="Normal 2 57" xfId="144" xr:uid="{00000000-0005-0000-0000-000094000000}"/>
    <cellStyle name="Normal 2 58" xfId="145" xr:uid="{00000000-0005-0000-0000-000095000000}"/>
    <cellStyle name="Normal 2 59" xfId="146" xr:uid="{00000000-0005-0000-0000-000096000000}"/>
    <cellStyle name="Normal 2 6" xfId="147" xr:uid="{00000000-0005-0000-0000-000097000000}"/>
    <cellStyle name="Normal 2 60" xfId="148" xr:uid="{00000000-0005-0000-0000-000098000000}"/>
    <cellStyle name="Normal 2 61" xfId="149" xr:uid="{00000000-0005-0000-0000-000099000000}"/>
    <cellStyle name="Normal 2 62" xfId="150" xr:uid="{00000000-0005-0000-0000-00009A000000}"/>
    <cellStyle name="Normal 2 63" xfId="151" xr:uid="{00000000-0005-0000-0000-00009B000000}"/>
    <cellStyle name="Normal 2 64" xfId="152" xr:uid="{00000000-0005-0000-0000-00009C000000}"/>
    <cellStyle name="Normal 2 65" xfId="153" xr:uid="{00000000-0005-0000-0000-00009D000000}"/>
    <cellStyle name="Normal 2 66" xfId="154" xr:uid="{00000000-0005-0000-0000-00009E000000}"/>
    <cellStyle name="Normal 2 67" xfId="155" xr:uid="{00000000-0005-0000-0000-00009F000000}"/>
    <cellStyle name="Normal 2 7" xfId="156" xr:uid="{00000000-0005-0000-0000-0000A0000000}"/>
    <cellStyle name="Normal 2 8" xfId="157" xr:uid="{00000000-0005-0000-0000-0000A1000000}"/>
    <cellStyle name="Normal 2 9" xfId="158" xr:uid="{00000000-0005-0000-0000-0000A2000000}"/>
    <cellStyle name="Normal 2_SIC PNLP Gx" xfId="159" xr:uid="{00000000-0005-0000-0000-0000A3000000}"/>
    <cellStyle name="Normal 20" xfId="160" xr:uid="{00000000-0005-0000-0000-0000A4000000}"/>
    <cellStyle name="Normal 21" xfId="161" xr:uid="{00000000-0005-0000-0000-0000A5000000}"/>
    <cellStyle name="Normal 22" xfId="162" xr:uid="{00000000-0005-0000-0000-0000A6000000}"/>
    <cellStyle name="Normal 23" xfId="163" xr:uid="{00000000-0005-0000-0000-0000A7000000}"/>
    <cellStyle name="Normal 24" xfId="164" xr:uid="{00000000-0005-0000-0000-0000A8000000}"/>
    <cellStyle name="Normal 25" xfId="165" xr:uid="{00000000-0005-0000-0000-0000A9000000}"/>
    <cellStyle name="Normal 26" xfId="166" xr:uid="{00000000-0005-0000-0000-0000AA000000}"/>
    <cellStyle name="Normal 27" xfId="167" xr:uid="{00000000-0005-0000-0000-0000AB000000}"/>
    <cellStyle name="Normal 28" xfId="168" xr:uid="{00000000-0005-0000-0000-0000AC000000}"/>
    <cellStyle name="Normal 29" xfId="169" xr:uid="{00000000-0005-0000-0000-0000AD000000}"/>
    <cellStyle name="Normal 3" xfId="170" xr:uid="{00000000-0005-0000-0000-0000AE000000}"/>
    <cellStyle name="Normal 30" xfId="171" xr:uid="{00000000-0005-0000-0000-0000AF000000}"/>
    <cellStyle name="Normal 31" xfId="172" xr:uid="{00000000-0005-0000-0000-0000B0000000}"/>
    <cellStyle name="Normal 32" xfId="173" xr:uid="{00000000-0005-0000-0000-0000B1000000}"/>
    <cellStyle name="Normal 33" xfId="174" xr:uid="{00000000-0005-0000-0000-0000B2000000}"/>
    <cellStyle name="Normal 34" xfId="175" xr:uid="{00000000-0005-0000-0000-0000B3000000}"/>
    <cellStyle name="Normal 35" xfId="176" xr:uid="{00000000-0005-0000-0000-0000B4000000}"/>
    <cellStyle name="Normal 36" xfId="177" xr:uid="{00000000-0005-0000-0000-0000B5000000}"/>
    <cellStyle name="Normal 37" xfId="178" xr:uid="{00000000-0005-0000-0000-0000B6000000}"/>
    <cellStyle name="Normal 38" xfId="179" xr:uid="{00000000-0005-0000-0000-0000B7000000}"/>
    <cellStyle name="Normal 39" xfId="180" xr:uid="{00000000-0005-0000-0000-0000B8000000}"/>
    <cellStyle name="Normal 4" xfId="181" xr:uid="{00000000-0005-0000-0000-0000B9000000}"/>
    <cellStyle name="Normal 40" xfId="182" xr:uid="{00000000-0005-0000-0000-0000BA000000}"/>
    <cellStyle name="Normal 41" xfId="183" xr:uid="{00000000-0005-0000-0000-0000BB000000}"/>
    <cellStyle name="Normal 42" xfId="184" xr:uid="{00000000-0005-0000-0000-0000BC000000}"/>
    <cellStyle name="Normal 43" xfId="185" xr:uid="{00000000-0005-0000-0000-0000BD000000}"/>
    <cellStyle name="Normal 44" xfId="186" xr:uid="{00000000-0005-0000-0000-0000BE000000}"/>
    <cellStyle name="Normal 45" xfId="187" xr:uid="{00000000-0005-0000-0000-0000BF000000}"/>
    <cellStyle name="Normal 46" xfId="188" xr:uid="{00000000-0005-0000-0000-0000C0000000}"/>
    <cellStyle name="Normal 47" xfId="189" xr:uid="{00000000-0005-0000-0000-0000C1000000}"/>
    <cellStyle name="Normal 48" xfId="190" xr:uid="{00000000-0005-0000-0000-0000C2000000}"/>
    <cellStyle name="Normal 49" xfId="191" xr:uid="{00000000-0005-0000-0000-0000C3000000}"/>
    <cellStyle name="Normal 5" xfId="192" xr:uid="{00000000-0005-0000-0000-0000C4000000}"/>
    <cellStyle name="Normal 50" xfId="193" xr:uid="{00000000-0005-0000-0000-0000C5000000}"/>
    <cellStyle name="Normal 51" xfId="194" xr:uid="{00000000-0005-0000-0000-0000C6000000}"/>
    <cellStyle name="Normal 52" xfId="195" xr:uid="{00000000-0005-0000-0000-0000C7000000}"/>
    <cellStyle name="Normal 53" xfId="196" xr:uid="{00000000-0005-0000-0000-0000C8000000}"/>
    <cellStyle name="Normal 54" xfId="197" xr:uid="{00000000-0005-0000-0000-0000C9000000}"/>
    <cellStyle name="Normal 55" xfId="198" xr:uid="{00000000-0005-0000-0000-0000CA000000}"/>
    <cellStyle name="Normal 56" xfId="199" xr:uid="{00000000-0005-0000-0000-0000CB000000}"/>
    <cellStyle name="Normal 57" xfId="200" xr:uid="{00000000-0005-0000-0000-0000CC000000}"/>
    <cellStyle name="Normal 58" xfId="201" xr:uid="{00000000-0005-0000-0000-0000CD000000}"/>
    <cellStyle name="Normal 59" xfId="202" xr:uid="{00000000-0005-0000-0000-0000CE000000}"/>
    <cellStyle name="Normal 6" xfId="203" xr:uid="{00000000-0005-0000-0000-0000CF000000}"/>
    <cellStyle name="Normal 60" xfId="204" xr:uid="{00000000-0005-0000-0000-0000D0000000}"/>
    <cellStyle name="Normal 61" xfId="205" xr:uid="{00000000-0005-0000-0000-0000D1000000}"/>
    <cellStyle name="Normal 62" xfId="206" xr:uid="{00000000-0005-0000-0000-0000D2000000}"/>
    <cellStyle name="Normal 63" xfId="207" xr:uid="{00000000-0005-0000-0000-0000D3000000}"/>
    <cellStyle name="Normal 64" xfId="208" xr:uid="{00000000-0005-0000-0000-0000D4000000}"/>
    <cellStyle name="Normal 65" xfId="209" xr:uid="{00000000-0005-0000-0000-0000D5000000}"/>
    <cellStyle name="Normal 66" xfId="210" xr:uid="{00000000-0005-0000-0000-0000D6000000}"/>
    <cellStyle name="Normal 67" xfId="211" xr:uid="{00000000-0005-0000-0000-0000D7000000}"/>
    <cellStyle name="Normal 68" xfId="212" xr:uid="{00000000-0005-0000-0000-0000D8000000}"/>
    <cellStyle name="Normal 7" xfId="213" xr:uid="{00000000-0005-0000-0000-0000D9000000}"/>
    <cellStyle name="Normal 8" xfId="214" xr:uid="{00000000-0005-0000-0000-0000DA000000}"/>
    <cellStyle name="Normal 9" xfId="215" xr:uid="{00000000-0005-0000-0000-0000DB000000}"/>
    <cellStyle name="Notas 2" xfId="216" xr:uid="{00000000-0005-0000-0000-0000DC000000}"/>
    <cellStyle name="Notas 3" xfId="217" xr:uid="{00000000-0005-0000-0000-0000DD000000}"/>
    <cellStyle name="Porcentual 10" xfId="218" xr:uid="{00000000-0005-0000-0000-0000DE000000}"/>
    <cellStyle name="Porcentual 11" xfId="219" xr:uid="{00000000-0005-0000-0000-0000DF000000}"/>
    <cellStyle name="Porcentual 12" xfId="220" xr:uid="{00000000-0005-0000-0000-0000E0000000}"/>
    <cellStyle name="Porcentual 13" xfId="221" xr:uid="{00000000-0005-0000-0000-0000E1000000}"/>
    <cellStyle name="Porcentual 14" xfId="222" xr:uid="{00000000-0005-0000-0000-0000E2000000}"/>
    <cellStyle name="Porcentual 15" xfId="223" xr:uid="{00000000-0005-0000-0000-0000E3000000}"/>
    <cellStyle name="Porcentual 16" xfId="224" xr:uid="{00000000-0005-0000-0000-0000E4000000}"/>
    <cellStyle name="Porcentual 17" xfId="225" xr:uid="{00000000-0005-0000-0000-0000E5000000}"/>
    <cellStyle name="Porcentual 18" xfId="226" xr:uid="{00000000-0005-0000-0000-0000E6000000}"/>
    <cellStyle name="Porcentual 19" xfId="227" xr:uid="{00000000-0005-0000-0000-0000E7000000}"/>
    <cellStyle name="Porcentual 2" xfId="228" xr:uid="{00000000-0005-0000-0000-0000E8000000}"/>
    <cellStyle name="Porcentual 2 10" xfId="229" xr:uid="{00000000-0005-0000-0000-0000E9000000}"/>
    <cellStyle name="Porcentual 2 11" xfId="230" xr:uid="{00000000-0005-0000-0000-0000EA000000}"/>
    <cellStyle name="Porcentual 2 12" xfId="231" xr:uid="{00000000-0005-0000-0000-0000EB000000}"/>
    <cellStyle name="Porcentual 2 13" xfId="232" xr:uid="{00000000-0005-0000-0000-0000EC000000}"/>
    <cellStyle name="Porcentual 2 14" xfId="233" xr:uid="{00000000-0005-0000-0000-0000ED000000}"/>
    <cellStyle name="Porcentual 2 15" xfId="234" xr:uid="{00000000-0005-0000-0000-0000EE000000}"/>
    <cellStyle name="Porcentual 2 16" xfId="235" xr:uid="{00000000-0005-0000-0000-0000EF000000}"/>
    <cellStyle name="Porcentual 2 17" xfId="236" xr:uid="{00000000-0005-0000-0000-0000F0000000}"/>
    <cellStyle name="Porcentual 2 18" xfId="237" xr:uid="{00000000-0005-0000-0000-0000F1000000}"/>
    <cellStyle name="Porcentual 2 19" xfId="238" xr:uid="{00000000-0005-0000-0000-0000F2000000}"/>
    <cellStyle name="Porcentual 2 2" xfId="239" xr:uid="{00000000-0005-0000-0000-0000F3000000}"/>
    <cellStyle name="Porcentual 2 20" xfId="240" xr:uid="{00000000-0005-0000-0000-0000F4000000}"/>
    <cellStyle name="Porcentual 2 21" xfId="241" xr:uid="{00000000-0005-0000-0000-0000F5000000}"/>
    <cellStyle name="Porcentual 2 22" xfId="242" xr:uid="{00000000-0005-0000-0000-0000F6000000}"/>
    <cellStyle name="Porcentual 2 23" xfId="243" xr:uid="{00000000-0005-0000-0000-0000F7000000}"/>
    <cellStyle name="Porcentual 2 24" xfId="244" xr:uid="{00000000-0005-0000-0000-0000F8000000}"/>
    <cellStyle name="Porcentual 2 25" xfId="245" xr:uid="{00000000-0005-0000-0000-0000F9000000}"/>
    <cellStyle name="Porcentual 2 26" xfId="246" xr:uid="{00000000-0005-0000-0000-0000FA000000}"/>
    <cellStyle name="Porcentual 2 27" xfId="247" xr:uid="{00000000-0005-0000-0000-0000FB000000}"/>
    <cellStyle name="Porcentual 2 28" xfId="248" xr:uid="{00000000-0005-0000-0000-0000FC000000}"/>
    <cellStyle name="Porcentual 2 29" xfId="249" xr:uid="{00000000-0005-0000-0000-0000FD000000}"/>
    <cellStyle name="Porcentual 2 3" xfId="250" xr:uid="{00000000-0005-0000-0000-0000FE000000}"/>
    <cellStyle name="Porcentual 2 30" xfId="251" xr:uid="{00000000-0005-0000-0000-0000FF000000}"/>
    <cellStyle name="Porcentual 2 31" xfId="252" xr:uid="{00000000-0005-0000-0000-000000010000}"/>
    <cellStyle name="Porcentual 2 32" xfId="253" xr:uid="{00000000-0005-0000-0000-000001010000}"/>
    <cellStyle name="Porcentual 2 33" xfId="254" xr:uid="{00000000-0005-0000-0000-000002010000}"/>
    <cellStyle name="Porcentual 2 34" xfId="255" xr:uid="{00000000-0005-0000-0000-000003010000}"/>
    <cellStyle name="Porcentual 2 35" xfId="256" xr:uid="{00000000-0005-0000-0000-000004010000}"/>
    <cellStyle name="Porcentual 2 36" xfId="257" xr:uid="{00000000-0005-0000-0000-000005010000}"/>
    <cellStyle name="Porcentual 2 37" xfId="258" xr:uid="{00000000-0005-0000-0000-000006010000}"/>
    <cellStyle name="Porcentual 2 38" xfId="259" xr:uid="{00000000-0005-0000-0000-000007010000}"/>
    <cellStyle name="Porcentual 2 39" xfId="260" xr:uid="{00000000-0005-0000-0000-000008010000}"/>
    <cellStyle name="Porcentual 2 4" xfId="261" xr:uid="{00000000-0005-0000-0000-000009010000}"/>
    <cellStyle name="Porcentual 2 40" xfId="262" xr:uid="{00000000-0005-0000-0000-00000A010000}"/>
    <cellStyle name="Porcentual 2 41" xfId="263" xr:uid="{00000000-0005-0000-0000-00000B010000}"/>
    <cellStyle name="Porcentual 2 42" xfId="264" xr:uid="{00000000-0005-0000-0000-00000C010000}"/>
    <cellStyle name="Porcentual 2 43" xfId="265" xr:uid="{00000000-0005-0000-0000-00000D010000}"/>
    <cellStyle name="Porcentual 2 44" xfId="266" xr:uid="{00000000-0005-0000-0000-00000E010000}"/>
    <cellStyle name="Porcentual 2 45" xfId="267" xr:uid="{00000000-0005-0000-0000-00000F010000}"/>
    <cellStyle name="Porcentual 2 46" xfId="268" xr:uid="{00000000-0005-0000-0000-000010010000}"/>
    <cellStyle name="Porcentual 2 47" xfId="269" xr:uid="{00000000-0005-0000-0000-000011010000}"/>
    <cellStyle name="Porcentual 2 48" xfId="270" xr:uid="{00000000-0005-0000-0000-000012010000}"/>
    <cellStyle name="Porcentual 2 49" xfId="271" xr:uid="{00000000-0005-0000-0000-000013010000}"/>
    <cellStyle name="Porcentual 2 5" xfId="272" xr:uid="{00000000-0005-0000-0000-000014010000}"/>
    <cellStyle name="Porcentual 2 50" xfId="273" xr:uid="{00000000-0005-0000-0000-000015010000}"/>
    <cellStyle name="Porcentual 2 51" xfId="274" xr:uid="{00000000-0005-0000-0000-000016010000}"/>
    <cellStyle name="Porcentual 2 52" xfId="275" xr:uid="{00000000-0005-0000-0000-000017010000}"/>
    <cellStyle name="Porcentual 2 53" xfId="276" xr:uid="{00000000-0005-0000-0000-000018010000}"/>
    <cellStyle name="Porcentual 2 54" xfId="277" xr:uid="{00000000-0005-0000-0000-000019010000}"/>
    <cellStyle name="Porcentual 2 55" xfId="278" xr:uid="{00000000-0005-0000-0000-00001A010000}"/>
    <cellStyle name="Porcentual 2 56" xfId="279" xr:uid="{00000000-0005-0000-0000-00001B010000}"/>
    <cellStyle name="Porcentual 2 57" xfId="280" xr:uid="{00000000-0005-0000-0000-00001C010000}"/>
    <cellStyle name="Porcentual 2 58" xfId="281" xr:uid="{00000000-0005-0000-0000-00001D010000}"/>
    <cellStyle name="Porcentual 2 59" xfId="282" xr:uid="{00000000-0005-0000-0000-00001E010000}"/>
    <cellStyle name="Porcentual 2 6" xfId="283" xr:uid="{00000000-0005-0000-0000-00001F010000}"/>
    <cellStyle name="Porcentual 2 60" xfId="284" xr:uid="{00000000-0005-0000-0000-000020010000}"/>
    <cellStyle name="Porcentual 2 61" xfId="285" xr:uid="{00000000-0005-0000-0000-000021010000}"/>
    <cellStyle name="Porcentual 2 62" xfId="286" xr:uid="{00000000-0005-0000-0000-000022010000}"/>
    <cellStyle name="Porcentual 2 63" xfId="287" xr:uid="{00000000-0005-0000-0000-000023010000}"/>
    <cellStyle name="Porcentual 2 64" xfId="288" xr:uid="{00000000-0005-0000-0000-000024010000}"/>
    <cellStyle name="Porcentual 2 65" xfId="289" xr:uid="{00000000-0005-0000-0000-000025010000}"/>
    <cellStyle name="Porcentual 2 66" xfId="290" xr:uid="{00000000-0005-0000-0000-000026010000}"/>
    <cellStyle name="Porcentual 2 67" xfId="291" xr:uid="{00000000-0005-0000-0000-000027010000}"/>
    <cellStyle name="Porcentual 2 7" xfId="292" xr:uid="{00000000-0005-0000-0000-000028010000}"/>
    <cellStyle name="Porcentual 2 8" xfId="293" xr:uid="{00000000-0005-0000-0000-000029010000}"/>
    <cellStyle name="Porcentual 2 9" xfId="294" xr:uid="{00000000-0005-0000-0000-00002A010000}"/>
    <cellStyle name="Porcentual 20" xfId="295" xr:uid="{00000000-0005-0000-0000-00002B010000}"/>
    <cellStyle name="Porcentual 21" xfId="296" xr:uid="{00000000-0005-0000-0000-00002C010000}"/>
    <cellStyle name="Porcentual 22" xfId="297" xr:uid="{00000000-0005-0000-0000-00002D010000}"/>
    <cellStyle name="Porcentual 23" xfId="298" xr:uid="{00000000-0005-0000-0000-00002E010000}"/>
    <cellStyle name="Porcentual 24" xfId="299" xr:uid="{00000000-0005-0000-0000-00002F010000}"/>
    <cellStyle name="Porcentual 25" xfId="300" xr:uid="{00000000-0005-0000-0000-000030010000}"/>
    <cellStyle name="Porcentual 26" xfId="301" xr:uid="{00000000-0005-0000-0000-000031010000}"/>
    <cellStyle name="Porcentual 27" xfId="302" xr:uid="{00000000-0005-0000-0000-000032010000}"/>
    <cellStyle name="Porcentual 28" xfId="303" xr:uid="{00000000-0005-0000-0000-000033010000}"/>
    <cellStyle name="Porcentual 29" xfId="304" xr:uid="{00000000-0005-0000-0000-000034010000}"/>
    <cellStyle name="Porcentual 3" xfId="305" xr:uid="{00000000-0005-0000-0000-000035010000}"/>
    <cellStyle name="Porcentual 30" xfId="306" xr:uid="{00000000-0005-0000-0000-000036010000}"/>
    <cellStyle name="Porcentual 31" xfId="307" xr:uid="{00000000-0005-0000-0000-000037010000}"/>
    <cellStyle name="Porcentual 32" xfId="308" xr:uid="{00000000-0005-0000-0000-000038010000}"/>
    <cellStyle name="Porcentual 33" xfId="309" xr:uid="{00000000-0005-0000-0000-000039010000}"/>
    <cellStyle name="Porcentual 34" xfId="310" xr:uid="{00000000-0005-0000-0000-00003A010000}"/>
    <cellStyle name="Porcentual 35" xfId="311" xr:uid="{00000000-0005-0000-0000-00003B010000}"/>
    <cellStyle name="Porcentual 36" xfId="312" xr:uid="{00000000-0005-0000-0000-00003C010000}"/>
    <cellStyle name="Porcentual 37" xfId="313" xr:uid="{00000000-0005-0000-0000-00003D010000}"/>
    <cellStyle name="Porcentual 38" xfId="314" xr:uid="{00000000-0005-0000-0000-00003E010000}"/>
    <cellStyle name="Porcentual 39" xfId="315" xr:uid="{00000000-0005-0000-0000-00003F010000}"/>
    <cellStyle name="Porcentual 4" xfId="316" xr:uid="{00000000-0005-0000-0000-000040010000}"/>
    <cellStyle name="Porcentual 40" xfId="317" xr:uid="{00000000-0005-0000-0000-000041010000}"/>
    <cellStyle name="Porcentual 41" xfId="318" xr:uid="{00000000-0005-0000-0000-000042010000}"/>
    <cellStyle name="Porcentual 42" xfId="319" xr:uid="{00000000-0005-0000-0000-000043010000}"/>
    <cellStyle name="Porcentual 43" xfId="320" xr:uid="{00000000-0005-0000-0000-000044010000}"/>
    <cellStyle name="Porcentual 44" xfId="321" xr:uid="{00000000-0005-0000-0000-000045010000}"/>
    <cellStyle name="Porcentual 45" xfId="322" xr:uid="{00000000-0005-0000-0000-000046010000}"/>
    <cellStyle name="Porcentual 46" xfId="323" xr:uid="{00000000-0005-0000-0000-000047010000}"/>
    <cellStyle name="Porcentual 47" xfId="324" xr:uid="{00000000-0005-0000-0000-000048010000}"/>
    <cellStyle name="Porcentual 48" xfId="325" xr:uid="{00000000-0005-0000-0000-000049010000}"/>
    <cellStyle name="Porcentual 49" xfId="326" xr:uid="{00000000-0005-0000-0000-00004A010000}"/>
    <cellStyle name="Porcentual 5" xfId="327" xr:uid="{00000000-0005-0000-0000-00004B010000}"/>
    <cellStyle name="Porcentual 50" xfId="328" xr:uid="{00000000-0005-0000-0000-00004C010000}"/>
    <cellStyle name="Porcentual 51" xfId="329" xr:uid="{00000000-0005-0000-0000-00004D010000}"/>
    <cellStyle name="Porcentual 52" xfId="330" xr:uid="{00000000-0005-0000-0000-00004E010000}"/>
    <cellStyle name="Porcentual 53" xfId="331" xr:uid="{00000000-0005-0000-0000-00004F010000}"/>
    <cellStyle name="Porcentual 54" xfId="332" xr:uid="{00000000-0005-0000-0000-000050010000}"/>
    <cellStyle name="Porcentual 55" xfId="333" xr:uid="{00000000-0005-0000-0000-000051010000}"/>
    <cellStyle name="Porcentual 56" xfId="334" xr:uid="{00000000-0005-0000-0000-000052010000}"/>
    <cellStyle name="Porcentual 57" xfId="335" xr:uid="{00000000-0005-0000-0000-000053010000}"/>
    <cellStyle name="Porcentual 58" xfId="336" xr:uid="{00000000-0005-0000-0000-000054010000}"/>
    <cellStyle name="Porcentual 59" xfId="337" xr:uid="{00000000-0005-0000-0000-000055010000}"/>
    <cellStyle name="Porcentual 6" xfId="338" xr:uid="{00000000-0005-0000-0000-000056010000}"/>
    <cellStyle name="Porcentual 60" xfId="339" xr:uid="{00000000-0005-0000-0000-000057010000}"/>
    <cellStyle name="Porcentual 61" xfId="340" xr:uid="{00000000-0005-0000-0000-000058010000}"/>
    <cellStyle name="Porcentual 62" xfId="341" xr:uid="{00000000-0005-0000-0000-000059010000}"/>
    <cellStyle name="Porcentual 63" xfId="342" xr:uid="{00000000-0005-0000-0000-00005A010000}"/>
    <cellStyle name="Porcentual 64" xfId="343" xr:uid="{00000000-0005-0000-0000-00005B010000}"/>
    <cellStyle name="Porcentual 65" xfId="344" xr:uid="{00000000-0005-0000-0000-00005C010000}"/>
    <cellStyle name="Porcentual 66" xfId="345" xr:uid="{00000000-0005-0000-0000-00005D010000}"/>
    <cellStyle name="Porcentual 67" xfId="346" xr:uid="{00000000-0005-0000-0000-00005E010000}"/>
    <cellStyle name="Porcentual 7" xfId="347" xr:uid="{00000000-0005-0000-0000-00005F010000}"/>
    <cellStyle name="Porcentual 8" xfId="348" xr:uid="{00000000-0005-0000-0000-000060010000}"/>
    <cellStyle name="Porcentual 9" xfId="349" xr:uid="{00000000-0005-0000-0000-000061010000}"/>
    <cellStyle name="Punto0" xfId="350" xr:uid="{00000000-0005-0000-0000-000062010000}"/>
    <cellStyle name="ssubtitulo" xfId="351" xr:uid="{00000000-0005-0000-0000-000063010000}"/>
    <cellStyle name="subtitulo" xfId="352" xr:uid="{00000000-0005-0000-0000-000064010000}"/>
    <cellStyle name="titulo" xfId="353" xr:uid="{00000000-0005-0000-0000-000065010000}"/>
    <cellStyle name="titulomov" xfId="354" xr:uid="{00000000-0005-0000-0000-000066010000}"/>
    <cellStyle name="Todos" xfId="355" xr:uid="{00000000-0005-0000-0000-000067010000}"/>
    <cellStyle name="totalbalan" xfId="356" xr:uid="{00000000-0005-0000-0000-000068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47625</xdr:rowOff>
    </xdr:from>
    <xdr:to>
      <xdr:col>1</xdr:col>
      <xdr:colOff>1619250</xdr:colOff>
      <xdr:row>5</xdr:row>
      <xdr:rowOff>76200</xdr:rowOff>
    </xdr:to>
    <xdr:pic>
      <xdr:nvPicPr>
        <xdr:cNvPr id="3184" name="2 Imagen" descr="Logo_Comisión_Nacional_de_Energía (2).jp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7625"/>
          <a:ext cx="16192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57150</xdr:rowOff>
    </xdr:from>
    <xdr:to>
      <xdr:col>1</xdr:col>
      <xdr:colOff>1266825</xdr:colOff>
      <xdr:row>6</xdr:row>
      <xdr:rowOff>38100</xdr:rowOff>
    </xdr:to>
    <xdr:pic>
      <xdr:nvPicPr>
        <xdr:cNvPr id="1304" name="2 Imagen" descr="Logo_Comisión_Nacional_de_Energía (2).jpg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7150"/>
          <a:ext cx="1247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1266825</xdr:colOff>
      <xdr:row>5</xdr:row>
      <xdr:rowOff>171450</xdr:rowOff>
    </xdr:to>
    <xdr:pic>
      <xdr:nvPicPr>
        <xdr:cNvPr id="2159" name="2 Imagen" descr="Logo_Comisión_Nacional_de_Energía (2).jpg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247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N56"/>
  <sheetViews>
    <sheetView showGridLines="0" tabSelected="1" zoomScale="90" zoomScaleNormal="90" workbookViewId="0">
      <pane xSplit="1" ySplit="9" topLeftCell="B11" activePane="bottomRight" state="frozen"/>
      <selection pane="topRight" activeCell="B1" sqref="B1"/>
      <selection pane="bottomLeft" activeCell="A10" sqref="A10"/>
      <selection pane="bottomRight"/>
    </sheetView>
  </sheetViews>
  <sheetFormatPr baseColWidth="10" defaultColWidth="11.5" defaultRowHeight="16"/>
  <cols>
    <col min="1" max="1" width="3" style="6" customWidth="1"/>
    <col min="2" max="2" width="34.6640625" style="1" customWidth="1"/>
    <col min="3" max="3" width="43.83203125" style="6" customWidth="1"/>
    <col min="4" max="4" width="40.1640625" style="6" customWidth="1"/>
    <col min="5" max="11" width="16.5" style="6" customWidth="1"/>
    <col min="12" max="12" width="3.6640625" style="5" customWidth="1"/>
    <col min="13" max="13" width="19.1640625" style="6" bestFit="1" customWidth="1"/>
    <col min="14" max="14" width="16.5" style="6" bestFit="1" customWidth="1"/>
    <col min="15" max="15" width="18.33203125" style="6" bestFit="1" customWidth="1"/>
    <col min="16" max="16384" width="11.5" style="6"/>
  </cols>
  <sheetData>
    <row r="4" spans="2:14">
      <c r="C4" s="2" t="s">
        <v>308</v>
      </c>
      <c r="D4" s="3"/>
      <c r="E4" s="4"/>
      <c r="F4" s="4"/>
      <c r="G4" s="4"/>
      <c r="H4" s="4"/>
      <c r="I4" s="4"/>
      <c r="J4" s="4"/>
      <c r="K4" s="4"/>
    </row>
    <row r="5" spans="2:14">
      <c r="C5" s="7"/>
      <c r="D5" s="7"/>
    </row>
    <row r="7" spans="2:14" ht="17" thickBot="1"/>
    <row r="8" spans="2:14" ht="3.75" customHeight="1" thickBot="1">
      <c r="B8" s="8"/>
      <c r="C8" s="9"/>
      <c r="D8" s="9"/>
      <c r="E8" s="9"/>
      <c r="F8" s="9"/>
      <c r="G8" s="9"/>
      <c r="H8" s="9"/>
      <c r="I8" s="9"/>
      <c r="J8" s="9"/>
      <c r="K8" s="10"/>
    </row>
    <row r="9" spans="2:14" s="5" customFormat="1" ht="52" thickBot="1">
      <c r="B9" s="11" t="s">
        <v>0</v>
      </c>
      <c r="C9" s="12" t="s">
        <v>1</v>
      </c>
      <c r="D9" s="12" t="s">
        <v>2</v>
      </c>
      <c r="E9" s="13" t="s">
        <v>332</v>
      </c>
      <c r="F9" s="13" t="s">
        <v>303</v>
      </c>
      <c r="G9" s="14" t="s">
        <v>3</v>
      </c>
      <c r="H9" s="15" t="s">
        <v>304</v>
      </c>
      <c r="I9" s="14" t="s">
        <v>305</v>
      </c>
      <c r="J9" s="15" t="s">
        <v>306</v>
      </c>
      <c r="K9" s="16" t="s">
        <v>307</v>
      </c>
      <c r="M9" s="6"/>
      <c r="N9" s="6"/>
    </row>
    <row r="10" spans="2:14">
      <c r="B10" s="46" t="s">
        <v>301</v>
      </c>
      <c r="C10" s="47" t="s">
        <v>302</v>
      </c>
      <c r="D10" s="48" t="s">
        <v>323</v>
      </c>
      <c r="E10" s="49" t="s">
        <v>323</v>
      </c>
      <c r="F10" s="49">
        <v>62.185000000000002</v>
      </c>
      <c r="G10" s="50" t="s">
        <v>323</v>
      </c>
      <c r="H10" s="51">
        <v>57.085000000000001</v>
      </c>
      <c r="I10" s="52">
        <f>+'PMM SIC'!I143+'PMM SING'!I143</f>
        <v>11943.617999999999</v>
      </c>
      <c r="J10" s="51">
        <v>67.587999999999994</v>
      </c>
      <c r="K10" s="53">
        <f>+'PMM SIC'!K143+'PMM SING'!K143</f>
        <v>11274.235999999999</v>
      </c>
      <c r="L10" s="6"/>
      <c r="M10" s="60"/>
    </row>
    <row r="11" spans="2:14">
      <c r="B11" s="46" t="s">
        <v>321</v>
      </c>
      <c r="C11" s="47" t="s">
        <v>322</v>
      </c>
      <c r="D11" s="48" t="s">
        <v>323</v>
      </c>
      <c r="E11" s="49" t="s">
        <v>323</v>
      </c>
      <c r="F11" s="49">
        <v>62.168999999999997</v>
      </c>
      <c r="G11" s="50" t="s">
        <v>323</v>
      </c>
      <c r="H11" s="51">
        <v>55.865000000000002</v>
      </c>
      <c r="I11" s="52">
        <f>+'PMM SIC'!I144+'PMM SING'!I144</f>
        <v>12242.291000000001</v>
      </c>
      <c r="J11" s="51">
        <v>69.188000000000002</v>
      </c>
      <c r="K11" s="53">
        <f>+'PMM SIC'!K144+'PMM SING'!K144</f>
        <v>10994.62</v>
      </c>
      <c r="L11" s="6"/>
      <c r="M11" s="60"/>
    </row>
    <row r="12" spans="2:14">
      <c r="B12" s="46" t="s">
        <v>327</v>
      </c>
      <c r="C12" s="47" t="s">
        <v>325</v>
      </c>
      <c r="D12" s="48" t="s">
        <v>323</v>
      </c>
      <c r="E12" s="49" t="s">
        <v>323</v>
      </c>
      <c r="F12" s="49">
        <v>61.948999999999998</v>
      </c>
      <c r="G12" s="50" t="s">
        <v>323</v>
      </c>
      <c r="H12" s="51">
        <v>55.430999999999997</v>
      </c>
      <c r="I12" s="52">
        <f>+'PMM SIC'!I145+'PMM SING'!I145</f>
        <v>12338.091</v>
      </c>
      <c r="J12" s="51">
        <v>69.450999999999993</v>
      </c>
      <c r="K12" s="53">
        <f>+'PMM SIC'!K145+'PMM SING'!K145</f>
        <v>10719.368</v>
      </c>
      <c r="L12" s="6"/>
      <c r="M12" s="60"/>
    </row>
    <row r="13" spans="2:14">
      <c r="B13" s="46" t="s">
        <v>328</v>
      </c>
      <c r="C13" s="47" t="s">
        <v>329</v>
      </c>
      <c r="D13" s="48" t="s">
        <v>323</v>
      </c>
      <c r="E13" s="49" t="s">
        <v>323</v>
      </c>
      <c r="F13" s="49">
        <v>62.265999999999998</v>
      </c>
      <c r="G13" s="50" t="s">
        <v>323</v>
      </c>
      <c r="H13" s="51">
        <v>55.981000000000002</v>
      </c>
      <c r="I13" s="52">
        <f>+'PMM SIC'!I146+'PMM SING'!I146</f>
        <v>12186.546</v>
      </c>
      <c r="J13" s="51">
        <v>69.444999999999993</v>
      </c>
      <c r="K13" s="53">
        <f>+'PMM SIC'!K146+'PMM SING'!K146</f>
        <v>10668.918000000001</v>
      </c>
      <c r="L13" s="6"/>
      <c r="M13" s="60"/>
    </row>
    <row r="14" spans="2:14">
      <c r="B14" s="46" t="s">
        <v>330</v>
      </c>
      <c r="C14" s="47" t="s">
        <v>331</v>
      </c>
      <c r="D14" s="48" t="s">
        <v>343</v>
      </c>
      <c r="E14" s="49">
        <v>62.168999999999997</v>
      </c>
      <c r="F14" s="49">
        <v>61.218000000000004</v>
      </c>
      <c r="G14" s="50">
        <f t="shared" ref="G14:G20" si="0">+F14/E14-1</f>
        <v>-1.5297012980745928E-2</v>
      </c>
      <c r="H14" s="51">
        <v>55.664000000000001</v>
      </c>
      <c r="I14" s="52">
        <f>+'PMM SIC'!I147+'PMM SING'!I147</f>
        <v>12514.602999999999</v>
      </c>
      <c r="J14" s="51">
        <v>67.558999999999997</v>
      </c>
      <c r="K14" s="53">
        <f>+'PMM SIC'!K147+'PMM SING'!K147</f>
        <v>10962.582999999999</v>
      </c>
      <c r="L14" s="6"/>
      <c r="M14" s="60"/>
    </row>
    <row r="15" spans="2:14">
      <c r="B15" s="46" t="s">
        <v>339</v>
      </c>
      <c r="C15" s="47" t="s">
        <v>340</v>
      </c>
      <c r="D15" s="48" t="s">
        <v>343</v>
      </c>
      <c r="E15" s="49">
        <v>62.168999999999997</v>
      </c>
      <c r="F15" s="49">
        <v>60.515999999999998</v>
      </c>
      <c r="G15" s="50">
        <f t="shared" si="0"/>
        <v>-2.6588814360855029E-2</v>
      </c>
      <c r="H15" s="51">
        <v>55.381</v>
      </c>
      <c r="I15" s="52">
        <v>12399.686</v>
      </c>
      <c r="J15" s="51">
        <v>66.325000000000003</v>
      </c>
      <c r="K15" s="53">
        <v>10959.036</v>
      </c>
      <c r="L15" s="6"/>
      <c r="M15" s="60"/>
    </row>
    <row r="16" spans="2:14">
      <c r="B16" s="46" t="s">
        <v>335</v>
      </c>
      <c r="C16" s="47" t="s">
        <v>336</v>
      </c>
      <c r="D16" s="48" t="s">
        <v>343</v>
      </c>
      <c r="E16" s="49">
        <v>62.168999999999997</v>
      </c>
      <c r="F16" s="49">
        <v>59.618000000000002</v>
      </c>
      <c r="G16" s="50">
        <f t="shared" si="0"/>
        <v>-4.1033312422590007E-2</v>
      </c>
      <c r="H16" s="51">
        <v>54.9</v>
      </c>
      <c r="I16" s="52">
        <f>+'PMM SIC'!I149+'PMM SING'!I149</f>
        <v>12571.159</v>
      </c>
      <c r="J16" s="51">
        <v>64.950999999999993</v>
      </c>
      <c r="K16" s="53">
        <f>+'PMM SIC'!K149+'PMM SING'!K149</f>
        <v>11119.977999999999</v>
      </c>
      <c r="L16" s="6"/>
      <c r="M16" s="60"/>
    </row>
    <row r="17" spans="2:13">
      <c r="B17" s="46" t="s">
        <v>337</v>
      </c>
      <c r="C17" s="47" t="s">
        <v>338</v>
      </c>
      <c r="D17" s="48" t="s">
        <v>343</v>
      </c>
      <c r="E17" s="49">
        <v>62.168999999999997</v>
      </c>
      <c r="F17" s="49">
        <v>59.113999999999997</v>
      </c>
      <c r="G17" s="50">
        <f t="shared" si="0"/>
        <v>-4.9140246746770866E-2</v>
      </c>
      <c r="H17" s="51">
        <v>55.168999999999997</v>
      </c>
      <c r="I17" s="52">
        <v>12417.9</v>
      </c>
      <c r="J17" s="51">
        <v>63.683</v>
      </c>
      <c r="K17" s="53">
        <v>10720.95</v>
      </c>
      <c r="L17" s="6"/>
      <c r="M17" s="60"/>
    </row>
    <row r="18" spans="2:13">
      <c r="B18" s="46" t="s">
        <v>341</v>
      </c>
      <c r="C18" s="47" t="s">
        <v>342</v>
      </c>
      <c r="D18" s="48" t="s">
        <v>343</v>
      </c>
      <c r="E18" s="49">
        <v>62.168999999999997</v>
      </c>
      <c r="F18" s="49">
        <v>59.4</v>
      </c>
      <c r="G18" s="50">
        <f t="shared" si="0"/>
        <v>-4.4539883221541232E-2</v>
      </c>
      <c r="H18" s="51">
        <v>55.823</v>
      </c>
      <c r="I18" s="52">
        <v>12471.846</v>
      </c>
      <c r="J18" s="51">
        <v>63.66</v>
      </c>
      <c r="K18" s="53">
        <v>10472.717000000001</v>
      </c>
      <c r="L18" s="6"/>
      <c r="M18" s="60"/>
    </row>
    <row r="19" spans="2:13">
      <c r="B19" s="46" t="s">
        <v>344</v>
      </c>
      <c r="C19" s="47" t="s">
        <v>345</v>
      </c>
      <c r="D19" s="48" t="s">
        <v>343</v>
      </c>
      <c r="E19" s="49">
        <v>62.168999999999997</v>
      </c>
      <c r="F19" s="49">
        <v>60.563000000000002</v>
      </c>
      <c r="G19" s="50">
        <f t="shared" si="0"/>
        <v>-2.5832810564750841E-2</v>
      </c>
      <c r="H19" s="51">
        <v>58.171999999999997</v>
      </c>
      <c r="I19" s="52">
        <v>12672.838</v>
      </c>
      <c r="J19" s="51">
        <v>63.406999999999996</v>
      </c>
      <c r="K19" s="53">
        <v>10656.757</v>
      </c>
      <c r="L19" s="6"/>
      <c r="M19" s="60"/>
    </row>
    <row r="20" spans="2:13">
      <c r="B20" s="46" t="s">
        <v>346</v>
      </c>
      <c r="C20" s="47" t="s">
        <v>347</v>
      </c>
      <c r="D20" s="48" t="s">
        <v>356</v>
      </c>
      <c r="E20" s="49">
        <v>59.113999999999997</v>
      </c>
      <c r="F20" s="49">
        <v>61.982999999999997</v>
      </c>
      <c r="G20" s="50">
        <f t="shared" si="0"/>
        <v>4.8533342355448816E-2</v>
      </c>
      <c r="H20" s="51">
        <v>59.776000000000003</v>
      </c>
      <c r="I20" s="52">
        <v>12686.918</v>
      </c>
      <c r="J20" s="51">
        <v>64.608999999999995</v>
      </c>
      <c r="K20" s="53">
        <v>10663.769</v>
      </c>
      <c r="L20" s="6"/>
      <c r="M20" s="60"/>
    </row>
    <row r="21" spans="2:13">
      <c r="B21" s="46" t="s">
        <v>348</v>
      </c>
      <c r="C21" s="47" t="s">
        <v>349</v>
      </c>
      <c r="D21" s="48" t="s">
        <v>356</v>
      </c>
      <c r="E21" s="49">
        <v>59.113999999999997</v>
      </c>
      <c r="F21" s="49">
        <v>63.411000000000001</v>
      </c>
      <c r="G21" s="50">
        <f t="shared" ref="G21:G29" si="1">+F21/E21-1</f>
        <v>7.2690056500998246E-2</v>
      </c>
      <c r="H21" s="51">
        <v>61.319000000000003</v>
      </c>
      <c r="I21" s="52">
        <v>12652.532999999999</v>
      </c>
      <c r="J21" s="51">
        <v>65.843000000000004</v>
      </c>
      <c r="K21" s="53">
        <v>10882.624</v>
      </c>
      <c r="L21" s="6"/>
      <c r="M21" s="60"/>
    </row>
    <row r="22" spans="2:13">
      <c r="B22" s="46" t="s">
        <v>350</v>
      </c>
      <c r="C22" s="47" t="s">
        <v>351</v>
      </c>
      <c r="D22" s="48" t="s">
        <v>356</v>
      </c>
      <c r="E22" s="49">
        <v>59.113999999999997</v>
      </c>
      <c r="F22" s="49">
        <v>64.724000000000004</v>
      </c>
      <c r="G22" s="50">
        <f t="shared" si="1"/>
        <v>9.4901377000372378E-2</v>
      </c>
      <c r="H22" s="51">
        <v>62.353000000000002</v>
      </c>
      <c r="I22" s="52">
        <v>12825.48</v>
      </c>
      <c r="J22" s="51">
        <v>67.594999999999999</v>
      </c>
      <c r="K22" s="53">
        <v>10594.941999999999</v>
      </c>
      <c r="L22" s="6"/>
      <c r="M22" s="60"/>
    </row>
    <row r="23" spans="2:13">
      <c r="B23" s="46" t="s">
        <v>353</v>
      </c>
      <c r="C23" s="47" t="s">
        <v>354</v>
      </c>
      <c r="D23" s="48" t="s">
        <v>356</v>
      </c>
      <c r="E23" s="49">
        <v>59.113999999999997</v>
      </c>
      <c r="F23" s="49">
        <v>65.388000000000005</v>
      </c>
      <c r="G23" s="50">
        <f t="shared" si="1"/>
        <v>0.10613391074872291</v>
      </c>
      <c r="H23" s="51">
        <v>62.378</v>
      </c>
      <c r="I23" s="52">
        <v>12983.503000000001</v>
      </c>
      <c r="J23" s="51">
        <v>69.212999999999994</v>
      </c>
      <c r="K23" s="53">
        <v>10219.057000000001</v>
      </c>
      <c r="L23" s="6"/>
      <c r="M23" s="60"/>
    </row>
    <row r="24" spans="2:13">
      <c r="B24" s="46" t="s">
        <v>352</v>
      </c>
      <c r="C24" s="47" t="s">
        <v>355</v>
      </c>
      <c r="D24" s="48" t="s">
        <v>359</v>
      </c>
      <c r="E24" s="49">
        <v>65.388000000000005</v>
      </c>
      <c r="F24" s="49">
        <v>65.391999999999996</v>
      </c>
      <c r="G24" s="50">
        <f t="shared" si="1"/>
        <v>6.1173303969930259E-5</v>
      </c>
      <c r="H24" s="51">
        <v>62.305</v>
      </c>
      <c r="I24" s="52">
        <v>13214.562</v>
      </c>
      <c r="J24" s="51">
        <v>69.572999999999993</v>
      </c>
      <c r="K24" s="53">
        <v>9757.9320000000007</v>
      </c>
      <c r="L24" s="6"/>
      <c r="M24" s="60"/>
    </row>
    <row r="25" spans="2:13">
      <c r="B25" s="46" t="s">
        <v>357</v>
      </c>
      <c r="C25" s="47" t="s">
        <v>358</v>
      </c>
      <c r="D25" s="48" t="s">
        <v>359</v>
      </c>
      <c r="E25" s="49">
        <v>65.388000000000005</v>
      </c>
      <c r="F25" s="49">
        <v>65.320999999999998</v>
      </c>
      <c r="G25" s="50">
        <f t="shared" si="1"/>
        <v>-1.0246528415001066E-3</v>
      </c>
      <c r="H25" s="51">
        <v>62.1</v>
      </c>
      <c r="I25" s="52">
        <v>13548.617</v>
      </c>
      <c r="J25" s="51">
        <v>69.873000000000005</v>
      </c>
      <c r="K25" s="53">
        <v>9588.2620000000006</v>
      </c>
      <c r="L25" s="6"/>
      <c r="M25" s="60"/>
    </row>
    <row r="26" spans="2:13">
      <c r="B26" s="46" t="s">
        <v>360</v>
      </c>
      <c r="C26" s="47" t="s">
        <v>361</v>
      </c>
      <c r="D26" s="48" t="s">
        <v>359</v>
      </c>
      <c r="E26" s="49">
        <v>65.388000000000005</v>
      </c>
      <c r="F26" s="49">
        <v>66.462999999999994</v>
      </c>
      <c r="G26" s="50">
        <f t="shared" si="1"/>
        <v>1.6440325441976933E-2</v>
      </c>
      <c r="H26" s="51">
        <v>62.944000000000003</v>
      </c>
      <c r="I26" s="52">
        <v>13281.878000000001</v>
      </c>
      <c r="J26" s="51">
        <v>71.245000000000005</v>
      </c>
      <c r="K26" s="53">
        <v>9774.2129999999997</v>
      </c>
      <c r="L26" s="6"/>
      <c r="M26" s="60"/>
    </row>
    <row r="27" spans="2:13">
      <c r="B27" s="46" t="s">
        <v>362</v>
      </c>
      <c r="C27" s="47" t="s">
        <v>363</v>
      </c>
      <c r="D27" s="48" t="s">
        <v>359</v>
      </c>
      <c r="E27" s="49">
        <v>65.388000000000005</v>
      </c>
      <c r="F27" s="49">
        <v>67.837000000000003</v>
      </c>
      <c r="G27" s="50">
        <f t="shared" si="1"/>
        <v>3.7453355355722806E-2</v>
      </c>
      <c r="H27" s="51">
        <v>63.604999999999997</v>
      </c>
      <c r="I27" s="52">
        <v>12808.403</v>
      </c>
      <c r="J27" s="51">
        <v>73.402000000000001</v>
      </c>
      <c r="K27" s="53">
        <v>9740.2150000000001</v>
      </c>
      <c r="L27" s="6"/>
      <c r="M27" s="60"/>
    </row>
    <row r="28" spans="2:13">
      <c r="B28" s="46" t="s">
        <v>366</v>
      </c>
      <c r="C28" s="47" t="s">
        <v>364</v>
      </c>
      <c r="D28" s="48" t="s">
        <v>365</v>
      </c>
      <c r="E28" s="49">
        <v>65.388000000000005</v>
      </c>
      <c r="F28" s="49">
        <v>69.083153730006899</v>
      </c>
      <c r="G28" s="50">
        <f t="shared" si="1"/>
        <v>5.6511190585533999E-2</v>
      </c>
      <c r="H28" s="51">
        <v>64.325000000000003</v>
      </c>
      <c r="I28" s="52">
        <v>12561</v>
      </c>
      <c r="J28" s="51">
        <v>75.111000000000004</v>
      </c>
      <c r="K28" s="53">
        <v>9916</v>
      </c>
      <c r="L28" s="6"/>
      <c r="M28" s="60"/>
    </row>
    <row r="29" spans="2:13">
      <c r="B29" s="46" t="s">
        <v>367</v>
      </c>
      <c r="C29" s="47" t="s">
        <v>368</v>
      </c>
      <c r="D29" s="48" t="s">
        <v>365</v>
      </c>
      <c r="E29" s="49">
        <v>65.388000000000005</v>
      </c>
      <c r="F29" s="49">
        <v>69.792000000000002</v>
      </c>
      <c r="G29" s="50">
        <f t="shared" si="1"/>
        <v>6.7351807671132358E-2</v>
      </c>
      <c r="H29" s="51">
        <v>63.915999999999997</v>
      </c>
      <c r="I29" s="52">
        <v>12728.956</v>
      </c>
      <c r="J29" s="51">
        <v>77.474000000000004</v>
      </c>
      <c r="K29" s="53">
        <v>9737.6569999999992</v>
      </c>
      <c r="L29" s="59"/>
      <c r="M29" s="26"/>
    </row>
    <row r="30" spans="2:13">
      <c r="B30" s="46" t="s">
        <v>370</v>
      </c>
      <c r="C30" s="47" t="s">
        <v>369</v>
      </c>
      <c r="D30" s="48" t="s">
        <v>365</v>
      </c>
      <c r="E30" s="49">
        <v>65.388000000000005</v>
      </c>
      <c r="F30" s="49">
        <v>68.649000000000001</v>
      </c>
      <c r="G30" s="50">
        <f t="shared" ref="G30:G35" si="2">+F30/E30-1</f>
        <v>4.9871536061662614E-2</v>
      </c>
      <c r="H30" s="51">
        <v>62.173000000000002</v>
      </c>
      <c r="I30" s="52">
        <v>13317.541999999999</v>
      </c>
      <c r="J30" s="51">
        <v>77.536000000000001</v>
      </c>
      <c r="K30" s="53">
        <v>9705.1119999999992</v>
      </c>
      <c r="L30" s="59"/>
      <c r="M30" s="26"/>
    </row>
    <row r="31" spans="2:13">
      <c r="B31" s="46" t="s">
        <v>371</v>
      </c>
      <c r="C31" s="47" t="s">
        <v>372</v>
      </c>
      <c r="D31" s="48" t="s">
        <v>365</v>
      </c>
      <c r="E31" s="49">
        <v>65.388000000000005</v>
      </c>
      <c r="F31" s="49">
        <v>68.319999999999993</v>
      </c>
      <c r="G31" s="50">
        <f t="shared" si="2"/>
        <v>4.4840031810117864E-2</v>
      </c>
      <c r="H31" s="51">
        <v>62.003</v>
      </c>
      <c r="I31" s="52">
        <v>13732.34</v>
      </c>
      <c r="J31" s="51">
        <v>77.072999999999993</v>
      </c>
      <c r="K31" s="53">
        <v>9911.9169999999995</v>
      </c>
      <c r="L31" s="59"/>
      <c r="M31" s="26"/>
    </row>
    <row r="32" spans="2:13">
      <c r="B32" s="46" t="s">
        <v>373</v>
      </c>
      <c r="C32" s="47" t="s">
        <v>374</v>
      </c>
      <c r="D32" s="48" t="s">
        <v>377</v>
      </c>
      <c r="E32" s="49">
        <v>69.792000000000002</v>
      </c>
      <c r="F32" s="49">
        <v>67.731999999999999</v>
      </c>
      <c r="G32" s="50">
        <f t="shared" si="2"/>
        <v>-2.9516276937184838E-2</v>
      </c>
      <c r="H32" s="51">
        <v>61.423999999999999</v>
      </c>
      <c r="I32" s="52">
        <v>13879.888000000001</v>
      </c>
      <c r="J32" s="51">
        <v>76.397000000000006</v>
      </c>
      <c r="K32" s="53">
        <v>10103.995999999999</v>
      </c>
      <c r="L32" s="59"/>
      <c r="M32" s="26"/>
    </row>
    <row r="33" spans="2:13">
      <c r="B33" s="46" t="s">
        <v>375</v>
      </c>
      <c r="C33" s="47" t="s">
        <v>376</v>
      </c>
      <c r="D33" s="48" t="s">
        <v>377</v>
      </c>
      <c r="E33" s="49">
        <v>69.792000000000002</v>
      </c>
      <c r="F33" s="49">
        <v>67.864999999999995</v>
      </c>
      <c r="G33" s="50">
        <f t="shared" si="2"/>
        <v>-2.7610614397065691E-2</v>
      </c>
      <c r="H33" s="51">
        <v>61.906999999999996</v>
      </c>
      <c r="I33" s="52">
        <v>13631.656999999999</v>
      </c>
      <c r="J33" s="51">
        <v>75.736000000000004</v>
      </c>
      <c r="K33" s="53">
        <v>10318.199000000001</v>
      </c>
      <c r="L33" s="59"/>
      <c r="M33" s="26"/>
    </row>
    <row r="34" spans="2:13">
      <c r="B34" s="46" t="s">
        <v>378</v>
      </c>
      <c r="C34" s="47" t="s">
        <v>379</v>
      </c>
      <c r="D34" s="48" t="s">
        <v>377</v>
      </c>
      <c r="E34" s="49">
        <v>69.792000000000002</v>
      </c>
      <c r="F34" s="49">
        <v>68.641000000000005</v>
      </c>
      <c r="G34" s="50">
        <f t="shared" si="2"/>
        <v>-1.6491861531407581E-2</v>
      </c>
      <c r="H34" s="51">
        <v>62.835000000000001</v>
      </c>
      <c r="I34" s="52">
        <v>12939.224</v>
      </c>
      <c r="J34" s="51">
        <v>76.353999999999999</v>
      </c>
      <c r="K34" s="53">
        <v>9739.6479999999992</v>
      </c>
      <c r="L34" s="59"/>
      <c r="M34" s="26"/>
    </row>
    <row r="35" spans="2:13" ht="17" thickBot="1">
      <c r="B35" s="38" t="s">
        <v>380</v>
      </c>
      <c r="C35" s="62" t="s">
        <v>381</v>
      </c>
      <c r="D35" s="61" t="s">
        <v>377</v>
      </c>
      <c r="E35" s="39">
        <v>69.792000000000002</v>
      </c>
      <c r="F35" s="39">
        <v>68.784000000000006</v>
      </c>
      <c r="G35" s="73">
        <f t="shared" si="2"/>
        <v>-1.4442916093534985E-2</v>
      </c>
      <c r="H35" s="41">
        <v>63.064</v>
      </c>
      <c r="I35" s="42">
        <v>13681.575000000001</v>
      </c>
      <c r="J35" s="41">
        <v>76.8</v>
      </c>
      <c r="K35" s="43">
        <v>9763.0580000000009</v>
      </c>
      <c r="L35" s="59"/>
      <c r="M35" s="26"/>
    </row>
    <row r="36" spans="2:13">
      <c r="F36" s="58"/>
      <c r="G36" s="26"/>
      <c r="H36" s="58"/>
      <c r="I36" s="64"/>
      <c r="J36" s="64"/>
      <c r="K36" s="64"/>
    </row>
    <row r="37" spans="2:13">
      <c r="B37" s="1" t="s">
        <v>170</v>
      </c>
      <c r="D37" s="58"/>
      <c r="F37" s="58"/>
      <c r="G37" s="58"/>
      <c r="H37" s="58"/>
      <c r="I37" s="58"/>
      <c r="J37" s="58"/>
      <c r="K37" s="58"/>
    </row>
    <row r="38" spans="2:13">
      <c r="F38" s="58"/>
      <c r="G38" s="58"/>
      <c r="H38" s="58"/>
      <c r="I38" s="69"/>
      <c r="J38" s="58"/>
    </row>
    <row r="39" spans="2:13">
      <c r="B39" s="6"/>
      <c r="F39" s="58"/>
      <c r="G39" s="58"/>
      <c r="H39" s="58"/>
      <c r="I39" s="69"/>
      <c r="J39" s="58"/>
    </row>
    <row r="40" spans="2:13">
      <c r="B40" s="6"/>
      <c r="F40" s="58"/>
      <c r="G40" s="58"/>
      <c r="H40" s="58"/>
      <c r="I40" s="55"/>
      <c r="K40" s="60"/>
    </row>
    <row r="41" spans="2:13">
      <c r="F41" s="58"/>
      <c r="G41" s="58"/>
      <c r="H41" s="58"/>
      <c r="I41" s="69"/>
    </row>
    <row r="42" spans="2:13">
      <c r="F42" s="58"/>
      <c r="G42" s="58"/>
      <c r="H42" s="64"/>
      <c r="I42" s="69"/>
    </row>
    <row r="43" spans="2:13">
      <c r="F43" s="58"/>
      <c r="G43" s="58"/>
      <c r="H43" s="57"/>
      <c r="I43" s="69"/>
    </row>
    <row r="44" spans="2:13">
      <c r="G44" s="58"/>
      <c r="H44" s="64"/>
      <c r="I44" s="69"/>
    </row>
    <row r="45" spans="2:13">
      <c r="G45" s="58"/>
      <c r="H45" s="64"/>
      <c r="I45" s="69"/>
    </row>
    <row r="46" spans="2:13">
      <c r="G46" s="58"/>
      <c r="H46" s="64"/>
      <c r="I46" s="69"/>
    </row>
    <row r="47" spans="2:13">
      <c r="G47" s="58"/>
      <c r="H47" s="64"/>
      <c r="I47" s="69"/>
    </row>
    <row r="48" spans="2:13">
      <c r="G48" s="58"/>
      <c r="H48" s="64"/>
      <c r="I48" s="69"/>
    </row>
    <row r="49" spans="7:9">
      <c r="G49" s="58"/>
      <c r="H49" s="64"/>
      <c r="I49" s="69"/>
    </row>
    <row r="50" spans="7:9">
      <c r="G50" s="58"/>
      <c r="H50" s="64"/>
      <c r="I50" s="69"/>
    </row>
    <row r="51" spans="7:9">
      <c r="G51" s="58"/>
      <c r="H51" s="64"/>
      <c r="I51" s="69"/>
    </row>
    <row r="52" spans="7:9">
      <c r="G52" s="58"/>
      <c r="H52" s="64"/>
      <c r="I52" s="69"/>
    </row>
    <row r="53" spans="7:9">
      <c r="G53" s="58"/>
      <c r="H53" s="64"/>
      <c r="I53" s="69"/>
    </row>
    <row r="54" spans="7:9">
      <c r="G54" s="58"/>
      <c r="H54" s="64"/>
      <c r="I54" s="69"/>
    </row>
    <row r="55" spans="7:9">
      <c r="G55" s="58"/>
      <c r="H55" s="64"/>
      <c r="I55" s="69"/>
    </row>
    <row r="56" spans="7:9">
      <c r="G56" s="58"/>
      <c r="H56" s="64"/>
      <c r="I56" s="69"/>
    </row>
  </sheetData>
  <pageMargins left="0.7" right="0.7" top="0.75" bottom="0.75" header="0.3" footer="0.3"/>
  <pageSetup paperSize="256" scale="51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4:O157"/>
  <sheetViews>
    <sheetView showGridLines="0" zoomScale="90" zoomScaleNormal="90" workbookViewId="0">
      <pane ySplit="9" topLeftCell="A120" activePane="bottomLeft" state="frozen"/>
      <selection pane="bottomLeft"/>
    </sheetView>
  </sheetViews>
  <sheetFormatPr baseColWidth="10" defaultColWidth="11.5" defaultRowHeight="16"/>
  <cols>
    <col min="1" max="1" width="2" style="6" customWidth="1"/>
    <col min="2" max="2" width="34.6640625" style="1" customWidth="1"/>
    <col min="3" max="3" width="43.83203125" style="6" customWidth="1"/>
    <col min="4" max="4" width="53.1640625" style="6" customWidth="1"/>
    <col min="5" max="6" width="19.5" style="6" customWidth="1"/>
    <col min="7" max="7" width="15.5" style="6" customWidth="1"/>
    <col min="8" max="8" width="16.83203125" style="6" customWidth="1"/>
    <col min="9" max="9" width="21.1640625" style="6" customWidth="1"/>
    <col min="10" max="10" width="18.33203125" style="6" customWidth="1"/>
    <col min="11" max="11" width="20.83203125" style="6" customWidth="1"/>
    <col min="12" max="12" width="20.33203125" style="5" bestFit="1" customWidth="1"/>
    <col min="13" max="13" width="19.1640625" style="6" bestFit="1" customWidth="1"/>
    <col min="14" max="14" width="16.5" style="6" bestFit="1" customWidth="1"/>
    <col min="15" max="15" width="18.33203125" style="6" bestFit="1" customWidth="1"/>
    <col min="16" max="16384" width="11.5" style="6"/>
  </cols>
  <sheetData>
    <row r="4" spans="2:14">
      <c r="C4" s="2" t="s">
        <v>315</v>
      </c>
      <c r="D4" s="3"/>
      <c r="E4" s="4"/>
      <c r="F4" s="4"/>
      <c r="G4" s="4"/>
      <c r="H4" s="4"/>
      <c r="I4" s="4"/>
      <c r="J4" s="4"/>
      <c r="K4" s="4"/>
    </row>
    <row r="5" spans="2:14">
      <c r="C5" s="7"/>
      <c r="D5" s="7"/>
    </row>
    <row r="7" spans="2:14" ht="17" thickBot="1"/>
    <row r="8" spans="2:14" ht="3.75" customHeight="1" thickBot="1">
      <c r="B8" s="8"/>
      <c r="C8" s="9"/>
      <c r="D8" s="9"/>
      <c r="E8" s="9"/>
      <c r="F8" s="9"/>
      <c r="G8" s="9"/>
      <c r="H8" s="9"/>
      <c r="I8" s="9"/>
      <c r="J8" s="9"/>
      <c r="K8" s="10"/>
    </row>
    <row r="9" spans="2:14" s="5" customFormat="1" ht="52" thickBot="1">
      <c r="B9" s="11" t="s">
        <v>0</v>
      </c>
      <c r="C9" s="12" t="s">
        <v>1</v>
      </c>
      <c r="D9" s="12" t="s">
        <v>2</v>
      </c>
      <c r="E9" s="13" t="s">
        <v>333</v>
      </c>
      <c r="F9" s="13" t="s">
        <v>316</v>
      </c>
      <c r="G9" s="14" t="s">
        <v>3</v>
      </c>
      <c r="H9" s="15" t="s">
        <v>317</v>
      </c>
      <c r="I9" s="14" t="s">
        <v>318</v>
      </c>
      <c r="J9" s="15" t="s">
        <v>319</v>
      </c>
      <c r="K9" s="16" t="s">
        <v>320</v>
      </c>
      <c r="M9" s="6"/>
      <c r="N9" s="6"/>
    </row>
    <row r="10" spans="2:14" s="5" customFormat="1">
      <c r="B10" s="17" t="s">
        <v>4</v>
      </c>
      <c r="C10" s="18" t="s">
        <v>5</v>
      </c>
      <c r="D10" s="19" t="s">
        <v>6</v>
      </c>
      <c r="E10" s="20">
        <v>28.713999999999999</v>
      </c>
      <c r="F10" s="20">
        <v>28.713999999999999</v>
      </c>
      <c r="G10" s="21">
        <f t="shared" ref="G10:G33" si="0">+ROUND(F10/E10-1,6)</f>
        <v>0</v>
      </c>
      <c r="H10" s="22">
        <v>28.713999999999999</v>
      </c>
      <c r="I10" s="23">
        <v>5534.48</v>
      </c>
      <c r="J10" s="22"/>
      <c r="K10" s="24"/>
      <c r="L10" s="25"/>
      <c r="M10" s="26"/>
      <c r="N10" s="26"/>
    </row>
    <row r="11" spans="2:14" s="5" customFormat="1">
      <c r="B11" s="27" t="s">
        <v>7</v>
      </c>
      <c r="C11" s="28" t="s">
        <v>8</v>
      </c>
      <c r="D11" s="29" t="s">
        <v>6</v>
      </c>
      <c r="E11" s="30">
        <v>28.713999999999999</v>
      </c>
      <c r="F11" s="30">
        <v>28.295999999999999</v>
      </c>
      <c r="G11" s="31">
        <f t="shared" si="0"/>
        <v>-1.4557E-2</v>
      </c>
      <c r="H11" s="32">
        <v>28.295999999999999</v>
      </c>
      <c r="I11" s="33">
        <v>5502.8050000000003</v>
      </c>
      <c r="J11" s="32"/>
      <c r="K11" s="34"/>
      <c r="M11" s="26"/>
      <c r="N11" s="26"/>
    </row>
    <row r="12" spans="2:14" s="5" customFormat="1">
      <c r="B12" s="27" t="s">
        <v>9</v>
      </c>
      <c r="C12" s="28" t="s">
        <v>10</v>
      </c>
      <c r="D12" s="29" t="s">
        <v>6</v>
      </c>
      <c r="E12" s="30">
        <v>28.713999999999999</v>
      </c>
      <c r="F12" s="30">
        <v>27.274000000000001</v>
      </c>
      <c r="G12" s="31">
        <f t="shared" si="0"/>
        <v>-5.015E-2</v>
      </c>
      <c r="H12" s="32">
        <v>27.274000000000001</v>
      </c>
      <c r="I12" s="33">
        <v>5562.192</v>
      </c>
      <c r="J12" s="32"/>
      <c r="K12" s="34"/>
      <c r="M12" s="26"/>
      <c r="N12" s="26"/>
    </row>
    <row r="13" spans="2:14" s="5" customFormat="1">
      <c r="B13" s="27" t="s">
        <v>11</v>
      </c>
      <c r="C13" s="28" t="s">
        <v>12</v>
      </c>
      <c r="D13" s="29" t="s">
        <v>6</v>
      </c>
      <c r="E13" s="30">
        <v>28.713999999999999</v>
      </c>
      <c r="F13" s="30">
        <v>27.178999999999998</v>
      </c>
      <c r="G13" s="31">
        <f t="shared" si="0"/>
        <v>-5.3457999999999999E-2</v>
      </c>
      <c r="H13" s="32">
        <v>27.178999999999998</v>
      </c>
      <c r="I13" s="33">
        <v>5534.5839999999998</v>
      </c>
      <c r="J13" s="32"/>
      <c r="K13" s="34"/>
      <c r="M13" s="26"/>
      <c r="N13" s="26"/>
    </row>
    <row r="14" spans="2:14" s="5" customFormat="1">
      <c r="B14" s="27" t="s">
        <v>13</v>
      </c>
      <c r="C14" s="28" t="s">
        <v>14</v>
      </c>
      <c r="D14" s="29" t="s">
        <v>6</v>
      </c>
      <c r="E14" s="30">
        <v>28.713999999999999</v>
      </c>
      <c r="F14" s="30">
        <v>27.454999999999998</v>
      </c>
      <c r="G14" s="31">
        <f t="shared" si="0"/>
        <v>-4.3846000000000003E-2</v>
      </c>
      <c r="H14" s="32">
        <v>27.454999999999998</v>
      </c>
      <c r="I14" s="33">
        <v>5570.107</v>
      </c>
      <c r="J14" s="32"/>
      <c r="K14" s="34"/>
      <c r="M14" s="26"/>
      <c r="N14" s="26"/>
    </row>
    <row r="15" spans="2:14" s="5" customFormat="1">
      <c r="B15" s="27" t="s">
        <v>15</v>
      </c>
      <c r="C15" s="28" t="s">
        <v>16</v>
      </c>
      <c r="D15" s="29" t="s">
        <v>6</v>
      </c>
      <c r="E15" s="30">
        <v>28.713999999999999</v>
      </c>
      <c r="F15" s="30">
        <v>28.126999999999999</v>
      </c>
      <c r="G15" s="31">
        <f t="shared" si="0"/>
        <v>-2.0442999999999999E-2</v>
      </c>
      <c r="H15" s="32">
        <v>28.126999999999999</v>
      </c>
      <c r="I15" s="33">
        <v>5716.0559999999996</v>
      </c>
      <c r="J15" s="32"/>
      <c r="K15" s="34"/>
      <c r="M15" s="26"/>
      <c r="N15" s="26"/>
    </row>
    <row r="16" spans="2:14" s="5" customFormat="1">
      <c r="B16" s="27" t="s">
        <v>17</v>
      </c>
      <c r="C16" s="28" t="s">
        <v>18</v>
      </c>
      <c r="D16" s="29" t="s">
        <v>19</v>
      </c>
      <c r="E16" s="30">
        <v>30.024999999999999</v>
      </c>
      <c r="F16" s="30">
        <v>30.024999999999999</v>
      </c>
      <c r="G16" s="31">
        <f t="shared" si="0"/>
        <v>0</v>
      </c>
      <c r="H16" s="32">
        <v>30.024999999999999</v>
      </c>
      <c r="I16" s="33">
        <v>5693.1750000000002</v>
      </c>
      <c r="J16" s="32"/>
      <c r="K16" s="34"/>
      <c r="M16" s="26"/>
      <c r="N16" s="26"/>
    </row>
    <row r="17" spans="2:14" s="5" customFormat="1">
      <c r="B17" s="27" t="s">
        <v>20</v>
      </c>
      <c r="C17" s="28" t="s">
        <v>21</v>
      </c>
      <c r="D17" s="29" t="s">
        <v>19</v>
      </c>
      <c r="E17" s="30">
        <v>30.024999999999999</v>
      </c>
      <c r="F17" s="30">
        <v>31.922000000000001</v>
      </c>
      <c r="G17" s="31">
        <f t="shared" si="0"/>
        <v>6.3181000000000001E-2</v>
      </c>
      <c r="H17" s="32">
        <v>31.922000000000001</v>
      </c>
      <c r="I17" s="33">
        <v>5840.3890000000001</v>
      </c>
      <c r="J17" s="32"/>
      <c r="K17" s="34"/>
      <c r="M17" s="26"/>
      <c r="N17" s="26"/>
    </row>
    <row r="18" spans="2:14" s="5" customFormat="1">
      <c r="B18" s="27" t="s">
        <v>22</v>
      </c>
      <c r="C18" s="28" t="s">
        <v>23</v>
      </c>
      <c r="D18" s="29" t="s">
        <v>19</v>
      </c>
      <c r="E18" s="30">
        <v>30.024999999999999</v>
      </c>
      <c r="F18" s="30">
        <v>33.648000000000003</v>
      </c>
      <c r="G18" s="31">
        <f t="shared" si="0"/>
        <v>0.120666</v>
      </c>
      <c r="H18" s="32">
        <v>33.648000000000003</v>
      </c>
      <c r="I18" s="33">
        <v>5760.55</v>
      </c>
      <c r="J18" s="32"/>
      <c r="K18" s="34"/>
      <c r="M18" s="26"/>
      <c r="N18" s="26"/>
    </row>
    <row r="19" spans="2:14" s="5" customFormat="1">
      <c r="B19" s="27" t="s">
        <v>24</v>
      </c>
      <c r="C19" s="28" t="s">
        <v>25</v>
      </c>
      <c r="D19" s="35" t="s">
        <v>26</v>
      </c>
      <c r="E19" s="30">
        <v>33.648000000000003</v>
      </c>
      <c r="F19" s="30">
        <v>35.932000000000002</v>
      </c>
      <c r="G19" s="31">
        <f t="shared" si="0"/>
        <v>6.7878999999999995E-2</v>
      </c>
      <c r="H19" s="32">
        <v>35.932000000000002</v>
      </c>
      <c r="I19" s="33">
        <v>5757.9309999999996</v>
      </c>
      <c r="J19" s="32"/>
      <c r="K19" s="34"/>
      <c r="M19" s="26"/>
      <c r="N19" s="26"/>
    </row>
    <row r="20" spans="2:14" s="5" customFormat="1">
      <c r="B20" s="27" t="s">
        <v>27</v>
      </c>
      <c r="C20" s="28" t="s">
        <v>28</v>
      </c>
      <c r="D20" s="35" t="s">
        <v>26</v>
      </c>
      <c r="E20" s="30">
        <v>33.648000000000003</v>
      </c>
      <c r="F20" s="30">
        <v>38.265000000000001</v>
      </c>
      <c r="G20" s="31">
        <f>+ROUND(F20/E20-1,6)</f>
        <v>0.137215</v>
      </c>
      <c r="H20" s="32">
        <v>38.265000000000001</v>
      </c>
      <c r="I20" s="33">
        <v>5801.5780000000004</v>
      </c>
      <c r="J20" s="32"/>
      <c r="K20" s="34"/>
      <c r="M20" s="26"/>
      <c r="N20" s="26"/>
    </row>
    <row r="21" spans="2:14" s="5" customFormat="1">
      <c r="B21" s="27" t="s">
        <v>29</v>
      </c>
      <c r="C21" s="28" t="s">
        <v>30</v>
      </c>
      <c r="D21" s="35" t="s">
        <v>31</v>
      </c>
      <c r="E21" s="30">
        <v>38.265000000000001</v>
      </c>
      <c r="F21" s="30">
        <v>41.472000000000001</v>
      </c>
      <c r="G21" s="31">
        <f t="shared" si="0"/>
        <v>8.3809999999999996E-2</v>
      </c>
      <c r="H21" s="32">
        <v>41.472000000000001</v>
      </c>
      <c r="I21" s="33">
        <v>5681.8370000000004</v>
      </c>
      <c r="J21" s="32"/>
      <c r="K21" s="34"/>
      <c r="M21" s="26"/>
      <c r="N21" s="26"/>
    </row>
    <row r="22" spans="2:14" s="5" customFormat="1">
      <c r="B22" s="27" t="s">
        <v>32</v>
      </c>
      <c r="C22" s="28" t="s">
        <v>33</v>
      </c>
      <c r="D22" s="29" t="s">
        <v>34</v>
      </c>
      <c r="E22" s="30">
        <v>43.517000000000003</v>
      </c>
      <c r="F22" s="30">
        <v>43.517000000000003</v>
      </c>
      <c r="G22" s="31">
        <f t="shared" si="0"/>
        <v>0</v>
      </c>
      <c r="H22" s="32">
        <v>43.517000000000003</v>
      </c>
      <c r="I22" s="33">
        <v>5765.0240000000003</v>
      </c>
      <c r="J22" s="32"/>
      <c r="K22" s="34"/>
      <c r="M22" s="26"/>
      <c r="N22" s="26"/>
    </row>
    <row r="23" spans="2:14" s="5" customFormat="1">
      <c r="B23" s="27" t="s">
        <v>35</v>
      </c>
      <c r="C23" s="28" t="s">
        <v>36</v>
      </c>
      <c r="D23" s="29" t="s">
        <v>34</v>
      </c>
      <c r="E23" s="30">
        <v>43.517000000000003</v>
      </c>
      <c r="F23" s="30">
        <v>44.168999999999997</v>
      </c>
      <c r="G23" s="31">
        <f t="shared" si="0"/>
        <v>1.4983E-2</v>
      </c>
      <c r="H23" s="32">
        <v>44.168999999999997</v>
      </c>
      <c r="I23" s="33">
        <v>5656.3310000000001</v>
      </c>
      <c r="J23" s="32"/>
      <c r="K23" s="34"/>
      <c r="M23" s="26"/>
      <c r="N23" s="26"/>
    </row>
    <row r="24" spans="2:14" s="5" customFormat="1">
      <c r="B24" s="27" t="s">
        <v>37</v>
      </c>
      <c r="C24" s="28" t="s">
        <v>38</v>
      </c>
      <c r="D24" s="29" t="s">
        <v>34</v>
      </c>
      <c r="E24" s="30">
        <v>43.517000000000003</v>
      </c>
      <c r="F24" s="30">
        <v>43.813000000000002</v>
      </c>
      <c r="G24" s="31">
        <f t="shared" si="0"/>
        <v>6.8019999999999999E-3</v>
      </c>
      <c r="H24" s="32">
        <v>43.813000000000002</v>
      </c>
      <c r="I24" s="33">
        <v>5692.8980000000001</v>
      </c>
      <c r="J24" s="32"/>
      <c r="K24" s="34"/>
      <c r="M24" s="26"/>
      <c r="N24" s="26"/>
    </row>
    <row r="25" spans="2:14" s="5" customFormat="1">
      <c r="B25" s="27" t="s">
        <v>39</v>
      </c>
      <c r="C25" s="28" t="s">
        <v>40</v>
      </c>
      <c r="D25" s="29" t="s">
        <v>34</v>
      </c>
      <c r="E25" s="30">
        <v>43.517000000000003</v>
      </c>
      <c r="F25" s="30">
        <v>43.53</v>
      </c>
      <c r="G25" s="31">
        <f t="shared" si="0"/>
        <v>2.99E-4</v>
      </c>
      <c r="H25" s="32">
        <v>43.53</v>
      </c>
      <c r="I25" s="33">
        <v>5722.424</v>
      </c>
      <c r="J25" s="32"/>
      <c r="K25" s="34"/>
      <c r="M25" s="26"/>
      <c r="N25" s="26"/>
    </row>
    <row r="26" spans="2:14" s="5" customFormat="1">
      <c r="B26" s="27" t="s">
        <v>41</v>
      </c>
      <c r="C26" s="28" t="s">
        <v>42</v>
      </c>
      <c r="D26" s="29" t="s">
        <v>34</v>
      </c>
      <c r="E26" s="30">
        <v>43.517000000000003</v>
      </c>
      <c r="F26" s="30">
        <v>43.91</v>
      </c>
      <c r="G26" s="31">
        <f t="shared" si="0"/>
        <v>9.0310000000000008E-3</v>
      </c>
      <c r="H26" s="32">
        <v>43.91</v>
      </c>
      <c r="I26" s="33">
        <v>5729.27</v>
      </c>
      <c r="J26" s="32"/>
      <c r="K26" s="34"/>
      <c r="M26" s="26"/>
      <c r="N26" s="26"/>
    </row>
    <row r="27" spans="2:14" s="5" customFormat="1">
      <c r="B27" s="27" t="s">
        <v>43</v>
      </c>
      <c r="C27" s="28" t="s">
        <v>44</v>
      </c>
      <c r="D27" s="29" t="s">
        <v>34</v>
      </c>
      <c r="E27" s="30">
        <v>43.517000000000003</v>
      </c>
      <c r="F27" s="30">
        <v>45.451000000000001</v>
      </c>
      <c r="G27" s="31">
        <f t="shared" si="0"/>
        <v>4.4442000000000002E-2</v>
      </c>
      <c r="H27" s="32">
        <v>45.451000000000001</v>
      </c>
      <c r="I27" s="33">
        <v>5787.2820000000002</v>
      </c>
      <c r="J27" s="32"/>
      <c r="K27" s="34"/>
      <c r="M27" s="26"/>
      <c r="N27" s="26"/>
    </row>
    <row r="28" spans="2:14" s="5" customFormat="1">
      <c r="B28" s="27" t="s">
        <v>45</v>
      </c>
      <c r="C28" s="28" t="s">
        <v>46</v>
      </c>
      <c r="D28" s="29" t="s">
        <v>47</v>
      </c>
      <c r="E28" s="30">
        <v>49.414000000000001</v>
      </c>
      <c r="F28" s="30">
        <v>49.414000000000001</v>
      </c>
      <c r="G28" s="31">
        <f t="shared" si="0"/>
        <v>0</v>
      </c>
      <c r="H28" s="32">
        <v>49.414000000000001</v>
      </c>
      <c r="I28" s="33">
        <v>5705.6660000000002</v>
      </c>
      <c r="J28" s="32"/>
      <c r="K28" s="34"/>
      <c r="M28" s="26"/>
      <c r="N28" s="26"/>
    </row>
    <row r="29" spans="2:14" s="5" customFormat="1">
      <c r="B29" s="27" t="s">
        <v>48</v>
      </c>
      <c r="C29" s="28" t="s">
        <v>49</v>
      </c>
      <c r="D29" s="29" t="s">
        <v>47</v>
      </c>
      <c r="E29" s="30">
        <v>49.414000000000001</v>
      </c>
      <c r="F29" s="30">
        <v>50.813000000000002</v>
      </c>
      <c r="G29" s="31">
        <f t="shared" si="0"/>
        <v>2.8312E-2</v>
      </c>
      <c r="H29" s="32">
        <v>50.813000000000002</v>
      </c>
      <c r="I29" s="33">
        <v>5730.6959999999999</v>
      </c>
      <c r="J29" s="32"/>
      <c r="K29" s="34"/>
      <c r="M29" s="26"/>
      <c r="N29" s="26"/>
    </row>
    <row r="30" spans="2:14" s="5" customFormat="1">
      <c r="B30" s="27" t="s">
        <v>50</v>
      </c>
      <c r="C30" s="28" t="s">
        <v>51</v>
      </c>
      <c r="D30" s="29" t="s">
        <v>47</v>
      </c>
      <c r="E30" s="30">
        <v>49.414000000000001</v>
      </c>
      <c r="F30" s="30">
        <v>52.887</v>
      </c>
      <c r="G30" s="31">
        <f t="shared" si="0"/>
        <v>7.0283999999999999E-2</v>
      </c>
      <c r="H30" s="32">
        <v>52.887</v>
      </c>
      <c r="I30" s="33">
        <v>5595.4290000000001</v>
      </c>
      <c r="J30" s="32"/>
      <c r="K30" s="34"/>
      <c r="M30" s="26"/>
      <c r="N30" s="26"/>
    </row>
    <row r="31" spans="2:14" s="5" customFormat="1">
      <c r="B31" s="27" t="s">
        <v>52</v>
      </c>
      <c r="C31" s="28" t="s">
        <v>53</v>
      </c>
      <c r="D31" s="29" t="s">
        <v>47</v>
      </c>
      <c r="E31" s="30">
        <v>49.414000000000001</v>
      </c>
      <c r="F31" s="30">
        <v>54.127000000000002</v>
      </c>
      <c r="G31" s="31">
        <f t="shared" si="0"/>
        <v>9.5378000000000004E-2</v>
      </c>
      <c r="H31" s="32">
        <v>54.127000000000002</v>
      </c>
      <c r="I31" s="33">
        <v>5508.2309999999998</v>
      </c>
      <c r="J31" s="32"/>
      <c r="K31" s="34"/>
      <c r="M31" s="26"/>
      <c r="N31" s="26"/>
    </row>
    <row r="32" spans="2:14" s="5" customFormat="1">
      <c r="B32" s="27" t="s">
        <v>54</v>
      </c>
      <c r="C32" s="28" t="s">
        <v>55</v>
      </c>
      <c r="D32" s="29" t="s">
        <v>56</v>
      </c>
      <c r="E32" s="30">
        <v>54.127000000000002</v>
      </c>
      <c r="F32" s="30">
        <v>52.832999999999998</v>
      </c>
      <c r="G32" s="31">
        <f t="shared" si="0"/>
        <v>-2.3907000000000001E-2</v>
      </c>
      <c r="H32" s="32">
        <v>52.832999999999998</v>
      </c>
      <c r="I32" s="33">
        <v>5493.9690000000001</v>
      </c>
      <c r="J32" s="32"/>
      <c r="K32" s="34"/>
      <c r="M32" s="26"/>
      <c r="N32" s="26"/>
    </row>
    <row r="33" spans="2:15" s="5" customFormat="1">
      <c r="B33" s="27" t="s">
        <v>57</v>
      </c>
      <c r="C33" s="28" t="s">
        <v>58</v>
      </c>
      <c r="D33" s="29" t="s">
        <v>56</v>
      </c>
      <c r="E33" s="30">
        <v>54.127000000000002</v>
      </c>
      <c r="F33" s="30">
        <v>52.945999999999998</v>
      </c>
      <c r="G33" s="31">
        <f t="shared" si="0"/>
        <v>-2.1819000000000002E-2</v>
      </c>
      <c r="H33" s="32">
        <v>52.945999999999998</v>
      </c>
      <c r="I33" s="33">
        <v>5444.8180000000002</v>
      </c>
      <c r="J33" s="32"/>
      <c r="K33" s="34"/>
      <c r="M33" s="26"/>
      <c r="N33" s="26"/>
    </row>
    <row r="34" spans="2:15">
      <c r="B34" s="27" t="s">
        <v>59</v>
      </c>
      <c r="C34" s="28" t="s">
        <v>60</v>
      </c>
      <c r="D34" s="29" t="s">
        <v>61</v>
      </c>
      <c r="E34" s="30">
        <v>52.19</v>
      </c>
      <c r="F34" s="30">
        <v>52.19</v>
      </c>
      <c r="G34" s="31">
        <f>+ROUND(F34/$E$34-1,6)</f>
        <v>0</v>
      </c>
      <c r="H34" s="32">
        <v>52.19</v>
      </c>
      <c r="I34" s="33">
        <v>5540.9179999999997</v>
      </c>
      <c r="J34" s="32"/>
      <c r="K34" s="34"/>
      <c r="M34" s="26"/>
      <c r="N34" s="26"/>
      <c r="O34" s="26"/>
    </row>
    <row r="35" spans="2:15">
      <c r="B35" s="27" t="s">
        <v>62</v>
      </c>
      <c r="C35" s="28" t="s">
        <v>63</v>
      </c>
      <c r="D35" s="29" t="s">
        <v>64</v>
      </c>
      <c r="E35" s="30">
        <v>52.19</v>
      </c>
      <c r="F35" s="30">
        <v>51.664000000000001</v>
      </c>
      <c r="G35" s="31">
        <f>+ROUND(F35/$E$35-1,6)</f>
        <v>-1.0078999999999999E-2</v>
      </c>
      <c r="H35" s="32">
        <v>51.664000000000001</v>
      </c>
      <c r="I35" s="33">
        <v>5562.44</v>
      </c>
      <c r="J35" s="32"/>
      <c r="K35" s="34"/>
      <c r="M35" s="26"/>
      <c r="N35" s="26"/>
      <c r="O35" s="26"/>
    </row>
    <row r="36" spans="2:15">
      <c r="B36" s="27" t="s">
        <v>65</v>
      </c>
      <c r="C36" s="28" t="s">
        <v>66</v>
      </c>
      <c r="D36" s="29" t="s">
        <v>64</v>
      </c>
      <c r="E36" s="30">
        <v>52.19</v>
      </c>
      <c r="F36" s="30">
        <v>52.796999999999997</v>
      </c>
      <c r="G36" s="31">
        <f>+ROUND(F36/$E$36-1,6)</f>
        <v>1.1631000000000001E-2</v>
      </c>
      <c r="H36" s="32">
        <v>52.796999999999997</v>
      </c>
      <c r="I36" s="33">
        <v>5565.2969999999996</v>
      </c>
      <c r="J36" s="32"/>
      <c r="K36" s="34"/>
      <c r="M36" s="26"/>
      <c r="N36" s="26"/>
      <c r="O36" s="26"/>
    </row>
    <row r="37" spans="2:15">
      <c r="B37" s="27" t="s">
        <v>67</v>
      </c>
      <c r="C37" s="28" t="s">
        <v>68</v>
      </c>
      <c r="D37" s="29" t="s">
        <v>64</v>
      </c>
      <c r="E37" s="30">
        <v>52.19</v>
      </c>
      <c r="F37" s="30">
        <v>54.225000000000001</v>
      </c>
      <c r="G37" s="31">
        <f>+ROUND(F37/$E$36-1,6)</f>
        <v>3.8991999999999999E-2</v>
      </c>
      <c r="H37" s="32">
        <v>54.225000000000001</v>
      </c>
      <c r="I37" s="33">
        <v>5446.335</v>
      </c>
      <c r="J37" s="32"/>
      <c r="K37" s="34"/>
      <c r="M37" s="26"/>
      <c r="N37" s="26"/>
      <c r="O37" s="26"/>
    </row>
    <row r="38" spans="2:15">
      <c r="B38" s="27" t="s">
        <v>69</v>
      </c>
      <c r="C38" s="28" t="s">
        <v>70</v>
      </c>
      <c r="D38" s="29" t="s">
        <v>64</v>
      </c>
      <c r="E38" s="30">
        <v>52.19</v>
      </c>
      <c r="F38" s="30">
        <v>55.67</v>
      </c>
      <c r="G38" s="31">
        <f>+ROUND(F38/$E$36-1,6)</f>
        <v>6.6679000000000002E-2</v>
      </c>
      <c r="H38" s="32">
        <v>55.67</v>
      </c>
      <c r="I38" s="33">
        <v>5317.4009999999998</v>
      </c>
      <c r="J38" s="32"/>
      <c r="K38" s="34"/>
      <c r="M38" s="26"/>
      <c r="N38" s="26"/>
      <c r="O38" s="26"/>
    </row>
    <row r="39" spans="2:15">
      <c r="B39" s="27" t="s">
        <v>71</v>
      </c>
      <c r="C39" s="28" t="s">
        <v>72</v>
      </c>
      <c r="D39" s="29" t="s">
        <v>64</v>
      </c>
      <c r="E39" s="30">
        <v>52.19</v>
      </c>
      <c r="F39" s="30">
        <v>57.097000000000001</v>
      </c>
      <c r="G39" s="31">
        <f>+ROUND(F39/$E$36-1,6)</f>
        <v>9.4021999999999994E-2</v>
      </c>
      <c r="H39" s="32">
        <v>57.097000000000001</v>
      </c>
      <c r="I39" s="33">
        <v>5418.6959999999999</v>
      </c>
      <c r="J39" s="32"/>
      <c r="K39" s="34"/>
      <c r="M39" s="26"/>
      <c r="N39" s="26"/>
      <c r="O39" s="26"/>
    </row>
    <row r="40" spans="2:15">
      <c r="B40" s="27" t="s">
        <v>73</v>
      </c>
      <c r="C40" s="28" t="s">
        <v>74</v>
      </c>
      <c r="D40" s="29" t="s">
        <v>75</v>
      </c>
      <c r="E40" s="30">
        <v>57.844000000000001</v>
      </c>
      <c r="F40" s="30">
        <v>57.844000000000001</v>
      </c>
      <c r="G40" s="31">
        <f t="shared" ref="G40:G45" si="1">+ROUND(F40/$E$40-1,6)</f>
        <v>0</v>
      </c>
      <c r="H40" s="32">
        <v>57.844000000000001</v>
      </c>
      <c r="I40" s="33">
        <v>5229.7150000000001</v>
      </c>
      <c r="J40" s="32"/>
      <c r="K40" s="34"/>
      <c r="M40" s="26"/>
      <c r="N40" s="26"/>
      <c r="O40" s="26"/>
    </row>
    <row r="41" spans="2:15">
      <c r="B41" s="27" t="s">
        <v>76</v>
      </c>
      <c r="C41" s="28" t="s">
        <v>77</v>
      </c>
      <c r="D41" s="29" t="s">
        <v>75</v>
      </c>
      <c r="E41" s="30">
        <v>57.844000000000001</v>
      </c>
      <c r="F41" s="30">
        <v>57.152999999999999</v>
      </c>
      <c r="G41" s="31">
        <f t="shared" si="1"/>
        <v>-1.1946E-2</v>
      </c>
      <c r="H41" s="32">
        <v>57.152999999999999</v>
      </c>
      <c r="I41" s="33">
        <v>5284.7820000000002</v>
      </c>
      <c r="J41" s="32"/>
      <c r="K41" s="34"/>
      <c r="M41" s="36"/>
      <c r="N41" s="26"/>
      <c r="O41" s="26"/>
    </row>
    <row r="42" spans="2:15">
      <c r="B42" s="27" t="s">
        <v>78</v>
      </c>
      <c r="C42" s="28" t="s">
        <v>79</v>
      </c>
      <c r="D42" s="29" t="s">
        <v>75</v>
      </c>
      <c r="E42" s="30">
        <v>57.844000000000001</v>
      </c>
      <c r="F42" s="30">
        <v>57.347000000000001</v>
      </c>
      <c r="G42" s="31">
        <f t="shared" si="1"/>
        <v>-8.5920000000000007E-3</v>
      </c>
      <c r="H42" s="32">
        <v>57.347000000000001</v>
      </c>
      <c r="I42" s="33">
        <v>5138.1989999999996</v>
      </c>
      <c r="J42" s="32"/>
      <c r="K42" s="34"/>
      <c r="M42" s="36"/>
      <c r="N42" s="26"/>
      <c r="O42" s="26"/>
    </row>
    <row r="43" spans="2:15">
      <c r="B43" s="27" t="s">
        <v>80</v>
      </c>
      <c r="C43" s="28" t="s">
        <v>81</v>
      </c>
      <c r="D43" s="29" t="s">
        <v>75</v>
      </c>
      <c r="E43" s="30">
        <v>57.844000000000001</v>
      </c>
      <c r="F43" s="30">
        <v>55.564999999999998</v>
      </c>
      <c r="G43" s="31">
        <f t="shared" si="1"/>
        <v>-3.9399000000000003E-2</v>
      </c>
      <c r="H43" s="32">
        <v>55.564999999999998</v>
      </c>
      <c r="I43" s="33">
        <v>5098.1279999999997</v>
      </c>
      <c r="J43" s="32"/>
      <c r="K43" s="34"/>
      <c r="M43" s="36"/>
      <c r="N43" s="26"/>
      <c r="O43" s="26"/>
    </row>
    <row r="44" spans="2:15">
      <c r="B44" s="27" t="s">
        <v>82</v>
      </c>
      <c r="C44" s="28" t="s">
        <v>83</v>
      </c>
      <c r="D44" s="29" t="s">
        <v>75</v>
      </c>
      <c r="E44" s="30">
        <v>57.844000000000001</v>
      </c>
      <c r="F44" s="30">
        <v>52.947000000000003</v>
      </c>
      <c r="G44" s="31">
        <f t="shared" si="1"/>
        <v>-8.4658999999999998E-2</v>
      </c>
      <c r="H44" s="32">
        <v>52.947000000000003</v>
      </c>
      <c r="I44" s="33">
        <v>5148.3680000000004</v>
      </c>
      <c r="J44" s="32"/>
      <c r="K44" s="34"/>
      <c r="M44" s="36"/>
      <c r="N44" s="26"/>
      <c r="O44" s="26"/>
    </row>
    <row r="45" spans="2:15">
      <c r="B45" s="27" t="s">
        <v>84</v>
      </c>
      <c r="C45" s="28" t="s">
        <v>85</v>
      </c>
      <c r="D45" s="29" t="s">
        <v>75</v>
      </c>
      <c r="E45" s="30">
        <v>57.844000000000001</v>
      </c>
      <c r="F45" s="30">
        <v>50.182000000000002</v>
      </c>
      <c r="G45" s="31">
        <f t="shared" si="1"/>
        <v>-0.13245999999999999</v>
      </c>
      <c r="H45" s="32">
        <v>50.182000000000002</v>
      </c>
      <c r="I45" s="33">
        <v>5097.7520000000004</v>
      </c>
      <c r="J45" s="32"/>
      <c r="K45" s="34"/>
      <c r="M45" s="36"/>
      <c r="N45" s="26"/>
      <c r="O45" s="26"/>
    </row>
    <row r="46" spans="2:15">
      <c r="B46" s="27" t="s">
        <v>86</v>
      </c>
      <c r="C46" s="28" t="s">
        <v>87</v>
      </c>
      <c r="D46" s="29" t="s">
        <v>88</v>
      </c>
      <c r="E46" s="30">
        <v>48.218000000000004</v>
      </c>
      <c r="F46" s="30">
        <v>48.218000000000004</v>
      </c>
      <c r="G46" s="31">
        <f>+ROUND(F46/$E$46-1,6)</f>
        <v>0</v>
      </c>
      <c r="H46" s="32">
        <v>48.218000000000004</v>
      </c>
      <c r="I46" s="33">
        <v>5198.9380000000001</v>
      </c>
      <c r="J46" s="32"/>
      <c r="K46" s="34"/>
      <c r="M46" s="36"/>
      <c r="N46" s="26"/>
      <c r="O46" s="26"/>
    </row>
    <row r="47" spans="2:15">
      <c r="B47" s="27" t="s">
        <v>89</v>
      </c>
      <c r="C47" s="28" t="s">
        <v>90</v>
      </c>
      <c r="D47" s="29" t="s">
        <v>88</v>
      </c>
      <c r="E47" s="30">
        <v>48.218000000000004</v>
      </c>
      <c r="F47" s="30">
        <v>46.603000000000002</v>
      </c>
      <c r="G47" s="31">
        <f>+ROUND(F47/$E$46-1,6)</f>
        <v>-3.3494000000000003E-2</v>
      </c>
      <c r="H47" s="32">
        <v>46.603000000000002</v>
      </c>
      <c r="I47" s="33">
        <v>5201.2790000000005</v>
      </c>
      <c r="J47" s="32"/>
      <c r="K47" s="34"/>
      <c r="M47" s="36"/>
      <c r="N47" s="26"/>
      <c r="O47" s="26"/>
    </row>
    <row r="48" spans="2:15">
      <c r="B48" s="27" t="s">
        <v>91</v>
      </c>
      <c r="C48" s="28" t="s">
        <v>92</v>
      </c>
      <c r="D48" s="29" t="s">
        <v>88</v>
      </c>
      <c r="E48" s="30">
        <v>48.218000000000004</v>
      </c>
      <c r="F48" s="30">
        <v>45.396999999999998</v>
      </c>
      <c r="G48" s="31">
        <f>+ROUND(F48/$E$46-1,6)</f>
        <v>-5.8505000000000001E-2</v>
      </c>
      <c r="H48" s="32">
        <v>45.396999999999998</v>
      </c>
      <c r="I48" s="33">
        <v>5284.1289999999999</v>
      </c>
      <c r="J48" s="32"/>
      <c r="K48" s="34"/>
      <c r="M48" s="36"/>
      <c r="N48" s="26"/>
      <c r="O48" s="26"/>
    </row>
    <row r="49" spans="2:15">
      <c r="B49" s="27" t="s">
        <v>93</v>
      </c>
      <c r="C49" s="28" t="s">
        <v>94</v>
      </c>
      <c r="D49" s="29" t="s">
        <v>88</v>
      </c>
      <c r="E49" s="30">
        <v>48.218000000000004</v>
      </c>
      <c r="F49" s="30">
        <v>44.262999999999998</v>
      </c>
      <c r="G49" s="31">
        <f>+ROUND(F49/$E$46-1,6)</f>
        <v>-8.2022999999999999E-2</v>
      </c>
      <c r="H49" s="32">
        <v>44.262999999999998</v>
      </c>
      <c r="I49" s="33">
        <v>5347.0110000000004</v>
      </c>
      <c r="J49" s="32"/>
      <c r="K49" s="34"/>
      <c r="M49" s="36"/>
      <c r="N49" s="26"/>
      <c r="O49" s="26"/>
    </row>
    <row r="50" spans="2:15">
      <c r="B50" s="27" t="s">
        <v>95</v>
      </c>
      <c r="C50" s="28" t="s">
        <v>96</v>
      </c>
      <c r="D50" s="29" t="s">
        <v>88</v>
      </c>
      <c r="E50" s="30">
        <v>48.218000000000004</v>
      </c>
      <c r="F50" s="30">
        <v>42.997</v>
      </c>
      <c r="G50" s="31">
        <f>+ROUND(F50/$E$46-1,6)</f>
        <v>-0.108279</v>
      </c>
      <c r="H50" s="32">
        <v>42.997</v>
      </c>
      <c r="I50" s="33">
        <v>5399.8280000000004</v>
      </c>
      <c r="J50" s="32"/>
      <c r="K50" s="34"/>
      <c r="M50" s="36"/>
      <c r="N50" s="26"/>
      <c r="O50" s="26"/>
    </row>
    <row r="51" spans="2:15">
      <c r="B51" s="27" t="s">
        <v>97</v>
      </c>
      <c r="C51" s="28" t="s">
        <v>98</v>
      </c>
      <c r="D51" s="29" t="s">
        <v>99</v>
      </c>
      <c r="E51" s="30">
        <v>42.997</v>
      </c>
      <c r="F51" s="30">
        <v>43.582000000000001</v>
      </c>
      <c r="G51" s="31">
        <f>+ROUND(F51/$E$51-1,6)</f>
        <v>1.3606E-2</v>
      </c>
      <c r="H51" s="32">
        <v>43.48</v>
      </c>
      <c r="I51" s="33">
        <v>5422.5959999999995</v>
      </c>
      <c r="J51" s="32">
        <v>44.000999999999998</v>
      </c>
      <c r="K51" s="37">
        <v>1325.69</v>
      </c>
      <c r="M51" s="36"/>
      <c r="N51" s="5"/>
      <c r="O51" s="26"/>
    </row>
    <row r="52" spans="2:15">
      <c r="B52" s="27" t="s">
        <v>100</v>
      </c>
      <c r="C52" s="28" t="s">
        <v>101</v>
      </c>
      <c r="D52" s="29" t="s">
        <v>102</v>
      </c>
      <c r="E52" s="30">
        <v>44.834000000000003</v>
      </c>
      <c r="F52" s="30">
        <v>44.834000000000003</v>
      </c>
      <c r="G52" s="31">
        <f>+ROUND(F52/$E$52-1,6)</f>
        <v>0</v>
      </c>
      <c r="H52" s="32">
        <v>45.081000000000003</v>
      </c>
      <c r="I52" s="33">
        <v>5275.82</v>
      </c>
      <c r="J52" s="32">
        <v>44.314</v>
      </c>
      <c r="K52" s="37">
        <v>2510.2919999999999</v>
      </c>
      <c r="M52" s="36"/>
      <c r="N52" s="26"/>
      <c r="O52" s="26"/>
    </row>
    <row r="53" spans="2:15">
      <c r="B53" s="27" t="s">
        <v>103</v>
      </c>
      <c r="C53" s="28" t="s">
        <v>104</v>
      </c>
      <c r="D53" s="29" t="s">
        <v>102</v>
      </c>
      <c r="E53" s="30">
        <v>44.834000000000003</v>
      </c>
      <c r="F53" s="30">
        <v>46.531999999999996</v>
      </c>
      <c r="G53" s="31">
        <f>+ROUND(F53/$E$52-1,6)</f>
        <v>3.7872999999999997E-2</v>
      </c>
      <c r="H53" s="32">
        <v>47.835999999999999</v>
      </c>
      <c r="I53" s="33">
        <v>5045.5360000000001</v>
      </c>
      <c r="J53" s="32">
        <v>44.764000000000003</v>
      </c>
      <c r="K53" s="37">
        <v>3722.058</v>
      </c>
      <c r="M53" s="26"/>
      <c r="N53" s="26"/>
      <c r="O53" s="26"/>
    </row>
    <row r="54" spans="2:15">
      <c r="B54" s="27" t="s">
        <v>105</v>
      </c>
      <c r="C54" s="28" t="s">
        <v>106</v>
      </c>
      <c r="D54" s="29" t="s">
        <v>102</v>
      </c>
      <c r="E54" s="30">
        <v>44.834000000000003</v>
      </c>
      <c r="F54" s="30">
        <v>48.430999999999997</v>
      </c>
      <c r="G54" s="31">
        <f>+ROUND(F54/$E$52-1,6)</f>
        <v>8.0228999999999995E-2</v>
      </c>
      <c r="H54" s="32">
        <v>51.204000000000001</v>
      </c>
      <c r="I54" s="33">
        <v>4844.6289999999999</v>
      </c>
      <c r="J54" s="32">
        <v>45.706000000000003</v>
      </c>
      <c r="K54" s="37">
        <v>4929.1580000000004</v>
      </c>
      <c r="M54" s="26"/>
      <c r="N54" s="36"/>
      <c r="O54" s="26"/>
    </row>
    <row r="55" spans="2:15">
      <c r="B55" s="27" t="s">
        <v>107</v>
      </c>
      <c r="C55" s="28" t="s">
        <v>108</v>
      </c>
      <c r="D55" s="29" t="s">
        <v>102</v>
      </c>
      <c r="E55" s="30">
        <v>44.834000000000003</v>
      </c>
      <c r="F55" s="30">
        <v>50.795000000000002</v>
      </c>
      <c r="G55" s="31">
        <f>+ROUND(F55/$E$52-1,6)</f>
        <v>0.13295699999999999</v>
      </c>
      <c r="H55" s="32">
        <v>53.26</v>
      </c>
      <c r="I55" s="33">
        <v>4878.3779999999997</v>
      </c>
      <c r="J55" s="32">
        <v>48.426000000000002</v>
      </c>
      <c r="K55" s="37">
        <v>5076.9620000000004</v>
      </c>
      <c r="M55" s="26"/>
      <c r="N55" s="36"/>
      <c r="O55" s="26"/>
    </row>
    <row r="56" spans="2:15">
      <c r="B56" s="27" t="s">
        <v>109</v>
      </c>
      <c r="C56" s="28" t="s">
        <v>110</v>
      </c>
      <c r="D56" s="29" t="s">
        <v>111</v>
      </c>
      <c r="E56" s="30">
        <v>50.795000000000002</v>
      </c>
      <c r="F56" s="30">
        <v>52.917999999999999</v>
      </c>
      <c r="G56" s="31">
        <f>+ROUND(F56/$E$56-1,6)</f>
        <v>4.1794999999999999E-2</v>
      </c>
      <c r="H56" s="32">
        <v>54.853999999999999</v>
      </c>
      <c r="I56" s="33">
        <v>5007.87</v>
      </c>
      <c r="J56" s="32">
        <v>51.106999999999999</v>
      </c>
      <c r="K56" s="37">
        <v>5354.7340000000004</v>
      </c>
      <c r="M56" s="26"/>
      <c r="N56" s="36"/>
      <c r="O56" s="26"/>
    </row>
    <row r="57" spans="2:15">
      <c r="B57" s="27" t="s">
        <v>112</v>
      </c>
      <c r="C57" s="28" t="s">
        <v>113</v>
      </c>
      <c r="D57" s="29" t="s">
        <v>111</v>
      </c>
      <c r="E57" s="30">
        <v>50.795000000000002</v>
      </c>
      <c r="F57" s="30">
        <v>54.127000000000002</v>
      </c>
      <c r="G57" s="31">
        <f>+ROUND(F57/$E$56-1,6)</f>
        <v>6.5597000000000003E-2</v>
      </c>
      <c r="H57" s="32">
        <v>55.189</v>
      </c>
      <c r="I57" s="33">
        <v>5303.5469999999996</v>
      </c>
      <c r="J57" s="32">
        <v>53.131999999999998</v>
      </c>
      <c r="K57" s="37">
        <v>5658.48</v>
      </c>
      <c r="M57" s="26"/>
      <c r="N57" s="36"/>
      <c r="O57" s="26"/>
    </row>
    <row r="58" spans="2:15">
      <c r="B58" s="27" t="s">
        <v>114</v>
      </c>
      <c r="C58" s="28" t="s">
        <v>115</v>
      </c>
      <c r="D58" s="29" t="s">
        <v>116</v>
      </c>
      <c r="E58" s="30">
        <v>56.072000000000003</v>
      </c>
      <c r="F58" s="30">
        <v>56.072000000000003</v>
      </c>
      <c r="G58" s="31">
        <f t="shared" ref="G58:G63" si="2">+ROUND(F58/$E$58-1,6)</f>
        <v>0</v>
      </c>
      <c r="H58" s="32">
        <v>56.987000000000002</v>
      </c>
      <c r="I58" s="33">
        <v>5567.8959999999997</v>
      </c>
      <c r="J58" s="32">
        <v>55.215000000000003</v>
      </c>
      <c r="K58" s="37">
        <v>5943.4160000000002</v>
      </c>
      <c r="M58" s="26"/>
      <c r="N58" s="36"/>
      <c r="O58" s="26"/>
    </row>
    <row r="59" spans="2:15">
      <c r="B59" s="27" t="s">
        <v>117</v>
      </c>
      <c r="C59" s="28" t="s">
        <v>118</v>
      </c>
      <c r="D59" s="29" t="s">
        <v>116</v>
      </c>
      <c r="E59" s="30">
        <v>56.072000000000003</v>
      </c>
      <c r="F59" s="30">
        <v>56.625999999999998</v>
      </c>
      <c r="G59" s="31">
        <f t="shared" si="2"/>
        <v>9.8799999999999999E-3</v>
      </c>
      <c r="H59" s="32">
        <v>56.917000000000002</v>
      </c>
      <c r="I59" s="33">
        <v>5583.558</v>
      </c>
      <c r="J59" s="32">
        <v>56.345999999999997</v>
      </c>
      <c r="K59" s="37">
        <v>5806.933</v>
      </c>
      <c r="M59" s="26"/>
      <c r="N59" s="36"/>
      <c r="O59" s="26"/>
    </row>
    <row r="60" spans="2:15">
      <c r="B60" s="27" t="s">
        <v>119</v>
      </c>
      <c r="C60" s="28" t="s">
        <v>120</v>
      </c>
      <c r="D60" s="29" t="s">
        <v>116</v>
      </c>
      <c r="E60" s="30">
        <v>56.072000000000003</v>
      </c>
      <c r="F60" s="30">
        <v>56.603000000000002</v>
      </c>
      <c r="G60" s="31">
        <f t="shared" si="2"/>
        <v>9.4699999999999993E-3</v>
      </c>
      <c r="H60" s="32">
        <v>55.56</v>
      </c>
      <c r="I60" s="33">
        <v>5704.79</v>
      </c>
      <c r="J60" s="32">
        <v>57.624000000000002</v>
      </c>
      <c r="K60" s="37">
        <v>5826.7349999999997</v>
      </c>
      <c r="M60" s="26"/>
      <c r="N60" s="36"/>
      <c r="O60" s="26"/>
    </row>
    <row r="61" spans="2:15">
      <c r="B61" s="27" t="s">
        <v>121</v>
      </c>
      <c r="C61" s="28" t="s">
        <v>122</v>
      </c>
      <c r="D61" s="29" t="s">
        <v>116</v>
      </c>
      <c r="E61" s="30">
        <v>56.072000000000003</v>
      </c>
      <c r="F61" s="30">
        <v>56.021999999999998</v>
      </c>
      <c r="G61" s="31">
        <f t="shared" si="2"/>
        <v>-8.92E-4</v>
      </c>
      <c r="H61" s="32">
        <v>54.637999999999998</v>
      </c>
      <c r="I61" s="33">
        <v>5697.232</v>
      </c>
      <c r="J61" s="32">
        <v>57.381999999999998</v>
      </c>
      <c r="K61" s="37">
        <v>5796.8</v>
      </c>
      <c r="M61" s="26"/>
      <c r="N61" s="36"/>
      <c r="O61" s="26"/>
    </row>
    <row r="62" spans="2:15">
      <c r="B62" s="27" t="s">
        <v>123</v>
      </c>
      <c r="C62" s="28" t="s">
        <v>124</v>
      </c>
      <c r="D62" s="29" t="s">
        <v>116</v>
      </c>
      <c r="E62" s="30">
        <v>56.072000000000003</v>
      </c>
      <c r="F62" s="30">
        <v>55.991</v>
      </c>
      <c r="G62" s="31">
        <f t="shared" si="2"/>
        <v>-1.4450000000000001E-3</v>
      </c>
      <c r="H62" s="32">
        <v>54.838999999999999</v>
      </c>
      <c r="I62" s="33">
        <v>5719.5770000000002</v>
      </c>
      <c r="J62" s="32">
        <v>57.106999999999999</v>
      </c>
      <c r="K62" s="37">
        <v>5904.4769999999999</v>
      </c>
      <c r="M62" s="26"/>
      <c r="N62" s="36"/>
      <c r="O62" s="26"/>
    </row>
    <row r="63" spans="2:15">
      <c r="B63" s="27" t="s">
        <v>125</v>
      </c>
      <c r="C63" s="28" t="s">
        <v>126</v>
      </c>
      <c r="D63" s="29" t="s">
        <v>116</v>
      </c>
      <c r="E63" s="30">
        <v>56.072000000000003</v>
      </c>
      <c r="F63" s="30">
        <v>54.512999999999998</v>
      </c>
      <c r="G63" s="31">
        <f t="shared" si="2"/>
        <v>-2.7803999999999999E-2</v>
      </c>
      <c r="H63" s="32">
        <v>55.865000000000002</v>
      </c>
      <c r="I63" s="33">
        <v>5591.152</v>
      </c>
      <c r="J63" s="32">
        <v>53.386000000000003</v>
      </c>
      <c r="K63" s="37">
        <v>6708.4250000000002</v>
      </c>
      <c r="M63" s="26"/>
      <c r="N63" s="36"/>
      <c r="O63" s="26"/>
    </row>
    <row r="64" spans="2:15">
      <c r="B64" s="27" t="s">
        <v>127</v>
      </c>
      <c r="C64" s="28" t="s">
        <v>128</v>
      </c>
      <c r="D64" s="29" t="s">
        <v>129</v>
      </c>
      <c r="E64" s="30">
        <v>54.284999999999997</v>
      </c>
      <c r="F64" s="30">
        <v>54.284999999999997</v>
      </c>
      <c r="G64" s="31">
        <f t="shared" ref="G64:G69" si="3">+ROUND(F64/$E$64-1,6)</f>
        <v>0</v>
      </c>
      <c r="H64" s="32">
        <v>57.917000000000002</v>
      </c>
      <c r="I64" s="33">
        <v>5677.915</v>
      </c>
      <c r="J64" s="32">
        <v>51.412999999999997</v>
      </c>
      <c r="K64" s="37">
        <v>7180.0280000000002</v>
      </c>
      <c r="M64" s="26"/>
      <c r="N64" s="36"/>
      <c r="O64" s="26"/>
    </row>
    <row r="65" spans="2:15">
      <c r="B65" s="27" t="s">
        <v>130</v>
      </c>
      <c r="C65" s="28" t="s">
        <v>131</v>
      </c>
      <c r="D65" s="29" t="s">
        <v>129</v>
      </c>
      <c r="E65" s="30">
        <v>54.284999999999997</v>
      </c>
      <c r="F65" s="30">
        <v>53.787999999999997</v>
      </c>
      <c r="G65" s="31">
        <f t="shared" si="3"/>
        <v>-9.1549999999999999E-3</v>
      </c>
      <c r="H65" s="32">
        <v>60.058</v>
      </c>
      <c r="I65" s="33">
        <v>5778.8850000000002</v>
      </c>
      <c r="J65" s="32">
        <v>49.179000000000002</v>
      </c>
      <c r="K65" s="37">
        <v>7861.5829999999996</v>
      </c>
      <c r="M65" s="26"/>
      <c r="N65" s="36"/>
      <c r="O65" s="26"/>
    </row>
    <row r="66" spans="2:15">
      <c r="B66" s="27" t="s">
        <v>132</v>
      </c>
      <c r="C66" s="28" t="s">
        <v>133</v>
      </c>
      <c r="D66" s="29" t="s">
        <v>129</v>
      </c>
      <c r="E66" s="30">
        <v>54.284999999999997</v>
      </c>
      <c r="F66" s="30">
        <v>53.417999999999999</v>
      </c>
      <c r="G66" s="31">
        <f t="shared" si="3"/>
        <v>-1.5970999999999999E-2</v>
      </c>
      <c r="H66" s="32">
        <v>60.097999999999999</v>
      </c>
      <c r="I66" s="33">
        <v>5774.7579999999998</v>
      </c>
      <c r="J66" s="32">
        <v>48.722000000000001</v>
      </c>
      <c r="K66" s="37">
        <v>8214.3080000000009</v>
      </c>
      <c r="M66" s="26"/>
      <c r="N66" s="36"/>
      <c r="O66" s="26"/>
    </row>
    <row r="67" spans="2:15">
      <c r="B67" s="27" t="s">
        <v>134</v>
      </c>
      <c r="C67" s="28" t="s">
        <v>135</v>
      </c>
      <c r="D67" s="29" t="s">
        <v>129</v>
      </c>
      <c r="E67" s="30">
        <v>54.284999999999997</v>
      </c>
      <c r="F67" s="30">
        <v>54.975999999999999</v>
      </c>
      <c r="G67" s="31">
        <f t="shared" si="3"/>
        <v>1.2729000000000001E-2</v>
      </c>
      <c r="H67" s="32">
        <v>61.337000000000003</v>
      </c>
      <c r="I67" s="33">
        <v>5809.1940000000004</v>
      </c>
      <c r="J67" s="32">
        <v>50.444000000000003</v>
      </c>
      <c r="K67" s="37">
        <v>8153.1030000000001</v>
      </c>
      <c r="M67" s="26"/>
      <c r="N67" s="36"/>
      <c r="O67" s="26"/>
    </row>
    <row r="68" spans="2:15">
      <c r="B68" s="27" t="s">
        <v>136</v>
      </c>
      <c r="C68" s="28" t="s">
        <v>137</v>
      </c>
      <c r="D68" s="29" t="s">
        <v>129</v>
      </c>
      <c r="E68" s="30">
        <v>54.284999999999997</v>
      </c>
      <c r="F68" s="30">
        <v>55.814999999999998</v>
      </c>
      <c r="G68" s="31">
        <f t="shared" si="3"/>
        <v>2.8185000000000002E-2</v>
      </c>
      <c r="H68" s="32">
        <v>61.389000000000003</v>
      </c>
      <c r="I68" s="33">
        <v>5809.357</v>
      </c>
      <c r="J68" s="32">
        <v>51.905000000000001</v>
      </c>
      <c r="K68" s="37">
        <v>8281.7520000000004</v>
      </c>
      <c r="M68" s="26"/>
      <c r="N68" s="36"/>
      <c r="O68" s="26"/>
    </row>
    <row r="69" spans="2:15">
      <c r="B69" s="27" t="s">
        <v>138</v>
      </c>
      <c r="C69" s="28" t="s">
        <v>139</v>
      </c>
      <c r="D69" s="29" t="s">
        <v>129</v>
      </c>
      <c r="E69" s="30">
        <v>54.284999999999997</v>
      </c>
      <c r="F69" s="30">
        <v>56.523000000000003</v>
      </c>
      <c r="G69" s="31">
        <f t="shared" si="3"/>
        <v>4.1227E-2</v>
      </c>
      <c r="H69" s="32">
        <v>59.466000000000001</v>
      </c>
      <c r="I69" s="33">
        <v>5759.067</v>
      </c>
      <c r="J69" s="32">
        <v>54.47</v>
      </c>
      <c r="K69" s="37">
        <v>8255.6229999999996</v>
      </c>
      <c r="M69" s="26"/>
      <c r="N69" s="36"/>
      <c r="O69" s="26"/>
    </row>
    <row r="70" spans="2:15">
      <c r="B70" s="27" t="s">
        <v>140</v>
      </c>
      <c r="C70" s="28" t="s">
        <v>141</v>
      </c>
      <c r="D70" s="29" t="s">
        <v>142</v>
      </c>
      <c r="E70" s="30">
        <v>56.253999999999998</v>
      </c>
      <c r="F70" s="30">
        <v>56.253999999999998</v>
      </c>
      <c r="G70" s="31">
        <f t="shared" ref="G70:G75" si="4">+ROUND(F70/$E$70-1,6)</f>
        <v>0</v>
      </c>
      <c r="H70" s="32">
        <v>57.23</v>
      </c>
      <c r="I70" s="33">
        <v>5853.9939999999997</v>
      </c>
      <c r="J70" s="32">
        <v>55.576000000000001</v>
      </c>
      <c r="K70" s="37">
        <v>8424.9339999999993</v>
      </c>
      <c r="M70" s="26"/>
      <c r="N70" s="36"/>
      <c r="O70" s="26"/>
    </row>
    <row r="71" spans="2:15">
      <c r="B71" s="27" t="s">
        <v>143</v>
      </c>
      <c r="C71" s="28" t="s">
        <v>144</v>
      </c>
      <c r="D71" s="29" t="s">
        <v>142</v>
      </c>
      <c r="E71" s="30">
        <v>56.253999999999998</v>
      </c>
      <c r="F71" s="30">
        <v>56.470999999999997</v>
      </c>
      <c r="G71" s="31">
        <f t="shared" si="4"/>
        <v>3.8579999999999999E-3</v>
      </c>
      <c r="H71" s="32">
        <v>55.884</v>
      </c>
      <c r="I71" s="33">
        <v>5778.4920000000002</v>
      </c>
      <c r="J71" s="32">
        <v>56.878999999999998</v>
      </c>
      <c r="K71" s="37">
        <v>8308.0499999999993</v>
      </c>
      <c r="M71" s="26"/>
      <c r="N71" s="36"/>
      <c r="O71" s="26"/>
    </row>
    <row r="72" spans="2:15">
      <c r="B72" s="27" t="s">
        <v>145</v>
      </c>
      <c r="C72" s="28" t="s">
        <v>146</v>
      </c>
      <c r="D72" s="29" t="s">
        <v>142</v>
      </c>
      <c r="E72" s="30">
        <v>56.253999999999998</v>
      </c>
      <c r="F72" s="30">
        <v>55.966999999999999</v>
      </c>
      <c r="G72" s="31">
        <f t="shared" si="4"/>
        <v>-5.1019999999999998E-3</v>
      </c>
      <c r="H72" s="32">
        <v>53.354999999999997</v>
      </c>
      <c r="I72" s="33">
        <v>5919.1239999999998</v>
      </c>
      <c r="J72" s="32">
        <v>57.844000000000001</v>
      </c>
      <c r="K72" s="37">
        <v>8237.2819999999992</v>
      </c>
      <c r="M72" s="26"/>
      <c r="N72" s="36"/>
      <c r="O72" s="26"/>
    </row>
    <row r="73" spans="2:15">
      <c r="B73" s="27" t="s">
        <v>147</v>
      </c>
      <c r="C73" s="28" t="s">
        <v>148</v>
      </c>
      <c r="D73" s="29" t="s">
        <v>142</v>
      </c>
      <c r="E73" s="30">
        <v>56.253999999999998</v>
      </c>
      <c r="F73" s="30">
        <v>56.304000000000002</v>
      </c>
      <c r="G73" s="31">
        <f t="shared" si="4"/>
        <v>8.8900000000000003E-4</v>
      </c>
      <c r="H73" s="32">
        <v>53.738999999999997</v>
      </c>
      <c r="I73" s="33">
        <v>6003.73</v>
      </c>
      <c r="J73" s="32">
        <v>58.195999999999998</v>
      </c>
      <c r="K73" s="37">
        <v>8140.89</v>
      </c>
      <c r="M73" s="26"/>
      <c r="N73" s="36"/>
      <c r="O73" s="26"/>
    </row>
    <row r="74" spans="2:15">
      <c r="B74" s="27" t="s">
        <v>149</v>
      </c>
      <c r="C74" s="28" t="s">
        <v>150</v>
      </c>
      <c r="D74" s="29" t="s">
        <v>142</v>
      </c>
      <c r="E74" s="30">
        <v>56.253999999999998</v>
      </c>
      <c r="F74" s="30">
        <v>57.645000000000003</v>
      </c>
      <c r="G74" s="31">
        <f t="shared" si="4"/>
        <v>2.4726999999999999E-2</v>
      </c>
      <c r="H74" s="32">
        <v>55.463999999999999</v>
      </c>
      <c r="I74" s="33">
        <v>6062.2619999999997</v>
      </c>
      <c r="J74" s="32">
        <v>59.247</v>
      </c>
      <c r="K74" s="37">
        <v>8254.3279999999995</v>
      </c>
      <c r="M74" s="26"/>
      <c r="N74" s="36"/>
      <c r="O74" s="26"/>
    </row>
    <row r="75" spans="2:15">
      <c r="B75" s="27" t="s">
        <v>151</v>
      </c>
      <c r="C75" s="28" t="s">
        <v>152</v>
      </c>
      <c r="D75" s="29" t="s">
        <v>142</v>
      </c>
      <c r="E75" s="30">
        <v>56.253999999999998</v>
      </c>
      <c r="F75" s="30">
        <v>56.106000000000002</v>
      </c>
      <c r="G75" s="31">
        <f t="shared" si="4"/>
        <v>-2.6310000000000001E-3</v>
      </c>
      <c r="H75" s="32">
        <v>56.040999999999997</v>
      </c>
      <c r="I75" s="33">
        <v>6239.6959999999999</v>
      </c>
      <c r="J75" s="32">
        <v>56.152999999999999</v>
      </c>
      <c r="K75" s="37">
        <v>8578.2900000000009</v>
      </c>
      <c r="M75" s="26"/>
      <c r="N75" s="36"/>
      <c r="O75" s="26"/>
    </row>
    <row r="76" spans="2:15">
      <c r="B76" s="27" t="s">
        <v>153</v>
      </c>
      <c r="C76" s="28" t="s">
        <v>154</v>
      </c>
      <c r="D76" s="29" t="s">
        <v>155</v>
      </c>
      <c r="E76" s="30">
        <v>55.673999999999999</v>
      </c>
      <c r="F76" s="30">
        <v>55.673999999999999</v>
      </c>
      <c r="G76" s="31">
        <f t="shared" ref="G76:G81" si="5">+ROUND(F76/$E$76-1,6)</f>
        <v>0</v>
      </c>
      <c r="H76" s="32">
        <v>57.142000000000003</v>
      </c>
      <c r="I76" s="33">
        <v>6211.0010000000002</v>
      </c>
      <c r="J76" s="32">
        <v>54.63</v>
      </c>
      <c r="K76" s="37">
        <v>8736.2170000000006</v>
      </c>
      <c r="L76" s="54"/>
      <c r="M76" s="56"/>
      <c r="N76" s="36"/>
      <c r="O76" s="26"/>
    </row>
    <row r="77" spans="2:15">
      <c r="B77" s="27" t="s">
        <v>156</v>
      </c>
      <c r="C77" s="28" t="s">
        <v>157</v>
      </c>
      <c r="D77" s="29" t="s">
        <v>155</v>
      </c>
      <c r="E77" s="30">
        <v>55.673999999999999</v>
      </c>
      <c r="F77" s="30">
        <v>55.12</v>
      </c>
      <c r="G77" s="31">
        <f t="shared" si="5"/>
        <v>-9.9509999999999998E-3</v>
      </c>
      <c r="H77" s="32">
        <v>58.301000000000002</v>
      </c>
      <c r="I77" s="33">
        <v>6209.3</v>
      </c>
      <c r="J77" s="32">
        <v>52.932000000000002</v>
      </c>
      <c r="K77" s="37">
        <v>9026.8189999999995</v>
      </c>
      <c r="L77" s="55"/>
      <c r="M77" s="26"/>
      <c r="N77" s="36"/>
      <c r="O77" s="26"/>
    </row>
    <row r="78" spans="2:15">
      <c r="B78" s="27" t="s">
        <v>158</v>
      </c>
      <c r="C78" s="28" t="s">
        <v>159</v>
      </c>
      <c r="D78" s="29" t="s">
        <v>155</v>
      </c>
      <c r="E78" s="30">
        <v>55.673999999999999</v>
      </c>
      <c r="F78" s="30">
        <v>55.353999999999999</v>
      </c>
      <c r="G78" s="31">
        <f t="shared" si="5"/>
        <v>-5.7479999999999996E-3</v>
      </c>
      <c r="H78" s="32">
        <v>61.834000000000003</v>
      </c>
      <c r="I78" s="33">
        <v>6061.0079999999998</v>
      </c>
      <c r="J78" s="32">
        <v>50.926000000000002</v>
      </c>
      <c r="K78" s="37">
        <v>8870.1290000000008</v>
      </c>
      <c r="L78" s="55"/>
      <c r="M78" s="26"/>
      <c r="N78" s="36"/>
      <c r="O78" s="26"/>
    </row>
    <row r="79" spans="2:15">
      <c r="B79" s="27" t="s">
        <v>160</v>
      </c>
      <c r="C79" s="28" t="s">
        <v>161</v>
      </c>
      <c r="D79" s="29" t="s">
        <v>155</v>
      </c>
      <c r="E79" s="30">
        <v>55.673999999999999</v>
      </c>
      <c r="F79" s="30">
        <v>56.273000000000003</v>
      </c>
      <c r="G79" s="31">
        <f t="shared" si="5"/>
        <v>1.0758999999999999E-2</v>
      </c>
      <c r="H79" s="32">
        <v>65.352000000000004</v>
      </c>
      <c r="I79" s="33">
        <v>5990.6620000000003</v>
      </c>
      <c r="J79" s="32">
        <v>50.055999999999997</v>
      </c>
      <c r="K79" s="37">
        <v>8748.8539999999994</v>
      </c>
      <c r="L79" s="55"/>
      <c r="M79" s="26"/>
      <c r="N79" s="36"/>
      <c r="O79" s="26"/>
    </row>
    <row r="80" spans="2:15">
      <c r="B80" s="27" t="s">
        <v>162</v>
      </c>
      <c r="C80" s="28" t="s">
        <v>163</v>
      </c>
      <c r="D80" s="29" t="s">
        <v>155</v>
      </c>
      <c r="E80" s="30">
        <v>55.673999999999999</v>
      </c>
      <c r="F80" s="30">
        <v>56.209000000000003</v>
      </c>
      <c r="G80" s="31">
        <f t="shared" si="5"/>
        <v>9.6100000000000005E-3</v>
      </c>
      <c r="H80" s="32">
        <v>66.528999999999996</v>
      </c>
      <c r="I80" s="33">
        <v>5997.5550000000003</v>
      </c>
      <c r="J80" s="32">
        <v>49.177</v>
      </c>
      <c r="K80" s="37">
        <v>8802.0290000000005</v>
      </c>
      <c r="L80" s="55"/>
      <c r="M80" s="26"/>
      <c r="N80" s="36"/>
      <c r="O80" s="26"/>
    </row>
    <row r="81" spans="2:15">
      <c r="B81" s="27" t="s">
        <v>164</v>
      </c>
      <c r="C81" s="28" t="s">
        <v>165</v>
      </c>
      <c r="D81" s="29" t="s">
        <v>155</v>
      </c>
      <c r="E81" s="30">
        <v>55.673999999999999</v>
      </c>
      <c r="F81" s="30">
        <v>55.609000000000002</v>
      </c>
      <c r="G81" s="31">
        <f t="shared" si="5"/>
        <v>-1.168E-3</v>
      </c>
      <c r="H81" s="32">
        <v>66.323999999999998</v>
      </c>
      <c r="I81" s="33">
        <v>5992.143</v>
      </c>
      <c r="J81" s="32">
        <v>48.253999999999998</v>
      </c>
      <c r="K81" s="37">
        <v>8729.3310000000001</v>
      </c>
      <c r="L81" s="55"/>
      <c r="M81" s="26"/>
      <c r="N81" s="36"/>
      <c r="O81" s="26"/>
    </row>
    <row r="82" spans="2:15">
      <c r="B82" s="27" t="s">
        <v>166</v>
      </c>
      <c r="C82" s="28" t="s">
        <v>167</v>
      </c>
      <c r="D82" s="29" t="s">
        <v>175</v>
      </c>
      <c r="E82" s="30">
        <v>54.488</v>
      </c>
      <c r="F82" s="30">
        <v>54.488</v>
      </c>
      <c r="G82" s="31">
        <f t="shared" ref="G82:G87" si="6">+ROUND(F82/$E$82-1,6)</f>
        <v>0</v>
      </c>
      <c r="H82" s="32">
        <v>63.807000000000002</v>
      </c>
      <c r="I82" s="33">
        <v>6144.509</v>
      </c>
      <c r="J82" s="32">
        <v>48.08</v>
      </c>
      <c r="K82" s="37">
        <v>8935.6409999999996</v>
      </c>
      <c r="L82" s="55"/>
      <c r="M82" s="26"/>
      <c r="N82" s="36"/>
      <c r="O82" s="26"/>
    </row>
    <row r="83" spans="2:15">
      <c r="B83" s="46" t="s">
        <v>168</v>
      </c>
      <c r="C83" s="47" t="s">
        <v>169</v>
      </c>
      <c r="D83" s="48" t="s">
        <v>175</v>
      </c>
      <c r="E83" s="49">
        <v>54.488</v>
      </c>
      <c r="F83" s="49">
        <v>53.320999999999998</v>
      </c>
      <c r="G83" s="50">
        <f t="shared" si="6"/>
        <v>-2.1418E-2</v>
      </c>
      <c r="H83" s="51">
        <v>60.832999999999998</v>
      </c>
      <c r="I83" s="52">
        <v>6105.9920000000002</v>
      </c>
      <c r="J83" s="51">
        <v>48.098999999999997</v>
      </c>
      <c r="K83" s="53">
        <v>8783.1630000000005</v>
      </c>
      <c r="L83" s="54"/>
      <c r="M83" s="26"/>
      <c r="N83" s="36"/>
      <c r="O83" s="26"/>
    </row>
    <row r="84" spans="2:15">
      <c r="B84" s="46" t="s">
        <v>172</v>
      </c>
      <c r="C84" s="47" t="s">
        <v>171</v>
      </c>
      <c r="D84" s="48" t="s">
        <v>175</v>
      </c>
      <c r="E84" s="49">
        <v>54.488</v>
      </c>
      <c r="F84" s="49">
        <v>53.042000000000002</v>
      </c>
      <c r="G84" s="50">
        <f t="shared" si="6"/>
        <v>-2.6537999999999999E-2</v>
      </c>
      <c r="H84" s="51">
        <v>61.058999999999997</v>
      </c>
      <c r="I84" s="52">
        <v>6204.3270000000002</v>
      </c>
      <c r="J84" s="51">
        <v>47.386000000000003</v>
      </c>
      <c r="K84" s="53">
        <v>8793.7729999999992</v>
      </c>
      <c r="L84" s="54"/>
      <c r="M84" s="26"/>
      <c r="N84" s="36"/>
      <c r="O84" s="26"/>
    </row>
    <row r="85" spans="2:15">
      <c r="B85" s="46" t="s">
        <v>173</v>
      </c>
      <c r="C85" s="47" t="s">
        <v>174</v>
      </c>
      <c r="D85" s="48" t="s">
        <v>175</v>
      </c>
      <c r="E85" s="49">
        <v>54.488</v>
      </c>
      <c r="F85" s="49">
        <v>53.540999999999997</v>
      </c>
      <c r="G85" s="50">
        <f t="shared" si="6"/>
        <v>-1.738E-2</v>
      </c>
      <c r="H85" s="51">
        <v>63.107999999999997</v>
      </c>
      <c r="I85" s="52">
        <v>6146.5050000000001</v>
      </c>
      <c r="J85" s="51">
        <v>46.802</v>
      </c>
      <c r="K85" s="53">
        <v>8725.866</v>
      </c>
      <c r="L85" s="54"/>
      <c r="M85" s="26"/>
      <c r="N85" s="55"/>
      <c r="O85" s="26"/>
    </row>
    <row r="86" spans="2:15">
      <c r="B86" s="46" t="s">
        <v>176</v>
      </c>
      <c r="C86" s="47" t="s">
        <v>177</v>
      </c>
      <c r="D86" s="48" t="s">
        <v>175</v>
      </c>
      <c r="E86" s="49">
        <v>54.488</v>
      </c>
      <c r="F86" s="49">
        <v>53.345999999999997</v>
      </c>
      <c r="G86" s="50">
        <f t="shared" si="6"/>
        <v>-2.0958999999999998E-2</v>
      </c>
      <c r="H86" s="51">
        <v>63.33</v>
      </c>
      <c r="I86" s="52">
        <v>6090.2020000000002</v>
      </c>
      <c r="J86" s="51">
        <v>46.305</v>
      </c>
      <c r="K86" s="53">
        <v>8636.1479999999992</v>
      </c>
      <c r="L86" s="54"/>
      <c r="M86" s="26"/>
      <c r="N86" s="55"/>
      <c r="O86" s="26"/>
    </row>
    <row r="87" spans="2:15">
      <c r="B87" s="46" t="s">
        <v>178</v>
      </c>
      <c r="C87" s="47" t="s">
        <v>179</v>
      </c>
      <c r="D87" s="48" t="s">
        <v>175</v>
      </c>
      <c r="E87" s="49">
        <v>54.488</v>
      </c>
      <c r="F87" s="49">
        <v>52.128999999999998</v>
      </c>
      <c r="G87" s="50">
        <f t="shared" si="6"/>
        <v>-4.3293999999999999E-2</v>
      </c>
      <c r="H87" s="51">
        <v>61.74</v>
      </c>
      <c r="I87" s="52">
        <v>6157.5450000000001</v>
      </c>
      <c r="J87" s="51">
        <v>45.594000000000001</v>
      </c>
      <c r="K87" s="53">
        <v>9056.1830000000009</v>
      </c>
      <c r="L87" s="54"/>
      <c r="M87" s="26"/>
      <c r="N87" s="55"/>
      <c r="O87" s="26"/>
    </row>
    <row r="88" spans="2:15">
      <c r="B88" s="46" t="s">
        <v>180</v>
      </c>
      <c r="C88" s="47" t="s">
        <v>181</v>
      </c>
      <c r="D88" s="48" t="s">
        <v>188</v>
      </c>
      <c r="E88" s="49">
        <v>50.968000000000004</v>
      </c>
      <c r="F88" s="49">
        <v>50.968000000000004</v>
      </c>
      <c r="G88" s="50">
        <f t="shared" ref="G88:G93" si="7">+ROUND(F88/$E$88-1,6)</f>
        <v>0</v>
      </c>
      <c r="H88" s="51">
        <v>59.606000000000002</v>
      </c>
      <c r="I88" s="52">
        <v>6016.5069999999996</v>
      </c>
      <c r="J88" s="51">
        <v>45.222000000000001</v>
      </c>
      <c r="K88" s="53">
        <v>9045.0040000000008</v>
      </c>
      <c r="L88" s="54"/>
      <c r="M88" s="26"/>
      <c r="N88" s="55"/>
      <c r="O88" s="26"/>
    </row>
    <row r="89" spans="2:15">
      <c r="B89" s="46" t="s">
        <v>182</v>
      </c>
      <c r="C89" s="47" t="s">
        <v>183</v>
      </c>
      <c r="D89" s="48" t="s">
        <v>188</v>
      </c>
      <c r="E89" s="49">
        <v>50.968000000000004</v>
      </c>
      <c r="F89" s="49">
        <v>50.28</v>
      </c>
      <c r="G89" s="50">
        <f t="shared" si="7"/>
        <v>-1.3499000000000001E-2</v>
      </c>
      <c r="H89" s="51">
        <v>57.881999999999998</v>
      </c>
      <c r="I89" s="52">
        <v>6017.5290000000005</v>
      </c>
      <c r="J89" s="51">
        <v>45.332999999999998</v>
      </c>
      <c r="K89" s="53">
        <v>9248.16</v>
      </c>
      <c r="L89" s="54"/>
      <c r="M89" s="26"/>
      <c r="N89" s="55"/>
      <c r="O89" s="26"/>
    </row>
    <row r="90" spans="2:15">
      <c r="B90" s="46" t="s">
        <v>184</v>
      </c>
      <c r="C90" s="47" t="s">
        <v>185</v>
      </c>
      <c r="D90" s="48" t="s">
        <v>188</v>
      </c>
      <c r="E90" s="49">
        <v>50.968000000000004</v>
      </c>
      <c r="F90" s="49">
        <v>49.978999999999999</v>
      </c>
      <c r="G90" s="50">
        <f t="shared" si="7"/>
        <v>-1.9404000000000001E-2</v>
      </c>
      <c r="H90" s="51">
        <v>57.423999999999999</v>
      </c>
      <c r="I90" s="52">
        <v>5940.6601000000001</v>
      </c>
      <c r="J90" s="51">
        <v>45.231000000000002</v>
      </c>
      <c r="K90" s="53">
        <v>9316.4089000000004</v>
      </c>
      <c r="L90" s="54"/>
      <c r="M90" s="26"/>
      <c r="N90" s="55"/>
      <c r="O90" s="26"/>
    </row>
    <row r="91" spans="2:15">
      <c r="B91" s="46" t="s">
        <v>186</v>
      </c>
      <c r="C91" s="47" t="s">
        <v>187</v>
      </c>
      <c r="D91" s="48" t="s">
        <v>188</v>
      </c>
      <c r="E91" s="49">
        <v>50.968000000000004</v>
      </c>
      <c r="F91" s="49">
        <v>52.110999999999997</v>
      </c>
      <c r="G91" s="50">
        <f t="shared" si="7"/>
        <v>2.2426000000000001E-2</v>
      </c>
      <c r="H91" s="51">
        <v>62.131999999999998</v>
      </c>
      <c r="I91" s="52">
        <v>5896.4713000000002</v>
      </c>
      <c r="J91" s="51">
        <v>45.734999999999999</v>
      </c>
      <c r="K91" s="53">
        <v>9268.0041000000001</v>
      </c>
      <c r="L91" s="54"/>
      <c r="M91" s="26"/>
      <c r="N91" s="55"/>
      <c r="O91" s="26"/>
    </row>
    <row r="92" spans="2:15">
      <c r="B92" s="46" t="s">
        <v>189</v>
      </c>
      <c r="C92" s="47" t="s">
        <v>190</v>
      </c>
      <c r="D92" s="48" t="s">
        <v>188</v>
      </c>
      <c r="E92" s="49">
        <v>50.968000000000004</v>
      </c>
      <c r="F92" s="49">
        <v>54.542999999999999</v>
      </c>
      <c r="G92" s="50">
        <f t="shared" si="7"/>
        <v>7.0141999999999996E-2</v>
      </c>
      <c r="H92" s="51">
        <v>68.578999999999994</v>
      </c>
      <c r="I92" s="52">
        <v>5968.6687000000002</v>
      </c>
      <c r="J92" s="51">
        <v>45.65</v>
      </c>
      <c r="K92" s="53">
        <v>9420.5908999999992</v>
      </c>
      <c r="L92" s="54"/>
      <c r="M92" s="26"/>
      <c r="N92" s="55"/>
      <c r="O92" s="26"/>
    </row>
    <row r="93" spans="2:15">
      <c r="B93" s="46" t="s">
        <v>191</v>
      </c>
      <c r="C93" s="47" t="s">
        <v>192</v>
      </c>
      <c r="D93" s="48" t="s">
        <v>188</v>
      </c>
      <c r="E93" s="49">
        <v>50.968000000000004</v>
      </c>
      <c r="F93" s="49">
        <v>55.872</v>
      </c>
      <c r="G93" s="50">
        <f t="shared" si="7"/>
        <v>9.6216999999999997E-2</v>
      </c>
      <c r="H93" s="51">
        <v>71.957999999999998</v>
      </c>
      <c r="I93" s="52">
        <v>5970.8774000000003</v>
      </c>
      <c r="J93" s="51">
        <v>45.774000000000001</v>
      </c>
      <c r="K93" s="53">
        <v>9511.9130999999998</v>
      </c>
      <c r="L93" s="54"/>
      <c r="M93" s="26"/>
      <c r="N93" s="55"/>
      <c r="O93" s="26"/>
    </row>
    <row r="94" spans="2:15">
      <c r="B94" s="46" t="s">
        <v>193</v>
      </c>
      <c r="C94" s="47" t="s">
        <v>194</v>
      </c>
      <c r="D94" s="48" t="s">
        <v>201</v>
      </c>
      <c r="E94" s="49">
        <v>56.542000000000002</v>
      </c>
      <c r="F94" s="49">
        <v>56.542000000000002</v>
      </c>
      <c r="G94" s="50">
        <f>+ROUND(F94/$E$94-1,6)</f>
        <v>0</v>
      </c>
      <c r="H94" s="51">
        <v>73.754000000000005</v>
      </c>
      <c r="I94" s="52">
        <v>6057.2520999999997</v>
      </c>
      <c r="J94" s="51">
        <v>45.77</v>
      </c>
      <c r="K94" s="53">
        <v>9678.6584999999995</v>
      </c>
      <c r="L94" s="54"/>
      <c r="M94" s="26"/>
      <c r="N94" s="55"/>
      <c r="O94" s="26"/>
    </row>
    <row r="95" spans="2:15">
      <c r="B95" s="46" t="s">
        <v>195</v>
      </c>
      <c r="C95" s="47" t="s">
        <v>196</v>
      </c>
      <c r="D95" s="48" t="s">
        <v>201</v>
      </c>
      <c r="E95" s="49">
        <v>56.542000000000002</v>
      </c>
      <c r="F95" s="49">
        <v>54.494</v>
      </c>
      <c r="G95" s="50">
        <f>+ROUND(F95/$E$94-1,6)</f>
        <v>-3.6221000000000003E-2</v>
      </c>
      <c r="H95" s="51">
        <v>68.206999999999994</v>
      </c>
      <c r="I95" s="52">
        <v>6031.4413999999997</v>
      </c>
      <c r="J95" s="51">
        <v>45.756</v>
      </c>
      <c r="K95" s="53">
        <v>9464.9256999999998</v>
      </c>
      <c r="L95" s="54"/>
      <c r="M95" s="26"/>
      <c r="N95" s="55"/>
      <c r="O95" s="26"/>
    </row>
    <row r="96" spans="2:15">
      <c r="B96" s="46" t="s">
        <v>197</v>
      </c>
      <c r="C96" s="47" t="s">
        <v>198</v>
      </c>
      <c r="D96" s="48" t="s">
        <v>201</v>
      </c>
      <c r="E96" s="49">
        <v>56.542000000000002</v>
      </c>
      <c r="F96" s="49">
        <v>51.72</v>
      </c>
      <c r="G96" s="50">
        <f>+ROUND(F96/$E$94-1,6)</f>
        <v>-8.5281999999999997E-2</v>
      </c>
      <c r="H96" s="51">
        <v>60.768999999999998</v>
      </c>
      <c r="I96" s="52">
        <v>6096.1450000000004</v>
      </c>
      <c r="J96" s="51">
        <v>45.859000000000002</v>
      </c>
      <c r="K96" s="53">
        <v>9412.0488000000005</v>
      </c>
      <c r="L96" s="54"/>
      <c r="M96" s="26"/>
      <c r="N96" s="55"/>
      <c r="O96" s="26"/>
    </row>
    <row r="97" spans="2:15">
      <c r="B97" s="46" t="s">
        <v>199</v>
      </c>
      <c r="C97" s="47" t="s">
        <v>200</v>
      </c>
      <c r="D97" s="48" t="s">
        <v>201</v>
      </c>
      <c r="E97" s="49">
        <v>56.542000000000002</v>
      </c>
      <c r="F97" s="49">
        <v>49.695999999999998</v>
      </c>
      <c r="G97" s="50">
        <f>+ROUND(F97/$E$94-1,6)</f>
        <v>-0.12107800000000001</v>
      </c>
      <c r="H97" s="51">
        <v>55.081000000000003</v>
      </c>
      <c r="I97" s="52">
        <v>6060.201</v>
      </c>
      <c r="J97" s="51">
        <v>46.143000000000001</v>
      </c>
      <c r="K97" s="53">
        <v>9186.0040000000008</v>
      </c>
      <c r="L97" s="54"/>
      <c r="M97" s="26"/>
      <c r="N97" s="55"/>
      <c r="O97" s="26"/>
    </row>
    <row r="98" spans="2:15">
      <c r="B98" s="46" t="s">
        <v>202</v>
      </c>
      <c r="C98" s="47" t="s">
        <v>203</v>
      </c>
      <c r="D98" s="48" t="s">
        <v>206</v>
      </c>
      <c r="E98" s="49">
        <v>48.817</v>
      </c>
      <c r="F98" s="49">
        <v>48.817</v>
      </c>
      <c r="G98" s="50">
        <f>+ROUND(F98/$E$98-1,6)</f>
        <v>0</v>
      </c>
      <c r="H98" s="51">
        <v>50.834000000000003</v>
      </c>
      <c r="I98" s="52">
        <v>6017.0770000000002</v>
      </c>
      <c r="J98" s="51">
        <v>47.503</v>
      </c>
      <c r="K98" s="53">
        <v>9232.6550000000007</v>
      </c>
      <c r="L98" s="54"/>
      <c r="M98" s="26"/>
      <c r="N98" s="55"/>
      <c r="O98" s="26"/>
    </row>
    <row r="99" spans="2:15">
      <c r="B99" s="46" t="s">
        <v>204</v>
      </c>
      <c r="C99" s="47" t="s">
        <v>205</v>
      </c>
      <c r="D99" s="48" t="s">
        <v>206</v>
      </c>
      <c r="E99" s="49">
        <v>48.817</v>
      </c>
      <c r="F99" s="49">
        <v>50.792000000000002</v>
      </c>
      <c r="G99" s="50">
        <f>+ROUND(F99/$E$99-1,6)</f>
        <v>4.0457E-2</v>
      </c>
      <c r="H99" s="51">
        <v>54.198</v>
      </c>
      <c r="I99" s="52">
        <v>6071.5640000000003</v>
      </c>
      <c r="J99" s="51">
        <v>48.639000000000003</v>
      </c>
      <c r="K99" s="53">
        <v>9603.2309999999998</v>
      </c>
      <c r="L99" s="54"/>
      <c r="M99" s="26"/>
      <c r="N99" s="55"/>
      <c r="O99" s="26"/>
    </row>
    <row r="100" spans="2:15">
      <c r="B100" s="46" t="s">
        <v>207</v>
      </c>
      <c r="C100" s="47" t="s">
        <v>208</v>
      </c>
      <c r="D100" s="48" t="s">
        <v>213</v>
      </c>
      <c r="E100" s="49">
        <v>52.945999999999998</v>
      </c>
      <c r="F100" s="49">
        <v>52.945999999999998</v>
      </c>
      <c r="G100" s="50">
        <f t="shared" ref="G100:G105" si="8">+ROUND(F100/$E$100-1,6)</f>
        <v>0</v>
      </c>
      <c r="H100" s="51">
        <v>57.822000000000003</v>
      </c>
      <c r="I100" s="52">
        <v>5899.4610000000002</v>
      </c>
      <c r="J100" s="51">
        <v>49.936</v>
      </c>
      <c r="K100" s="53">
        <v>9559.0159999999996</v>
      </c>
      <c r="L100" s="58"/>
    </row>
    <row r="101" spans="2:15">
      <c r="B101" s="46" t="s">
        <v>209</v>
      </c>
      <c r="C101" s="47" t="s">
        <v>210</v>
      </c>
      <c r="D101" s="48" t="s">
        <v>213</v>
      </c>
      <c r="E101" s="49">
        <v>52.945999999999998</v>
      </c>
      <c r="F101" s="49">
        <v>55.677999999999997</v>
      </c>
      <c r="G101" s="50">
        <f t="shared" si="8"/>
        <v>5.16E-2</v>
      </c>
      <c r="H101" s="51">
        <v>63.460999999999999</v>
      </c>
      <c r="I101" s="52">
        <v>5938.1559999999999</v>
      </c>
      <c r="J101" s="51">
        <v>50.942</v>
      </c>
      <c r="K101" s="53">
        <v>9759.0439999999999</v>
      </c>
      <c r="L101" s="58"/>
      <c r="M101" s="54"/>
    </row>
    <row r="102" spans="2:15">
      <c r="B102" s="46" t="s">
        <v>211</v>
      </c>
      <c r="C102" s="47" t="s">
        <v>214</v>
      </c>
      <c r="D102" s="48" t="s">
        <v>213</v>
      </c>
      <c r="E102" s="49">
        <v>52.945999999999998</v>
      </c>
      <c r="F102" s="49">
        <v>56.417999999999999</v>
      </c>
      <c r="G102" s="50">
        <f t="shared" si="8"/>
        <v>6.5575999999999995E-2</v>
      </c>
      <c r="H102" s="51">
        <v>65.602000000000004</v>
      </c>
      <c r="I102" s="52">
        <v>5930.8360000000002</v>
      </c>
      <c r="J102" s="51">
        <v>50.744999999999997</v>
      </c>
      <c r="K102" s="53">
        <v>9600.8619999999992</v>
      </c>
      <c r="L102" s="58"/>
      <c r="M102" s="54"/>
    </row>
    <row r="103" spans="2:15">
      <c r="B103" s="46" t="s">
        <v>212</v>
      </c>
      <c r="C103" s="47" t="s">
        <v>215</v>
      </c>
      <c r="D103" s="48" t="s">
        <v>213</v>
      </c>
      <c r="E103" s="49">
        <v>52.945999999999998</v>
      </c>
      <c r="F103" s="49">
        <v>56.030999999999999</v>
      </c>
      <c r="G103" s="50">
        <f t="shared" si="8"/>
        <v>5.8266999999999999E-2</v>
      </c>
      <c r="H103" s="51">
        <v>65.272999999999996</v>
      </c>
      <c r="I103" s="52">
        <v>5961.9160000000002</v>
      </c>
      <c r="J103" s="51">
        <v>50.253</v>
      </c>
      <c r="K103" s="53">
        <v>9535.8189999999995</v>
      </c>
      <c r="L103" s="58"/>
      <c r="M103" s="54"/>
    </row>
    <row r="104" spans="2:15">
      <c r="B104" s="46" t="s">
        <v>216</v>
      </c>
      <c r="C104" s="47" t="s">
        <v>217</v>
      </c>
      <c r="D104" s="48" t="s">
        <v>213</v>
      </c>
      <c r="E104" s="49">
        <v>52.945999999999998</v>
      </c>
      <c r="F104" s="49">
        <v>58.067</v>
      </c>
      <c r="G104" s="50">
        <f t="shared" si="8"/>
        <v>9.6721000000000001E-2</v>
      </c>
      <c r="H104" s="51">
        <v>65.855999999999995</v>
      </c>
      <c r="I104" s="52">
        <v>6042.808</v>
      </c>
      <c r="J104" s="51">
        <v>53.256999999999998</v>
      </c>
      <c r="K104" s="53">
        <v>9786.7739999999994</v>
      </c>
      <c r="L104" s="58"/>
      <c r="M104" s="54"/>
    </row>
    <row r="105" spans="2:15">
      <c r="B105" s="46" t="s">
        <v>218</v>
      </c>
      <c r="C105" s="47" t="s">
        <v>219</v>
      </c>
      <c r="D105" s="48" t="s">
        <v>213</v>
      </c>
      <c r="E105" s="49">
        <v>52.945999999999998</v>
      </c>
      <c r="F105" s="49">
        <v>59.140999999999998</v>
      </c>
      <c r="G105" s="50">
        <f t="shared" si="8"/>
        <v>0.117006</v>
      </c>
      <c r="H105" s="51">
        <v>66.376999999999995</v>
      </c>
      <c r="I105" s="52">
        <v>6017.625</v>
      </c>
      <c r="J105" s="51">
        <v>54.753</v>
      </c>
      <c r="K105" s="53">
        <v>9923.3220000000001</v>
      </c>
      <c r="L105" s="58"/>
      <c r="M105" s="54"/>
    </row>
    <row r="106" spans="2:15">
      <c r="B106" s="46" t="s">
        <v>220</v>
      </c>
      <c r="C106" s="47" t="s">
        <v>221</v>
      </c>
      <c r="D106" s="48" t="s">
        <v>230</v>
      </c>
      <c r="E106" s="49">
        <v>60.441000000000003</v>
      </c>
      <c r="F106" s="49">
        <v>60.441000000000003</v>
      </c>
      <c r="G106" s="50">
        <f t="shared" ref="G106:G111" si="9">+ROUND(F106/$E$106-1,6)</f>
        <v>0</v>
      </c>
      <c r="H106" s="51">
        <v>66.953000000000003</v>
      </c>
      <c r="I106" s="52">
        <v>6030.3779999999997</v>
      </c>
      <c r="J106" s="51">
        <v>56.545999999999999</v>
      </c>
      <c r="K106" s="53">
        <v>10081.045</v>
      </c>
      <c r="L106" s="58"/>
      <c r="M106" s="54"/>
    </row>
    <row r="107" spans="2:15">
      <c r="B107" s="46" t="s">
        <v>222</v>
      </c>
      <c r="C107" s="47" t="s">
        <v>223</v>
      </c>
      <c r="D107" s="48" t="s">
        <v>230</v>
      </c>
      <c r="E107" s="49">
        <v>60.441000000000003</v>
      </c>
      <c r="F107" s="49">
        <v>60.564999999999998</v>
      </c>
      <c r="G107" s="50">
        <f t="shared" si="9"/>
        <v>2.052E-3</v>
      </c>
      <c r="H107" s="51">
        <v>66.087000000000003</v>
      </c>
      <c r="I107" s="52">
        <v>6017.5969999999998</v>
      </c>
      <c r="J107" s="51">
        <v>57.228000000000002</v>
      </c>
      <c r="K107" s="53">
        <v>9956.8060000000005</v>
      </c>
      <c r="L107" s="58"/>
      <c r="M107" s="54"/>
    </row>
    <row r="108" spans="2:15">
      <c r="B108" s="46" t="s">
        <v>225</v>
      </c>
      <c r="C108" s="47" t="s">
        <v>224</v>
      </c>
      <c r="D108" s="48" t="s">
        <v>230</v>
      </c>
      <c r="E108" s="49">
        <v>60.441000000000003</v>
      </c>
      <c r="F108" s="49">
        <v>59.215000000000003</v>
      </c>
      <c r="G108" s="50">
        <f t="shared" si="9"/>
        <v>-2.0284E-2</v>
      </c>
      <c r="H108" s="51">
        <v>62.414999999999999</v>
      </c>
      <c r="I108" s="52">
        <v>6191.2839999999997</v>
      </c>
      <c r="J108" s="51">
        <v>57.201000000000001</v>
      </c>
      <c r="K108" s="53">
        <v>9837.4110000000001</v>
      </c>
      <c r="L108" s="58"/>
      <c r="M108" s="54"/>
    </row>
    <row r="109" spans="2:15">
      <c r="B109" s="46" t="s">
        <v>226</v>
      </c>
      <c r="C109" s="47" t="s">
        <v>227</v>
      </c>
      <c r="D109" s="48" t="s">
        <v>230</v>
      </c>
      <c r="E109" s="49">
        <v>60.441000000000003</v>
      </c>
      <c r="F109" s="49">
        <v>57.557000000000002</v>
      </c>
      <c r="G109" s="50">
        <f t="shared" si="9"/>
        <v>-4.7716000000000001E-2</v>
      </c>
      <c r="H109" s="51">
        <v>57.820999999999998</v>
      </c>
      <c r="I109" s="52">
        <v>6237.692</v>
      </c>
      <c r="J109" s="51">
        <v>57.381999999999998</v>
      </c>
      <c r="K109" s="53">
        <v>9424.9979999999996</v>
      </c>
      <c r="L109" s="58"/>
      <c r="M109" s="54"/>
    </row>
    <row r="110" spans="2:15">
      <c r="B110" s="46" t="s">
        <v>228</v>
      </c>
      <c r="C110" s="47" t="s">
        <v>229</v>
      </c>
      <c r="D110" s="48" t="s">
        <v>230</v>
      </c>
      <c r="E110" s="49">
        <v>60.441000000000003</v>
      </c>
      <c r="F110" s="49">
        <v>58.225000000000001</v>
      </c>
      <c r="G110" s="50">
        <f t="shared" si="9"/>
        <v>-3.6664000000000002E-2</v>
      </c>
      <c r="H110" s="51">
        <v>59.582999999999998</v>
      </c>
      <c r="I110" s="52">
        <v>6243.2169999999996</v>
      </c>
      <c r="J110" s="51">
        <v>57.328000000000003</v>
      </c>
      <c r="K110" s="53">
        <v>9454.143</v>
      </c>
      <c r="L110" s="58"/>
      <c r="M110" s="54"/>
    </row>
    <row r="111" spans="2:15">
      <c r="B111" s="46" t="s">
        <v>231</v>
      </c>
      <c r="C111" s="47" t="s">
        <v>232</v>
      </c>
      <c r="D111" s="48" t="s">
        <v>230</v>
      </c>
      <c r="E111" s="49">
        <v>60.441000000000003</v>
      </c>
      <c r="F111" s="49">
        <v>58.779000000000003</v>
      </c>
      <c r="G111" s="50">
        <f t="shared" si="9"/>
        <v>-2.7498000000000002E-2</v>
      </c>
      <c r="H111" s="51">
        <v>60.384999999999998</v>
      </c>
      <c r="I111" s="52">
        <v>6266.3109999999997</v>
      </c>
      <c r="J111" s="51">
        <v>57.755000000000003</v>
      </c>
      <c r="K111" s="53">
        <v>9827.6919999999991</v>
      </c>
      <c r="L111" s="58"/>
      <c r="M111" s="54"/>
    </row>
    <row r="112" spans="2:15">
      <c r="B112" s="46" t="s">
        <v>233</v>
      </c>
      <c r="C112" s="47" t="s">
        <v>234</v>
      </c>
      <c r="D112" s="48" t="s">
        <v>241</v>
      </c>
      <c r="E112" s="49">
        <v>62.228000000000002</v>
      </c>
      <c r="F112" s="49">
        <v>62.228000000000002</v>
      </c>
      <c r="G112" s="50">
        <f t="shared" ref="G112:G117" si="10">+ROUND(F112/$E$112-1,6)</f>
        <v>0</v>
      </c>
      <c r="H112" s="51">
        <v>63.3</v>
      </c>
      <c r="I112" s="52">
        <v>6014.174</v>
      </c>
      <c r="J112" s="51">
        <v>61.576000000000001</v>
      </c>
      <c r="K112" s="53">
        <v>9886.2739999999994</v>
      </c>
      <c r="L112" s="58"/>
      <c r="M112" s="54"/>
    </row>
    <row r="113" spans="2:13">
      <c r="B113" s="46" t="s">
        <v>235</v>
      </c>
      <c r="C113" s="47" t="s">
        <v>236</v>
      </c>
      <c r="D113" s="48" t="s">
        <v>241</v>
      </c>
      <c r="E113" s="49">
        <v>62.228000000000002</v>
      </c>
      <c r="F113" s="49">
        <v>62.704999999999998</v>
      </c>
      <c r="G113" s="50">
        <f t="shared" si="10"/>
        <v>7.6649999999999999E-3</v>
      </c>
      <c r="H113" s="51">
        <v>64.674000000000007</v>
      </c>
      <c r="I113" s="52">
        <v>5920.1009999999997</v>
      </c>
      <c r="J113" s="51">
        <v>61.566000000000003</v>
      </c>
      <c r="K113" s="53">
        <v>10234.147999999999</v>
      </c>
      <c r="L113" s="58"/>
      <c r="M113" s="54"/>
    </row>
    <row r="114" spans="2:13">
      <c r="B114" s="46" t="s">
        <v>237</v>
      </c>
      <c r="C114" s="47" t="s">
        <v>238</v>
      </c>
      <c r="D114" s="48" t="s">
        <v>241</v>
      </c>
      <c r="E114" s="49">
        <v>62.228000000000002</v>
      </c>
      <c r="F114" s="49">
        <v>62.6</v>
      </c>
      <c r="G114" s="50">
        <f t="shared" si="10"/>
        <v>5.9779999999999998E-3</v>
      </c>
      <c r="H114" s="51">
        <v>64.664000000000001</v>
      </c>
      <c r="I114" s="52">
        <v>5776.6819999999998</v>
      </c>
      <c r="J114" s="51">
        <v>61.423999999999999</v>
      </c>
      <c r="K114" s="53">
        <v>10141.447</v>
      </c>
      <c r="L114" s="58"/>
      <c r="M114" s="54"/>
    </row>
    <row r="115" spans="2:13">
      <c r="B115" s="46" t="s">
        <v>239</v>
      </c>
      <c r="C115" s="47" t="s">
        <v>240</v>
      </c>
      <c r="D115" s="48" t="s">
        <v>241</v>
      </c>
      <c r="E115" s="49">
        <v>62.228000000000002</v>
      </c>
      <c r="F115" s="49">
        <v>62.935000000000002</v>
      </c>
      <c r="G115" s="50">
        <f t="shared" si="10"/>
        <v>1.1361E-2</v>
      </c>
      <c r="H115" s="51">
        <v>66.14</v>
      </c>
      <c r="I115" s="52">
        <v>5739.9620000000004</v>
      </c>
      <c r="J115" s="51">
        <v>61.097999999999999</v>
      </c>
      <c r="K115" s="53">
        <v>10010.870000000001</v>
      </c>
      <c r="L115" s="58"/>
      <c r="M115" s="54"/>
    </row>
    <row r="116" spans="2:13">
      <c r="B116" s="46" t="s">
        <v>242</v>
      </c>
      <c r="C116" s="47" t="s">
        <v>243</v>
      </c>
      <c r="D116" s="48" t="s">
        <v>241</v>
      </c>
      <c r="E116" s="49">
        <v>62.228000000000002</v>
      </c>
      <c r="F116" s="49">
        <v>62.378</v>
      </c>
      <c r="G116" s="50">
        <f t="shared" si="10"/>
        <v>2.4099999999999998E-3</v>
      </c>
      <c r="H116" s="51">
        <v>65.370999999999995</v>
      </c>
      <c r="I116" s="52">
        <v>5820.2</v>
      </c>
      <c r="J116" s="51">
        <v>60.668999999999997</v>
      </c>
      <c r="K116" s="53">
        <v>10188.348</v>
      </c>
      <c r="L116" s="58"/>
      <c r="M116" s="54"/>
    </row>
    <row r="117" spans="2:13">
      <c r="B117" s="46" t="s">
        <v>244</v>
      </c>
      <c r="C117" s="47" t="s">
        <v>245</v>
      </c>
      <c r="D117" s="48" t="s">
        <v>241</v>
      </c>
      <c r="E117" s="49">
        <v>62.228000000000002</v>
      </c>
      <c r="F117" s="49">
        <v>62.1</v>
      </c>
      <c r="G117" s="50">
        <f t="shared" si="10"/>
        <v>-2.0569999999999998E-3</v>
      </c>
      <c r="H117" s="51">
        <v>64.786000000000001</v>
      </c>
      <c r="I117" s="52">
        <v>5836.7870000000003</v>
      </c>
      <c r="J117" s="51">
        <v>60.564</v>
      </c>
      <c r="K117" s="53">
        <v>10206.671</v>
      </c>
      <c r="L117" s="58"/>
      <c r="M117" s="54"/>
    </row>
    <row r="118" spans="2:13">
      <c r="B118" s="46" t="s">
        <v>246</v>
      </c>
      <c r="C118" s="47" t="s">
        <v>247</v>
      </c>
      <c r="D118" s="48" t="s">
        <v>252</v>
      </c>
      <c r="E118" s="49">
        <v>61.41</v>
      </c>
      <c r="F118" s="49">
        <v>61.41</v>
      </c>
      <c r="G118" s="50">
        <f t="shared" ref="G118:G123" si="11">+ROUND(F118/$E$118-1,6)</f>
        <v>0</v>
      </c>
      <c r="H118" s="51">
        <v>63.295000000000002</v>
      </c>
      <c r="I118" s="52">
        <v>5954.8329999999996</v>
      </c>
      <c r="J118" s="51">
        <v>60.33</v>
      </c>
      <c r="K118" s="53">
        <v>10391.723</v>
      </c>
      <c r="L118" s="58"/>
      <c r="M118" s="54"/>
    </row>
    <row r="119" spans="2:13">
      <c r="B119" s="46" t="s">
        <v>248</v>
      </c>
      <c r="C119" s="47" t="s">
        <v>249</v>
      </c>
      <c r="D119" s="48" t="s">
        <v>252</v>
      </c>
      <c r="E119" s="49">
        <v>61.41</v>
      </c>
      <c r="F119" s="49">
        <v>61.947000000000003</v>
      </c>
      <c r="G119" s="50">
        <f t="shared" si="11"/>
        <v>8.7449999999999993E-3</v>
      </c>
      <c r="H119" s="51">
        <v>61.027000000000001</v>
      </c>
      <c r="I119" s="52">
        <v>5945.442</v>
      </c>
      <c r="J119" s="51">
        <v>62.48</v>
      </c>
      <c r="K119" s="53">
        <v>10259.049999999999</v>
      </c>
      <c r="L119" s="58"/>
      <c r="M119" s="54"/>
    </row>
    <row r="120" spans="2:13">
      <c r="B120" s="46" t="s">
        <v>250</v>
      </c>
      <c r="C120" s="47" t="s">
        <v>251</v>
      </c>
      <c r="D120" s="48" t="s">
        <v>252</v>
      </c>
      <c r="E120" s="49">
        <v>61.41</v>
      </c>
      <c r="F120" s="49">
        <v>60.857999999999997</v>
      </c>
      <c r="G120" s="50">
        <f t="shared" si="11"/>
        <v>-8.9890000000000005E-3</v>
      </c>
      <c r="H120" s="51">
        <v>58.725000000000001</v>
      </c>
      <c r="I120" s="52">
        <v>6031.9949999999999</v>
      </c>
      <c r="J120" s="51">
        <v>62.13</v>
      </c>
      <c r="K120" s="53">
        <v>10118.406999999999</v>
      </c>
      <c r="L120" s="58"/>
      <c r="M120" s="54"/>
    </row>
    <row r="121" spans="2:13">
      <c r="B121" s="46" t="s">
        <v>253</v>
      </c>
      <c r="C121" s="47" t="s">
        <v>254</v>
      </c>
      <c r="D121" s="48" t="s">
        <v>252</v>
      </c>
      <c r="E121" s="49">
        <v>61.41</v>
      </c>
      <c r="F121" s="49">
        <v>61.139000000000003</v>
      </c>
      <c r="G121" s="50">
        <f t="shared" si="11"/>
        <v>-4.4130000000000003E-3</v>
      </c>
      <c r="H121" s="51">
        <v>59.405000000000001</v>
      </c>
      <c r="I121" s="52">
        <v>6097.6</v>
      </c>
      <c r="J121" s="51">
        <v>62.2</v>
      </c>
      <c r="K121" s="53">
        <v>9972.92</v>
      </c>
      <c r="L121" s="58"/>
      <c r="M121" s="54"/>
    </row>
    <row r="122" spans="2:13">
      <c r="B122" s="46" t="s">
        <v>255</v>
      </c>
      <c r="C122" s="47" t="s">
        <v>256</v>
      </c>
      <c r="D122" s="48" t="s">
        <v>252</v>
      </c>
      <c r="E122" s="49">
        <v>61.41</v>
      </c>
      <c r="F122" s="49">
        <v>61.223999999999997</v>
      </c>
      <c r="G122" s="50">
        <f t="shared" si="11"/>
        <v>-3.029E-3</v>
      </c>
      <c r="H122" s="51">
        <v>59.750999999999998</v>
      </c>
      <c r="I122" s="52">
        <v>6145</v>
      </c>
      <c r="J122" s="51">
        <v>62.131</v>
      </c>
      <c r="K122" s="53">
        <v>9972.9159999999993</v>
      </c>
      <c r="L122" s="58"/>
      <c r="M122" s="54"/>
    </row>
    <row r="123" spans="2:13">
      <c r="B123" s="46" t="s">
        <v>257</v>
      </c>
      <c r="C123" s="47" t="s">
        <v>258</v>
      </c>
      <c r="D123" s="48" t="s">
        <v>252</v>
      </c>
      <c r="E123" s="49">
        <v>61.41</v>
      </c>
      <c r="F123" s="49">
        <v>61.53</v>
      </c>
      <c r="G123" s="50">
        <f t="shared" si="11"/>
        <v>1.954E-3</v>
      </c>
      <c r="H123" s="51">
        <v>60.892000000000003</v>
      </c>
      <c r="I123" s="52">
        <v>6119.326</v>
      </c>
      <c r="J123" s="51">
        <v>61.9</v>
      </c>
      <c r="K123" s="53">
        <v>10563.835999999999</v>
      </c>
      <c r="L123" s="58"/>
      <c r="M123" s="54"/>
    </row>
    <row r="124" spans="2:13">
      <c r="B124" s="46" t="s">
        <v>259</v>
      </c>
      <c r="C124" s="47" t="s">
        <v>260</v>
      </c>
      <c r="D124" s="48" t="s">
        <v>265</v>
      </c>
      <c r="E124" s="49">
        <v>61.823</v>
      </c>
      <c r="F124" s="49">
        <v>61.823</v>
      </c>
      <c r="G124" s="50">
        <f t="shared" ref="G124:G134" si="12">+ROUND(F124/$E$124-1,6)</f>
        <v>0</v>
      </c>
      <c r="H124" s="51">
        <v>61.938000000000002</v>
      </c>
      <c r="I124" s="52">
        <v>5945.0749999999998</v>
      </c>
      <c r="J124" s="51">
        <v>61.76</v>
      </c>
      <c r="K124" s="53">
        <v>10842.534</v>
      </c>
      <c r="L124" s="58"/>
      <c r="M124" s="54"/>
    </row>
    <row r="125" spans="2:13">
      <c r="B125" s="46" t="s">
        <v>261</v>
      </c>
      <c r="C125" s="47" t="s">
        <v>262</v>
      </c>
      <c r="D125" s="48" t="s">
        <v>265</v>
      </c>
      <c r="E125" s="49">
        <v>61.823</v>
      </c>
      <c r="F125" s="49">
        <v>61.896999999999998</v>
      </c>
      <c r="G125" s="50">
        <f t="shared" si="12"/>
        <v>1.1969999999999999E-3</v>
      </c>
      <c r="H125" s="51">
        <v>62.244999999999997</v>
      </c>
      <c r="I125" s="52">
        <v>5951.348</v>
      </c>
      <c r="J125" s="51">
        <v>61.710999999999999</v>
      </c>
      <c r="K125" s="53">
        <v>11149.853999999999</v>
      </c>
      <c r="L125" s="58"/>
      <c r="M125" s="54"/>
    </row>
    <row r="126" spans="2:13">
      <c r="B126" s="46" t="s">
        <v>263</v>
      </c>
      <c r="C126" s="47" t="s">
        <v>264</v>
      </c>
      <c r="D126" s="48" t="s">
        <v>265</v>
      </c>
      <c r="E126" s="49">
        <v>61.823</v>
      </c>
      <c r="F126" s="49">
        <v>60.289000000000001</v>
      </c>
      <c r="G126" s="50">
        <f t="shared" si="12"/>
        <v>-2.4813000000000002E-2</v>
      </c>
      <c r="H126" s="51">
        <v>61.061999999999998</v>
      </c>
      <c r="I126" s="52">
        <v>5957.8149999999996</v>
      </c>
      <c r="J126" s="51">
        <v>59.87</v>
      </c>
      <c r="K126" s="53">
        <v>11000.267</v>
      </c>
      <c r="L126" s="58"/>
      <c r="M126" s="54"/>
    </row>
    <row r="127" spans="2:13">
      <c r="B127" s="46" t="s">
        <v>266</v>
      </c>
      <c r="C127" s="47" t="s">
        <v>267</v>
      </c>
      <c r="D127" s="48" t="s">
        <v>265</v>
      </c>
      <c r="E127" s="49">
        <v>61.823</v>
      </c>
      <c r="F127" s="49">
        <v>65.081000000000003</v>
      </c>
      <c r="G127" s="50">
        <f t="shared" si="12"/>
        <v>5.2699000000000003E-2</v>
      </c>
      <c r="H127" s="51">
        <v>60.503999999999998</v>
      </c>
      <c r="I127" s="52">
        <v>6004.5510000000004</v>
      </c>
      <c r="J127" s="51">
        <v>67.600999999999999</v>
      </c>
      <c r="K127" s="53">
        <v>10902.766</v>
      </c>
      <c r="L127" s="6"/>
      <c r="M127" s="60"/>
    </row>
    <row r="128" spans="2:13">
      <c r="B128" s="46" t="s">
        <v>269</v>
      </c>
      <c r="C128" s="47" t="s">
        <v>268</v>
      </c>
      <c r="D128" s="48" t="s">
        <v>265</v>
      </c>
      <c r="E128" s="49">
        <v>61.823</v>
      </c>
      <c r="F128" s="49">
        <v>64.465000000000003</v>
      </c>
      <c r="G128" s="50">
        <f t="shared" si="12"/>
        <v>4.2735000000000002E-2</v>
      </c>
      <c r="H128" s="51">
        <v>60.307000000000002</v>
      </c>
      <c r="I128" s="52">
        <v>6081.049</v>
      </c>
      <c r="J128" s="51">
        <v>66.77</v>
      </c>
      <c r="K128" s="53">
        <v>10973.083000000001</v>
      </c>
      <c r="L128" s="6"/>
      <c r="M128" s="60"/>
    </row>
    <row r="129" spans="2:13">
      <c r="B129" s="46" t="s">
        <v>270</v>
      </c>
      <c r="C129" s="47" t="s">
        <v>271</v>
      </c>
      <c r="D129" s="48" t="s">
        <v>265</v>
      </c>
      <c r="E129" s="49">
        <v>61.823</v>
      </c>
      <c r="F129" s="49">
        <v>63.728000000000002</v>
      </c>
      <c r="G129" s="50">
        <f t="shared" si="12"/>
        <v>3.0814000000000001E-2</v>
      </c>
      <c r="H129" s="51">
        <v>59.930999999999997</v>
      </c>
      <c r="I129" s="52">
        <v>5959.4440000000004</v>
      </c>
      <c r="J129" s="51">
        <v>65.790999999999997</v>
      </c>
      <c r="K129" s="53">
        <v>10969.109</v>
      </c>
      <c r="L129" s="6"/>
      <c r="M129" s="60"/>
    </row>
    <row r="130" spans="2:13">
      <c r="B130" s="46" t="s">
        <v>272</v>
      </c>
      <c r="C130" s="47" t="s">
        <v>273</v>
      </c>
      <c r="D130" s="48" t="s">
        <v>265</v>
      </c>
      <c r="E130" s="49">
        <v>61.823</v>
      </c>
      <c r="F130" s="49">
        <v>63.004921060262596</v>
      </c>
      <c r="G130" s="50">
        <f t="shared" si="12"/>
        <v>1.9118E-2</v>
      </c>
      <c r="H130" s="51">
        <v>59.290999999999997</v>
      </c>
      <c r="I130" s="52">
        <v>6065.8549999999996</v>
      </c>
      <c r="J130" s="51">
        <v>65.046999999999997</v>
      </c>
      <c r="K130" s="53">
        <v>11031.947</v>
      </c>
      <c r="L130" s="6"/>
      <c r="M130" s="60"/>
    </row>
    <row r="131" spans="2:13">
      <c r="B131" s="46" t="s">
        <v>274</v>
      </c>
      <c r="C131" s="47" t="s">
        <v>275</v>
      </c>
      <c r="D131" s="48" t="s">
        <v>265</v>
      </c>
      <c r="E131" s="49">
        <v>61.823</v>
      </c>
      <c r="F131" s="49">
        <v>62.822000000000003</v>
      </c>
      <c r="G131" s="50">
        <f t="shared" si="12"/>
        <v>1.6159E-2</v>
      </c>
      <c r="H131" s="51">
        <v>58.847999999999999</v>
      </c>
      <c r="I131" s="52">
        <v>6029.402</v>
      </c>
      <c r="J131" s="51">
        <v>65.069999999999993</v>
      </c>
      <c r="K131" s="53">
        <v>10655.036</v>
      </c>
      <c r="L131" s="6"/>
      <c r="M131" s="60"/>
    </row>
    <row r="132" spans="2:13">
      <c r="B132" s="46" t="s">
        <v>276</v>
      </c>
      <c r="C132" s="47" t="s">
        <v>277</v>
      </c>
      <c r="D132" s="48" t="s">
        <v>265</v>
      </c>
      <c r="E132" s="49">
        <v>61.823</v>
      </c>
      <c r="F132" s="49">
        <v>62.222000000000001</v>
      </c>
      <c r="G132" s="50">
        <f t="shared" si="12"/>
        <v>6.4539999999999997E-3</v>
      </c>
      <c r="H132" s="51">
        <v>57.856999999999999</v>
      </c>
      <c r="I132" s="52">
        <v>6107.2539999999999</v>
      </c>
      <c r="J132" s="51">
        <v>64.709000000000003</v>
      </c>
      <c r="K132" s="53">
        <v>10718.056</v>
      </c>
      <c r="L132" s="6"/>
      <c r="M132" s="60"/>
    </row>
    <row r="133" spans="2:13">
      <c r="B133" s="46" t="s">
        <v>278</v>
      </c>
      <c r="C133" s="47" t="s">
        <v>279</v>
      </c>
      <c r="D133" s="48" t="s">
        <v>265</v>
      </c>
      <c r="E133" s="49">
        <v>61.823</v>
      </c>
      <c r="F133" s="49">
        <v>61.917000000000002</v>
      </c>
      <c r="G133" s="50">
        <f t="shared" si="12"/>
        <v>1.5200000000000001E-3</v>
      </c>
      <c r="H133" s="51">
        <v>57.686999999999998</v>
      </c>
      <c r="I133" s="52">
        <v>6083.2669999999998</v>
      </c>
      <c r="J133" s="51">
        <v>64.38</v>
      </c>
      <c r="K133" s="53">
        <v>10450.807000000001</v>
      </c>
      <c r="L133" s="6"/>
      <c r="M133" s="60"/>
    </row>
    <row r="134" spans="2:13">
      <c r="B134" s="46" t="s">
        <v>280</v>
      </c>
      <c r="C134" s="47" t="s">
        <v>281</v>
      </c>
      <c r="D134" s="48" t="s">
        <v>265</v>
      </c>
      <c r="E134" s="49">
        <v>61.823</v>
      </c>
      <c r="F134" s="49">
        <v>62.095599999999997</v>
      </c>
      <c r="G134" s="50">
        <f t="shared" si="12"/>
        <v>4.4089999999999997E-3</v>
      </c>
      <c r="H134" s="51">
        <v>58.198999999999998</v>
      </c>
      <c r="I134" s="52">
        <v>6159.5020000000004</v>
      </c>
      <c r="J134" s="51">
        <v>64.375</v>
      </c>
      <c r="K134" s="53">
        <v>10529.855</v>
      </c>
      <c r="L134" s="6"/>
      <c r="M134" s="60"/>
    </row>
    <row r="135" spans="2:13">
      <c r="B135" s="46" t="s">
        <v>282</v>
      </c>
      <c r="C135" s="47" t="s">
        <v>299</v>
      </c>
      <c r="D135" s="48" t="s">
        <v>293</v>
      </c>
      <c r="E135" s="49">
        <v>62.222000000000001</v>
      </c>
      <c r="F135" s="49">
        <v>61.872</v>
      </c>
      <c r="G135" s="50">
        <f t="shared" ref="G135:G140" si="13">+ROUND(F135/$E$135-1,6)</f>
        <v>-5.6249999999999998E-3</v>
      </c>
      <c r="H135" s="51">
        <v>58.52</v>
      </c>
      <c r="I135" s="52">
        <v>6274.8280000000004</v>
      </c>
      <c r="J135" s="51">
        <v>63.81</v>
      </c>
      <c r="K135" s="53">
        <v>10857.281999999999</v>
      </c>
      <c r="L135" s="6"/>
      <c r="M135" s="60"/>
    </row>
    <row r="136" spans="2:13">
      <c r="B136" s="46" t="s">
        <v>283</v>
      </c>
      <c r="C136" s="47" t="s">
        <v>284</v>
      </c>
      <c r="D136" s="48" t="s">
        <v>293</v>
      </c>
      <c r="E136" s="49">
        <v>62.222000000000001</v>
      </c>
      <c r="F136" s="49">
        <v>62.043999999999997</v>
      </c>
      <c r="G136" s="50">
        <f t="shared" si="13"/>
        <v>-2.8609999999999998E-3</v>
      </c>
      <c r="H136" s="51">
        <v>58.863</v>
      </c>
      <c r="I136" s="52">
        <v>6243.567</v>
      </c>
      <c r="J136" s="51">
        <v>63.875</v>
      </c>
      <c r="K136" s="53">
        <v>10842.68</v>
      </c>
      <c r="L136" s="6"/>
      <c r="M136" s="60"/>
    </row>
    <row r="137" spans="2:13">
      <c r="B137" s="46" t="s">
        <v>285</v>
      </c>
      <c r="C137" s="47" t="s">
        <v>286</v>
      </c>
      <c r="D137" s="48" t="s">
        <v>293</v>
      </c>
      <c r="E137" s="49">
        <v>62.222000000000001</v>
      </c>
      <c r="F137" s="49">
        <v>62.005213600677692</v>
      </c>
      <c r="G137" s="50">
        <f t="shared" si="13"/>
        <v>-3.4840000000000001E-3</v>
      </c>
      <c r="H137" s="51">
        <v>59.338999999999999</v>
      </c>
      <c r="I137" s="52">
        <v>6369.6779999999999</v>
      </c>
      <c r="J137" s="51">
        <v>63.561999999999998</v>
      </c>
      <c r="K137" s="53">
        <v>10908.960999999999</v>
      </c>
      <c r="L137" s="6"/>
      <c r="M137" s="60"/>
    </row>
    <row r="138" spans="2:13">
      <c r="B138" s="46" t="s">
        <v>288</v>
      </c>
      <c r="C138" s="47" t="s">
        <v>287</v>
      </c>
      <c r="D138" s="48" t="s">
        <v>293</v>
      </c>
      <c r="E138" s="49">
        <v>62.222000000000001</v>
      </c>
      <c r="F138" s="49">
        <v>62.161999999999999</v>
      </c>
      <c r="G138" s="50">
        <f t="shared" si="13"/>
        <v>-9.6400000000000001E-4</v>
      </c>
      <c r="H138" s="51">
        <v>59.901000000000003</v>
      </c>
      <c r="I138" s="52">
        <v>6424.3130000000001</v>
      </c>
      <c r="J138" s="51">
        <v>63.542999999999999</v>
      </c>
      <c r="K138" s="53">
        <v>10524.079</v>
      </c>
      <c r="L138" s="6"/>
      <c r="M138" s="60"/>
    </row>
    <row r="139" spans="2:13">
      <c r="B139" s="46" t="s">
        <v>290</v>
      </c>
      <c r="C139" s="47" t="s">
        <v>289</v>
      </c>
      <c r="D139" s="48" t="s">
        <v>293</v>
      </c>
      <c r="E139" s="49">
        <v>62.222000000000001</v>
      </c>
      <c r="F139" s="49">
        <v>62.017000000000003</v>
      </c>
      <c r="G139" s="50">
        <f t="shared" si="13"/>
        <v>-3.2950000000000002E-3</v>
      </c>
      <c r="H139" s="51">
        <v>59.978999999999999</v>
      </c>
      <c r="I139" s="52">
        <v>6445.366</v>
      </c>
      <c r="J139" s="51">
        <v>63.283999999999999</v>
      </c>
      <c r="K139" s="53">
        <v>10364.018</v>
      </c>
      <c r="L139" s="6"/>
      <c r="M139" s="60"/>
    </row>
    <row r="140" spans="2:13">
      <c r="B140" s="46" t="s">
        <v>291</v>
      </c>
      <c r="C140" s="47" t="s">
        <v>292</v>
      </c>
      <c r="D140" s="48" t="s">
        <v>293</v>
      </c>
      <c r="E140" s="49">
        <v>62.222000000000001</v>
      </c>
      <c r="F140" s="49">
        <v>62.426000000000002</v>
      </c>
      <c r="G140" s="50">
        <f t="shared" si="13"/>
        <v>3.2789999999999998E-3</v>
      </c>
      <c r="H140" s="51">
        <v>61.192999999999998</v>
      </c>
      <c r="I140" s="52">
        <v>6533.2569999999996</v>
      </c>
      <c r="J140" s="51">
        <v>63.19</v>
      </c>
      <c r="K140" s="53">
        <v>10541.35</v>
      </c>
      <c r="L140" s="6"/>
      <c r="M140" s="60"/>
    </row>
    <row r="141" spans="2:13">
      <c r="B141" s="46" t="s">
        <v>295</v>
      </c>
      <c r="C141" s="47" t="s">
        <v>294</v>
      </c>
      <c r="D141" s="48" t="s">
        <v>324</v>
      </c>
      <c r="E141" s="49">
        <v>62.161999999999999</v>
      </c>
      <c r="F141" s="49">
        <v>63.180999999999997</v>
      </c>
      <c r="G141" s="50">
        <f t="shared" ref="G141:G147" si="14">+ROUND(F141/$E$141-1,6)</f>
        <v>1.6393000000000001E-2</v>
      </c>
      <c r="H141" s="51">
        <v>60.801000000000002</v>
      </c>
      <c r="I141" s="52">
        <v>6635.4740000000002</v>
      </c>
      <c r="J141" s="51">
        <v>64.677000000000007</v>
      </c>
      <c r="K141" s="53">
        <v>10555.133</v>
      </c>
      <c r="L141" s="6"/>
      <c r="M141" s="60"/>
    </row>
    <row r="142" spans="2:13">
      <c r="B142" s="46" t="s">
        <v>296</v>
      </c>
      <c r="C142" s="47" t="s">
        <v>297</v>
      </c>
      <c r="D142" s="48" t="s">
        <v>324</v>
      </c>
      <c r="E142" s="49">
        <v>62.161999999999999</v>
      </c>
      <c r="F142" s="49">
        <v>63.521999999999998</v>
      </c>
      <c r="G142" s="50">
        <f t="shared" si="14"/>
        <v>2.1878000000000002E-2</v>
      </c>
      <c r="H142" s="51">
        <v>60.241999999999997</v>
      </c>
      <c r="I142" s="52">
        <v>6767.7730000000001</v>
      </c>
      <c r="J142" s="51">
        <v>65.563999999999993</v>
      </c>
      <c r="K142" s="53">
        <v>10872.950999999999</v>
      </c>
      <c r="L142" s="6"/>
      <c r="M142" s="60"/>
    </row>
    <row r="143" spans="2:13">
      <c r="B143" s="46" t="s">
        <v>301</v>
      </c>
      <c r="C143" s="47" t="s">
        <v>302</v>
      </c>
      <c r="D143" s="48" t="s">
        <v>324</v>
      </c>
      <c r="E143" s="49">
        <v>62.161999999999999</v>
      </c>
      <c r="F143" s="49">
        <v>64.718999999999994</v>
      </c>
      <c r="G143" s="50">
        <f t="shared" si="14"/>
        <v>4.1133999999999997E-2</v>
      </c>
      <c r="H143" s="51">
        <v>60.209000000000003</v>
      </c>
      <c r="I143" s="52">
        <v>6707.33</v>
      </c>
      <c r="J143" s="51">
        <v>67.563000000000002</v>
      </c>
      <c r="K143" s="53">
        <v>10638.897999999999</v>
      </c>
      <c r="L143" s="6"/>
      <c r="M143" s="60"/>
    </row>
    <row r="144" spans="2:13">
      <c r="B144" s="46" t="s">
        <v>321</v>
      </c>
      <c r="C144" s="47" t="s">
        <v>322</v>
      </c>
      <c r="D144" s="48" t="s">
        <v>324</v>
      </c>
      <c r="E144" s="49">
        <v>62.161999999999999</v>
      </c>
      <c r="F144" s="49">
        <v>65.091999999999999</v>
      </c>
      <c r="G144" s="50">
        <f t="shared" si="14"/>
        <v>4.7135000000000003E-2</v>
      </c>
      <c r="H144" s="51">
        <v>58.878999999999998</v>
      </c>
      <c r="I144" s="52">
        <v>6818.5680000000002</v>
      </c>
      <c r="J144" s="51">
        <v>69.182000000000002</v>
      </c>
      <c r="K144" s="53">
        <v>10357.111000000001</v>
      </c>
      <c r="L144" s="6"/>
      <c r="M144" s="60"/>
    </row>
    <row r="145" spans="2:13">
      <c r="B145" s="46" t="s">
        <v>327</v>
      </c>
      <c r="C145" s="47" t="s">
        <v>325</v>
      </c>
      <c r="D145" s="48" t="s">
        <v>324</v>
      </c>
      <c r="E145" s="49">
        <v>62.161999999999999</v>
      </c>
      <c r="F145" s="49">
        <v>65.046999999999997</v>
      </c>
      <c r="G145" s="50">
        <f t="shared" si="14"/>
        <v>4.6411000000000001E-2</v>
      </c>
      <c r="H145" s="51">
        <v>58.487000000000002</v>
      </c>
      <c r="I145" s="52">
        <v>6777.4189999999999</v>
      </c>
      <c r="J145" s="51">
        <v>69.453999999999994</v>
      </c>
      <c r="K145" s="53">
        <v>10088.673000000001</v>
      </c>
      <c r="L145" s="6"/>
      <c r="M145" s="60"/>
    </row>
    <row r="146" spans="2:13">
      <c r="B146" s="46" t="s">
        <v>328</v>
      </c>
      <c r="C146" s="47" t="s">
        <v>329</v>
      </c>
      <c r="D146" s="48" t="s">
        <v>324</v>
      </c>
      <c r="E146" s="49">
        <v>62.161999999999999</v>
      </c>
      <c r="F146" s="49">
        <v>64.995000000000005</v>
      </c>
      <c r="G146" s="50">
        <f t="shared" si="14"/>
        <v>4.5574000000000003E-2</v>
      </c>
      <c r="H146" s="51">
        <v>58.439</v>
      </c>
      <c r="I146" s="52">
        <v>6797.7809999999999</v>
      </c>
      <c r="J146" s="51">
        <v>69.435000000000002</v>
      </c>
      <c r="K146" s="53">
        <v>10038.307000000001</v>
      </c>
      <c r="L146" s="6"/>
      <c r="M146" s="60"/>
    </row>
    <row r="147" spans="2:13">
      <c r="B147" s="46" t="s">
        <v>330</v>
      </c>
      <c r="C147" s="47" t="s">
        <v>331</v>
      </c>
      <c r="D147" s="48" t="s">
        <v>324</v>
      </c>
      <c r="E147" s="49">
        <v>62.161999999999999</v>
      </c>
      <c r="F147" s="49">
        <v>63.841999999999999</v>
      </c>
      <c r="G147" s="50">
        <f t="shared" si="14"/>
        <v>2.7026000000000001E-2</v>
      </c>
      <c r="H147" s="51">
        <v>58.186999999999998</v>
      </c>
      <c r="I147" s="52">
        <v>6786.9650000000001</v>
      </c>
      <c r="J147" s="51">
        <v>67.561000000000007</v>
      </c>
      <c r="K147" s="53">
        <v>10320.996999999999</v>
      </c>
      <c r="L147" s="6"/>
      <c r="M147" s="60"/>
    </row>
    <row r="148" spans="2:13">
      <c r="B148" s="46" t="s">
        <v>339</v>
      </c>
      <c r="C148" s="47" t="s">
        <v>340</v>
      </c>
      <c r="D148" s="48" t="s">
        <v>324</v>
      </c>
      <c r="E148" s="49">
        <v>62.161999999999999</v>
      </c>
      <c r="F148" s="49">
        <v>63.118000000000002</v>
      </c>
      <c r="G148" s="50">
        <v>1.5379E-2</v>
      </c>
      <c r="H148" s="51">
        <v>58.223999999999997</v>
      </c>
      <c r="I148" s="52">
        <v>6748.357</v>
      </c>
      <c r="J148" s="51">
        <v>66.314999999999998</v>
      </c>
      <c r="K148" s="53">
        <v>10330.525</v>
      </c>
      <c r="L148" s="6"/>
      <c r="M148" s="60"/>
    </row>
    <row r="149" spans="2:13" ht="17" thickBot="1">
      <c r="B149" s="38" t="s">
        <v>335</v>
      </c>
      <c r="C149" s="62" t="s">
        <v>336</v>
      </c>
      <c r="D149" s="61" t="s">
        <v>324</v>
      </c>
      <c r="E149" s="39">
        <v>62.161999999999999</v>
      </c>
      <c r="F149" s="39">
        <v>62.082000000000001</v>
      </c>
      <c r="G149" s="40">
        <f>+ROUND(F149/$E$141-1,6)</f>
        <v>-1.2869999999999999E-3</v>
      </c>
      <c r="H149" s="41">
        <v>57.738</v>
      </c>
      <c r="I149" s="42">
        <v>6920.7849999999999</v>
      </c>
      <c r="J149" s="41">
        <v>64.95</v>
      </c>
      <c r="K149" s="43">
        <v>10481.748</v>
      </c>
      <c r="L149" s="6"/>
      <c r="M149" s="60"/>
    </row>
    <row r="150" spans="2:13">
      <c r="B150" s="44"/>
      <c r="C150" s="44"/>
      <c r="D150" s="45"/>
      <c r="L150" s="6"/>
      <c r="M150" s="60"/>
    </row>
    <row r="151" spans="2:13">
      <c r="B151" s="1" t="s">
        <v>170</v>
      </c>
      <c r="G151" s="57"/>
      <c r="H151" s="58"/>
      <c r="I151" s="58"/>
      <c r="J151" s="25"/>
      <c r="K151" s="57"/>
      <c r="L151" s="59"/>
      <c r="M151" s="26"/>
    </row>
    <row r="152" spans="2:13">
      <c r="F152" s="58"/>
      <c r="G152" s="26"/>
      <c r="H152" s="26"/>
      <c r="I152" s="26"/>
      <c r="J152" s="26"/>
      <c r="K152" s="26"/>
    </row>
    <row r="153" spans="2:13">
      <c r="G153" s="58"/>
      <c r="H153" s="68"/>
      <c r="K153" s="26"/>
    </row>
    <row r="154" spans="2:13">
      <c r="E154" s="58"/>
      <c r="F154" s="58"/>
      <c r="G154" s="64"/>
      <c r="H154" s="58"/>
      <c r="K154" s="58"/>
    </row>
    <row r="155" spans="2:13">
      <c r="G155" s="58"/>
      <c r="H155" s="64"/>
      <c r="I155" s="63"/>
      <c r="K155" s="58"/>
    </row>
    <row r="156" spans="2:13">
      <c r="G156" s="58"/>
      <c r="H156" s="58"/>
      <c r="I156" s="58"/>
    </row>
    <row r="157" spans="2:13">
      <c r="G157" s="58"/>
      <c r="J157" s="58"/>
    </row>
  </sheetData>
  <pageMargins left="0.78740157480314965" right="0.78740157480314965" top="0.55000000000000004" bottom="0.98425196850393704" header="0" footer="0"/>
  <pageSetup paperSize="9" scale="88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4:IV155"/>
  <sheetViews>
    <sheetView showGridLines="0" zoomScale="90" zoomScaleNormal="90" workbookViewId="0">
      <pane ySplit="9" topLeftCell="A120" activePane="bottomLeft" state="frozen"/>
      <selection pane="bottomLeft"/>
    </sheetView>
  </sheetViews>
  <sheetFormatPr baseColWidth="10" defaultColWidth="11.5" defaultRowHeight="16"/>
  <cols>
    <col min="1" max="1" width="2" style="6" customWidth="1"/>
    <col min="2" max="2" width="34.6640625" style="1" customWidth="1"/>
    <col min="3" max="3" width="43.83203125" style="6" customWidth="1"/>
    <col min="4" max="4" width="53.1640625" style="6" customWidth="1"/>
    <col min="5" max="6" width="19.5" style="6" customWidth="1"/>
    <col min="7" max="7" width="15.5" style="6" customWidth="1"/>
    <col min="8" max="8" width="16.83203125" style="6" customWidth="1"/>
    <col min="9" max="9" width="21.1640625" style="6" customWidth="1"/>
    <col min="10" max="10" width="18.33203125" style="6" customWidth="1"/>
    <col min="11" max="11" width="20.83203125" style="6" customWidth="1"/>
    <col min="12" max="12" width="18" style="5" bestFit="1" customWidth="1"/>
    <col min="13" max="13" width="19.1640625" style="6" bestFit="1" customWidth="1"/>
    <col min="14" max="14" width="16.1640625" style="6" bestFit="1" customWidth="1"/>
    <col min="15" max="15" width="18.33203125" style="6" bestFit="1" customWidth="1"/>
    <col min="16" max="16384" width="11.5" style="6"/>
  </cols>
  <sheetData>
    <row r="4" spans="2:14">
      <c r="C4" s="2" t="s">
        <v>309</v>
      </c>
      <c r="D4" s="3"/>
      <c r="E4" s="4"/>
      <c r="F4" s="4"/>
      <c r="G4" s="4"/>
      <c r="H4" s="4"/>
      <c r="I4" s="4"/>
      <c r="J4" s="4"/>
      <c r="K4" s="4"/>
    </row>
    <row r="5" spans="2:14">
      <c r="C5" s="7"/>
      <c r="D5" s="7"/>
    </row>
    <row r="7" spans="2:14" ht="17" thickBot="1"/>
    <row r="8" spans="2:14" ht="3.75" customHeight="1" thickBot="1">
      <c r="B8" s="8"/>
      <c r="C8" s="9"/>
      <c r="D8" s="9"/>
      <c r="E8" s="9"/>
      <c r="F8" s="9"/>
      <c r="G8" s="9"/>
      <c r="H8" s="9"/>
      <c r="I8" s="9"/>
      <c r="J8" s="9"/>
      <c r="K8" s="10"/>
    </row>
    <row r="9" spans="2:14" s="5" customFormat="1" ht="52" thickBot="1">
      <c r="B9" s="11" t="s">
        <v>0</v>
      </c>
      <c r="C9" s="12" t="s">
        <v>1</v>
      </c>
      <c r="D9" s="12" t="s">
        <v>2</v>
      </c>
      <c r="E9" s="13" t="s">
        <v>334</v>
      </c>
      <c r="F9" s="13" t="s">
        <v>310</v>
      </c>
      <c r="G9" s="14" t="s">
        <v>3</v>
      </c>
      <c r="H9" s="15" t="s">
        <v>311</v>
      </c>
      <c r="I9" s="14" t="s">
        <v>312</v>
      </c>
      <c r="J9" s="15" t="s">
        <v>313</v>
      </c>
      <c r="K9" s="16" t="s">
        <v>314</v>
      </c>
      <c r="M9" s="6"/>
      <c r="N9" s="6"/>
    </row>
    <row r="10" spans="2:14" s="5" customFormat="1">
      <c r="B10" s="17" t="s">
        <v>4</v>
      </c>
      <c r="C10" s="18" t="s">
        <v>5</v>
      </c>
      <c r="D10" s="19" t="s">
        <v>6</v>
      </c>
      <c r="E10" s="20">
        <v>28.033000000000001</v>
      </c>
      <c r="F10" s="20">
        <v>28.033000000000001</v>
      </c>
      <c r="G10" s="21">
        <f t="shared" ref="G10:G73" si="0">+ROUND(F10/E10-1,6)</f>
        <v>0</v>
      </c>
      <c r="H10" s="22">
        <v>28.033000000000001</v>
      </c>
      <c r="I10" s="23">
        <v>3613.1570000000002</v>
      </c>
      <c r="J10" s="22"/>
      <c r="K10" s="24"/>
      <c r="L10" s="25"/>
      <c r="M10" s="26"/>
      <c r="N10" s="26"/>
    </row>
    <row r="11" spans="2:14" s="5" customFormat="1">
      <c r="B11" s="27" t="s">
        <v>7</v>
      </c>
      <c r="C11" s="28" t="s">
        <v>8</v>
      </c>
      <c r="D11" s="29" t="s">
        <v>6</v>
      </c>
      <c r="E11" s="30">
        <v>28.033000000000001</v>
      </c>
      <c r="F11" s="30">
        <v>28.181000000000001</v>
      </c>
      <c r="G11" s="31">
        <f t="shared" si="0"/>
        <v>5.2789999999999998E-3</v>
      </c>
      <c r="H11" s="32">
        <v>28.181000000000001</v>
      </c>
      <c r="I11" s="33">
        <v>3562.96</v>
      </c>
      <c r="J11" s="32"/>
      <c r="K11" s="34"/>
      <c r="M11" s="26"/>
      <c r="N11" s="26"/>
    </row>
    <row r="12" spans="2:14" s="5" customFormat="1">
      <c r="B12" s="27" t="s">
        <v>9</v>
      </c>
      <c r="C12" s="28" t="s">
        <v>10</v>
      </c>
      <c r="D12" s="29" t="s">
        <v>6</v>
      </c>
      <c r="E12" s="30">
        <v>28.033000000000001</v>
      </c>
      <c r="F12" s="30">
        <v>27.596</v>
      </c>
      <c r="G12" s="31">
        <f t="shared" si="0"/>
        <v>-1.5589E-2</v>
      </c>
      <c r="H12" s="32">
        <v>27.596</v>
      </c>
      <c r="I12" s="33">
        <v>3610.2150000000001</v>
      </c>
      <c r="J12" s="32"/>
      <c r="K12" s="34"/>
      <c r="M12" s="26"/>
      <c r="N12" s="26"/>
    </row>
    <row r="13" spans="2:14" s="5" customFormat="1">
      <c r="B13" s="27" t="s">
        <v>11</v>
      </c>
      <c r="C13" s="28" t="s">
        <v>12</v>
      </c>
      <c r="D13" s="29" t="s">
        <v>6</v>
      </c>
      <c r="E13" s="30">
        <v>28.033000000000001</v>
      </c>
      <c r="F13" s="30">
        <v>27.538</v>
      </c>
      <c r="G13" s="31">
        <f t="shared" si="0"/>
        <v>-1.7658E-2</v>
      </c>
      <c r="H13" s="32">
        <v>27.538</v>
      </c>
      <c r="I13" s="33">
        <v>3593.1990000000001</v>
      </c>
      <c r="J13" s="32"/>
      <c r="K13" s="34"/>
      <c r="M13" s="26"/>
      <c r="N13" s="26"/>
    </row>
    <row r="14" spans="2:14" s="5" customFormat="1">
      <c r="B14" s="27" t="s">
        <v>13</v>
      </c>
      <c r="C14" s="28" t="s">
        <v>14</v>
      </c>
      <c r="D14" s="29" t="s">
        <v>6</v>
      </c>
      <c r="E14" s="30">
        <v>28.033000000000001</v>
      </c>
      <c r="F14" s="30">
        <v>27.675999999999998</v>
      </c>
      <c r="G14" s="31">
        <f t="shared" si="0"/>
        <v>-1.2735E-2</v>
      </c>
      <c r="H14" s="32">
        <v>27.675999999999998</v>
      </c>
      <c r="I14" s="33">
        <v>3721.4670000000001</v>
      </c>
      <c r="J14" s="32"/>
      <c r="K14" s="34"/>
      <c r="M14" s="26"/>
      <c r="N14" s="26"/>
    </row>
    <row r="15" spans="2:14" s="5" customFormat="1">
      <c r="B15" s="27" t="s">
        <v>15</v>
      </c>
      <c r="C15" s="28" t="s">
        <v>16</v>
      </c>
      <c r="D15" s="29" t="s">
        <v>6</v>
      </c>
      <c r="E15" s="30">
        <v>28.033000000000001</v>
      </c>
      <c r="F15" s="30">
        <v>28.420999999999999</v>
      </c>
      <c r="G15" s="31">
        <f t="shared" si="0"/>
        <v>1.3840999999999999E-2</v>
      </c>
      <c r="H15" s="32">
        <v>28.420999999999999</v>
      </c>
      <c r="I15" s="33">
        <v>3800.5770000000002</v>
      </c>
      <c r="J15" s="32"/>
      <c r="K15" s="34"/>
      <c r="M15" s="26"/>
      <c r="N15" s="26"/>
    </row>
    <row r="16" spans="2:14" s="5" customFormat="1">
      <c r="B16" s="27" t="s">
        <v>17</v>
      </c>
      <c r="C16" s="28" t="s">
        <v>18</v>
      </c>
      <c r="D16" s="29" t="s">
        <v>19</v>
      </c>
      <c r="E16" s="30">
        <v>30.596</v>
      </c>
      <c r="F16" s="30">
        <v>30.596</v>
      </c>
      <c r="G16" s="31">
        <f t="shared" si="0"/>
        <v>0</v>
      </c>
      <c r="H16" s="32">
        <v>30.596</v>
      </c>
      <c r="I16" s="33">
        <v>3744.5050000000001</v>
      </c>
      <c r="J16" s="32"/>
      <c r="K16" s="34"/>
      <c r="M16" s="26"/>
      <c r="N16" s="26"/>
    </row>
    <row r="17" spans="2:14" s="5" customFormat="1">
      <c r="B17" s="27" t="s">
        <v>20</v>
      </c>
      <c r="C17" s="28" t="s">
        <v>21</v>
      </c>
      <c r="D17" s="29" t="s">
        <v>19</v>
      </c>
      <c r="E17" s="30">
        <v>30.596</v>
      </c>
      <c r="F17" s="30">
        <v>32.564999999999998</v>
      </c>
      <c r="G17" s="31">
        <f t="shared" si="0"/>
        <v>6.4354999999999996E-2</v>
      </c>
      <c r="H17" s="32">
        <v>32.564999999999998</v>
      </c>
      <c r="I17" s="33">
        <v>3805.5039999999999</v>
      </c>
      <c r="J17" s="32"/>
      <c r="K17" s="34"/>
      <c r="M17" s="26"/>
      <c r="N17" s="26"/>
    </row>
    <row r="18" spans="2:14" s="5" customFormat="1">
      <c r="B18" s="27" t="s">
        <v>22</v>
      </c>
      <c r="C18" s="28" t="s">
        <v>23</v>
      </c>
      <c r="D18" s="29" t="s">
        <v>19</v>
      </c>
      <c r="E18" s="30">
        <v>30.596</v>
      </c>
      <c r="F18" s="30">
        <v>33.817999999999998</v>
      </c>
      <c r="G18" s="31">
        <f t="shared" si="0"/>
        <v>0.105308</v>
      </c>
      <c r="H18" s="32">
        <v>33.817999999999998</v>
      </c>
      <c r="I18" s="33">
        <v>3781.6880000000001</v>
      </c>
      <c r="J18" s="32"/>
      <c r="K18" s="34"/>
      <c r="M18" s="26"/>
      <c r="N18" s="26"/>
    </row>
    <row r="19" spans="2:14" s="5" customFormat="1">
      <c r="B19" s="27" t="s">
        <v>24</v>
      </c>
      <c r="C19" s="28" t="s">
        <v>25</v>
      </c>
      <c r="D19" s="35" t="s">
        <v>26</v>
      </c>
      <c r="E19" s="30">
        <v>33.817999999999998</v>
      </c>
      <c r="F19" s="30">
        <v>36.161999999999999</v>
      </c>
      <c r="G19" s="31">
        <f t="shared" si="0"/>
        <v>6.9311999999999999E-2</v>
      </c>
      <c r="H19" s="32">
        <v>36.161999999999999</v>
      </c>
      <c r="I19" s="33">
        <v>3804.125</v>
      </c>
      <c r="J19" s="32"/>
      <c r="K19" s="34"/>
      <c r="M19" s="26"/>
      <c r="N19" s="26"/>
    </row>
    <row r="20" spans="2:14" s="5" customFormat="1">
      <c r="B20" s="27" t="s">
        <v>27</v>
      </c>
      <c r="C20" s="28" t="s">
        <v>28</v>
      </c>
      <c r="D20" s="35" t="s">
        <v>26</v>
      </c>
      <c r="E20" s="30">
        <v>33.817999999999998</v>
      </c>
      <c r="F20" s="30">
        <v>37.954000000000001</v>
      </c>
      <c r="G20" s="31">
        <f t="shared" si="0"/>
        <v>0.12230199999999999</v>
      </c>
      <c r="H20" s="32">
        <v>37.954000000000001</v>
      </c>
      <c r="I20" s="33">
        <v>3870.578</v>
      </c>
      <c r="J20" s="32"/>
      <c r="K20" s="34"/>
      <c r="M20" s="26"/>
      <c r="N20" s="26"/>
    </row>
    <row r="21" spans="2:14" s="5" customFormat="1">
      <c r="B21" s="27" t="s">
        <v>29</v>
      </c>
      <c r="C21" s="28" t="s">
        <v>30</v>
      </c>
      <c r="D21" s="35" t="s">
        <v>31</v>
      </c>
      <c r="E21" s="30">
        <v>37.954000000000001</v>
      </c>
      <c r="F21" s="30">
        <v>39.838999999999999</v>
      </c>
      <c r="G21" s="31">
        <f t="shared" si="0"/>
        <v>4.9665000000000001E-2</v>
      </c>
      <c r="H21" s="32">
        <v>39.838999999999999</v>
      </c>
      <c r="I21" s="33">
        <v>3839.364</v>
      </c>
      <c r="J21" s="32"/>
      <c r="K21" s="34"/>
      <c r="M21" s="26"/>
      <c r="N21" s="26"/>
    </row>
    <row r="22" spans="2:14" s="5" customFormat="1">
      <c r="B22" s="27" t="s">
        <v>32</v>
      </c>
      <c r="C22" s="28" t="s">
        <v>33</v>
      </c>
      <c r="D22" s="29" t="s">
        <v>34</v>
      </c>
      <c r="E22" s="30">
        <v>42.896999999999998</v>
      </c>
      <c r="F22" s="30">
        <v>42.896999999999998</v>
      </c>
      <c r="G22" s="31">
        <f t="shared" si="0"/>
        <v>0</v>
      </c>
      <c r="H22" s="32">
        <v>42.896999999999998</v>
      </c>
      <c r="I22" s="33">
        <v>3819.6129999999998</v>
      </c>
      <c r="J22" s="32"/>
      <c r="K22" s="34"/>
      <c r="M22" s="26"/>
      <c r="N22" s="26"/>
    </row>
    <row r="23" spans="2:14" s="5" customFormat="1">
      <c r="B23" s="27" t="s">
        <v>35</v>
      </c>
      <c r="C23" s="28" t="s">
        <v>36</v>
      </c>
      <c r="D23" s="29" t="s">
        <v>34</v>
      </c>
      <c r="E23" s="30">
        <v>42.896999999999998</v>
      </c>
      <c r="F23" s="30">
        <v>43.027999999999999</v>
      </c>
      <c r="G23" s="31">
        <f t="shared" si="0"/>
        <v>3.0539999999999999E-3</v>
      </c>
      <c r="H23" s="32">
        <v>43.027999999999999</v>
      </c>
      <c r="I23" s="33">
        <v>3807.2179999999998</v>
      </c>
      <c r="J23" s="32"/>
      <c r="K23" s="34"/>
      <c r="M23" s="26"/>
      <c r="N23" s="26"/>
    </row>
    <row r="24" spans="2:14" s="5" customFormat="1">
      <c r="B24" s="27" t="s">
        <v>37</v>
      </c>
      <c r="C24" s="28" t="s">
        <v>38</v>
      </c>
      <c r="D24" s="29" t="s">
        <v>34</v>
      </c>
      <c r="E24" s="30">
        <v>42.896999999999998</v>
      </c>
      <c r="F24" s="30">
        <v>44.487000000000002</v>
      </c>
      <c r="G24" s="31">
        <f t="shared" si="0"/>
        <v>3.7066000000000002E-2</v>
      </c>
      <c r="H24" s="32">
        <v>44.487000000000002</v>
      </c>
      <c r="I24" s="33">
        <v>3838.8359999999998</v>
      </c>
      <c r="J24" s="32"/>
      <c r="K24" s="34"/>
      <c r="M24" s="26"/>
      <c r="N24" s="26"/>
    </row>
    <row r="25" spans="2:14" s="5" customFormat="1">
      <c r="B25" s="27" t="s">
        <v>39</v>
      </c>
      <c r="C25" s="28" t="s">
        <v>40</v>
      </c>
      <c r="D25" s="29" t="s">
        <v>34</v>
      </c>
      <c r="E25" s="30">
        <v>42.896999999999998</v>
      </c>
      <c r="F25" s="30">
        <v>47.334000000000003</v>
      </c>
      <c r="G25" s="31">
        <f t="shared" si="0"/>
        <v>0.103434</v>
      </c>
      <c r="H25" s="32">
        <v>47.334000000000003</v>
      </c>
      <c r="I25" s="33">
        <v>3798.9679999999998</v>
      </c>
      <c r="J25" s="32"/>
      <c r="K25" s="34"/>
      <c r="M25" s="26"/>
      <c r="N25" s="26"/>
    </row>
    <row r="26" spans="2:14" s="5" customFormat="1">
      <c r="B26" s="27" t="s">
        <v>41</v>
      </c>
      <c r="C26" s="28" t="s">
        <v>42</v>
      </c>
      <c r="D26" s="29" t="s">
        <v>34</v>
      </c>
      <c r="E26" s="30">
        <v>47.334000000000003</v>
      </c>
      <c r="F26" s="30">
        <v>49.069000000000003</v>
      </c>
      <c r="G26" s="31">
        <f t="shared" si="0"/>
        <v>3.6653999999999999E-2</v>
      </c>
      <c r="H26" s="32">
        <v>49.069000000000003</v>
      </c>
      <c r="I26" s="33">
        <v>3825.741</v>
      </c>
      <c r="J26" s="32"/>
      <c r="K26" s="34"/>
      <c r="M26" s="26"/>
      <c r="N26" s="26"/>
    </row>
    <row r="27" spans="2:14" s="5" customFormat="1">
      <c r="B27" s="27" t="s">
        <v>43</v>
      </c>
      <c r="C27" s="28" t="s">
        <v>44</v>
      </c>
      <c r="D27" s="29" t="s">
        <v>34</v>
      </c>
      <c r="E27" s="30">
        <v>47.334000000000003</v>
      </c>
      <c r="F27" s="30">
        <v>51.783999999999999</v>
      </c>
      <c r="G27" s="31">
        <f t="shared" si="0"/>
        <v>9.4012999999999999E-2</v>
      </c>
      <c r="H27" s="32">
        <v>51.783999999999999</v>
      </c>
      <c r="I27" s="33">
        <v>3825.125</v>
      </c>
      <c r="J27" s="32"/>
      <c r="K27" s="34"/>
      <c r="M27" s="26"/>
      <c r="N27" s="26"/>
    </row>
    <row r="28" spans="2:14" s="5" customFormat="1">
      <c r="B28" s="27" t="s">
        <v>45</v>
      </c>
      <c r="C28" s="28" t="s">
        <v>46</v>
      </c>
      <c r="D28" s="29" t="s">
        <v>47</v>
      </c>
      <c r="E28" s="30">
        <v>53.332000000000001</v>
      </c>
      <c r="F28" s="30">
        <v>53.332000000000001</v>
      </c>
      <c r="G28" s="31">
        <f t="shared" si="0"/>
        <v>0</v>
      </c>
      <c r="H28" s="32">
        <v>53.332000000000001</v>
      </c>
      <c r="I28" s="33">
        <v>3774.6979999999999</v>
      </c>
      <c r="J28" s="32"/>
      <c r="K28" s="34"/>
      <c r="M28" s="26"/>
      <c r="N28" s="26"/>
    </row>
    <row r="29" spans="2:14" s="5" customFormat="1">
      <c r="B29" s="27" t="s">
        <v>48</v>
      </c>
      <c r="C29" s="28" t="s">
        <v>49</v>
      </c>
      <c r="D29" s="29" t="s">
        <v>47</v>
      </c>
      <c r="E29" s="30">
        <v>53.332000000000001</v>
      </c>
      <c r="F29" s="30">
        <v>52.258000000000003</v>
      </c>
      <c r="G29" s="31">
        <f t="shared" si="0"/>
        <v>-2.0138E-2</v>
      </c>
      <c r="H29" s="32">
        <v>52.258000000000003</v>
      </c>
      <c r="I29" s="33">
        <v>3833.5830000000001</v>
      </c>
      <c r="J29" s="32"/>
      <c r="K29" s="34"/>
      <c r="M29" s="26"/>
      <c r="N29" s="26"/>
    </row>
    <row r="30" spans="2:14" s="5" customFormat="1">
      <c r="B30" s="27" t="s">
        <v>50</v>
      </c>
      <c r="C30" s="28" t="s">
        <v>51</v>
      </c>
      <c r="D30" s="29" t="s">
        <v>47</v>
      </c>
      <c r="E30" s="30">
        <v>53.332000000000001</v>
      </c>
      <c r="F30" s="30">
        <v>52.898000000000003</v>
      </c>
      <c r="G30" s="31">
        <f t="shared" si="0"/>
        <v>-8.1379999999999994E-3</v>
      </c>
      <c r="H30" s="32">
        <v>52.898000000000003</v>
      </c>
      <c r="I30" s="33">
        <v>3827.9</v>
      </c>
      <c r="J30" s="32"/>
      <c r="K30" s="34"/>
      <c r="M30" s="26"/>
      <c r="N30" s="26"/>
    </row>
    <row r="31" spans="2:14" s="5" customFormat="1">
      <c r="B31" s="27" t="s">
        <v>52</v>
      </c>
      <c r="C31" s="28" t="s">
        <v>53</v>
      </c>
      <c r="D31" s="29" t="s">
        <v>47</v>
      </c>
      <c r="E31" s="30">
        <v>53.332000000000001</v>
      </c>
      <c r="F31" s="30">
        <v>56.826999999999998</v>
      </c>
      <c r="G31" s="31">
        <f t="shared" si="0"/>
        <v>6.5532999999999994E-2</v>
      </c>
      <c r="H31" s="32">
        <v>56.826999999999998</v>
      </c>
      <c r="I31" s="33">
        <v>3868.875</v>
      </c>
      <c r="J31" s="32"/>
      <c r="K31" s="34"/>
      <c r="M31" s="26"/>
      <c r="N31" s="26"/>
    </row>
    <row r="32" spans="2:14" s="5" customFormat="1">
      <c r="B32" s="27" t="s">
        <v>54</v>
      </c>
      <c r="C32" s="28" t="s">
        <v>55</v>
      </c>
      <c r="D32" s="29" t="s">
        <v>56</v>
      </c>
      <c r="E32" s="30">
        <v>56.826999999999998</v>
      </c>
      <c r="F32" s="30">
        <v>61.783000000000001</v>
      </c>
      <c r="G32" s="31">
        <f t="shared" si="0"/>
        <v>8.7211999999999998E-2</v>
      </c>
      <c r="H32" s="32">
        <v>61.783000000000001</v>
      </c>
      <c r="I32" s="33">
        <v>3926.473</v>
      </c>
      <c r="J32" s="32"/>
      <c r="K32" s="34"/>
      <c r="M32" s="26"/>
      <c r="N32" s="26"/>
    </row>
    <row r="33" spans="2:15" s="5" customFormat="1">
      <c r="B33" s="27" t="s">
        <v>57</v>
      </c>
      <c r="C33" s="28" t="s">
        <v>58</v>
      </c>
      <c r="D33" s="29" t="s">
        <v>56</v>
      </c>
      <c r="E33" s="30">
        <v>56.826999999999998</v>
      </c>
      <c r="F33" s="30">
        <v>68.709000000000003</v>
      </c>
      <c r="G33" s="31">
        <f t="shared" si="0"/>
        <v>0.209091</v>
      </c>
      <c r="H33" s="32">
        <v>68.709000000000003</v>
      </c>
      <c r="I33" s="33">
        <v>3927.7620000000002</v>
      </c>
      <c r="J33" s="32"/>
      <c r="K33" s="34"/>
      <c r="M33" s="26"/>
      <c r="N33" s="26"/>
    </row>
    <row r="34" spans="2:15">
      <c r="B34" s="27" t="s">
        <v>59</v>
      </c>
      <c r="C34" s="28" t="s">
        <v>60</v>
      </c>
      <c r="D34" s="29" t="s">
        <v>61</v>
      </c>
      <c r="E34" s="30">
        <v>68.709000000000003</v>
      </c>
      <c r="F34" s="30">
        <v>77.867999999999995</v>
      </c>
      <c r="G34" s="31">
        <f t="shared" si="0"/>
        <v>0.133301</v>
      </c>
      <c r="H34" s="32">
        <v>77.867999999999995</v>
      </c>
      <c r="I34" s="33">
        <v>3988.366</v>
      </c>
      <c r="J34" s="32"/>
      <c r="K34" s="34"/>
      <c r="M34" s="26"/>
      <c r="N34" s="26"/>
      <c r="O34" s="26"/>
    </row>
    <row r="35" spans="2:15">
      <c r="B35" s="27" t="s">
        <v>62</v>
      </c>
      <c r="C35" s="28" t="s">
        <v>63</v>
      </c>
      <c r="D35" s="29" t="s">
        <v>64</v>
      </c>
      <c r="E35" s="30">
        <v>77.867999999999995</v>
      </c>
      <c r="F35" s="30">
        <v>84.289000000000001</v>
      </c>
      <c r="G35" s="31">
        <f t="shared" si="0"/>
        <v>8.2460000000000006E-2</v>
      </c>
      <c r="H35" s="32">
        <v>84.289000000000001</v>
      </c>
      <c r="I35" s="33">
        <v>3919.8679999999999</v>
      </c>
      <c r="J35" s="32"/>
      <c r="K35" s="34"/>
      <c r="M35" s="26"/>
      <c r="N35" s="26"/>
      <c r="O35" s="26"/>
    </row>
    <row r="36" spans="2:15">
      <c r="B36" s="27" t="s">
        <v>65</v>
      </c>
      <c r="C36" s="28" t="s">
        <v>66</v>
      </c>
      <c r="D36" s="29" t="s">
        <v>64</v>
      </c>
      <c r="E36" s="30">
        <v>77.867999999999995</v>
      </c>
      <c r="F36" s="30">
        <v>91.724000000000004</v>
      </c>
      <c r="G36" s="31">
        <f t="shared" si="0"/>
        <v>0.17794199999999999</v>
      </c>
      <c r="H36" s="32">
        <v>91.724000000000004</v>
      </c>
      <c r="I36" s="33">
        <v>3960.7930000000001</v>
      </c>
      <c r="J36" s="32"/>
      <c r="K36" s="34"/>
      <c r="M36" s="26"/>
      <c r="N36" s="26"/>
      <c r="O36" s="26"/>
    </row>
    <row r="37" spans="2:15">
      <c r="B37" s="27" t="s">
        <v>67</v>
      </c>
      <c r="C37" s="28" t="s">
        <v>68</v>
      </c>
      <c r="D37" s="29" t="s">
        <v>64</v>
      </c>
      <c r="E37" s="30">
        <v>91.724000000000004</v>
      </c>
      <c r="F37" s="30">
        <v>93.494</v>
      </c>
      <c r="G37" s="31">
        <f t="shared" si="0"/>
        <v>1.9297000000000002E-2</v>
      </c>
      <c r="H37" s="32">
        <v>93.494</v>
      </c>
      <c r="I37" s="33">
        <v>4020.0430000000001</v>
      </c>
      <c r="J37" s="32"/>
      <c r="K37" s="34"/>
      <c r="M37" s="26"/>
      <c r="N37" s="26"/>
      <c r="O37" s="26"/>
    </row>
    <row r="38" spans="2:15">
      <c r="B38" s="27" t="s">
        <v>69</v>
      </c>
      <c r="C38" s="28" t="s">
        <v>70</v>
      </c>
      <c r="D38" s="29" t="s">
        <v>64</v>
      </c>
      <c r="E38" s="30">
        <v>91.724000000000004</v>
      </c>
      <c r="F38" s="30">
        <v>89.991</v>
      </c>
      <c r="G38" s="31">
        <f t="shared" si="0"/>
        <v>-1.8894000000000001E-2</v>
      </c>
      <c r="H38" s="32">
        <v>89.991</v>
      </c>
      <c r="I38" s="33">
        <v>4086.2710000000002</v>
      </c>
      <c r="J38" s="32"/>
      <c r="K38" s="34"/>
      <c r="M38" s="26"/>
      <c r="N38" s="26"/>
      <c r="O38" s="26"/>
    </row>
    <row r="39" spans="2:15">
      <c r="B39" s="27" t="s">
        <v>71</v>
      </c>
      <c r="C39" s="28" t="s">
        <v>72</v>
      </c>
      <c r="D39" s="29" t="s">
        <v>64</v>
      </c>
      <c r="E39" s="30">
        <v>91.724000000000004</v>
      </c>
      <c r="F39" s="30">
        <v>86.864000000000004</v>
      </c>
      <c r="G39" s="31">
        <f t="shared" si="0"/>
        <v>-5.2984999999999997E-2</v>
      </c>
      <c r="H39" s="32">
        <v>86.864000000000004</v>
      </c>
      <c r="I39" s="33">
        <v>4208.1109999999999</v>
      </c>
      <c r="J39" s="32"/>
      <c r="K39" s="34"/>
      <c r="M39" s="26"/>
      <c r="N39" s="26"/>
      <c r="O39" s="26"/>
    </row>
    <row r="40" spans="2:15">
      <c r="B40" s="27" t="s">
        <v>73</v>
      </c>
      <c r="C40" s="28" t="s">
        <v>74</v>
      </c>
      <c r="D40" s="29" t="s">
        <v>75</v>
      </c>
      <c r="E40" s="30">
        <v>81.58</v>
      </c>
      <c r="F40" s="30">
        <v>81.58</v>
      </c>
      <c r="G40" s="31">
        <f t="shared" si="0"/>
        <v>0</v>
      </c>
      <c r="H40" s="32">
        <v>81.58</v>
      </c>
      <c r="I40" s="33">
        <v>4152.4390000000003</v>
      </c>
      <c r="J40" s="32"/>
      <c r="K40" s="34"/>
      <c r="M40" s="26"/>
      <c r="N40" s="26"/>
      <c r="O40" s="26"/>
    </row>
    <row r="41" spans="2:15">
      <c r="B41" s="27" t="s">
        <v>76</v>
      </c>
      <c r="C41" s="28" t="s">
        <v>77</v>
      </c>
      <c r="D41" s="29" t="s">
        <v>75</v>
      </c>
      <c r="E41" s="30">
        <v>81.58</v>
      </c>
      <c r="F41" s="30">
        <v>76.807000000000002</v>
      </c>
      <c r="G41" s="31">
        <f t="shared" si="0"/>
        <v>-5.8507000000000003E-2</v>
      </c>
      <c r="H41" s="32">
        <v>76.807000000000002</v>
      </c>
      <c r="I41" s="33">
        <v>4165.9949999999999</v>
      </c>
      <c r="J41" s="32"/>
      <c r="K41" s="34"/>
      <c r="M41" s="36"/>
      <c r="N41" s="26"/>
      <c r="O41" s="26"/>
    </row>
    <row r="42" spans="2:15">
      <c r="B42" s="27" t="s">
        <v>78</v>
      </c>
      <c r="C42" s="28" t="s">
        <v>79</v>
      </c>
      <c r="D42" s="29" t="s">
        <v>75</v>
      </c>
      <c r="E42" s="30">
        <v>81.58</v>
      </c>
      <c r="F42" s="30">
        <v>75.144999999999996</v>
      </c>
      <c r="G42" s="31">
        <f t="shared" si="0"/>
        <v>-7.8880000000000006E-2</v>
      </c>
      <c r="H42" s="32">
        <v>75.144999999999996</v>
      </c>
      <c r="I42" s="33">
        <v>4109.0339999999997</v>
      </c>
      <c r="J42" s="32"/>
      <c r="K42" s="34"/>
      <c r="M42" s="36"/>
      <c r="N42" s="26"/>
      <c r="O42" s="26"/>
    </row>
    <row r="43" spans="2:15">
      <c r="B43" s="27" t="s">
        <v>80</v>
      </c>
      <c r="C43" s="28" t="s">
        <v>81</v>
      </c>
      <c r="D43" s="29" t="s">
        <v>75</v>
      </c>
      <c r="E43" s="30">
        <v>81.58</v>
      </c>
      <c r="F43" s="30">
        <v>73.061999999999998</v>
      </c>
      <c r="G43" s="31">
        <f t="shared" si="0"/>
        <v>-0.10441300000000001</v>
      </c>
      <c r="H43" s="32">
        <v>73.061999999999998</v>
      </c>
      <c r="I43" s="33">
        <v>4083.2530000000002</v>
      </c>
      <c r="J43" s="32"/>
      <c r="K43" s="34"/>
      <c r="M43" s="36"/>
      <c r="N43" s="26"/>
      <c r="O43" s="26"/>
    </row>
    <row r="44" spans="2:15">
      <c r="B44" s="27" t="s">
        <v>82</v>
      </c>
      <c r="C44" s="28" t="s">
        <v>83</v>
      </c>
      <c r="D44" s="29" t="s">
        <v>75</v>
      </c>
      <c r="E44" s="30">
        <v>73.061999999999998</v>
      </c>
      <c r="F44" s="30">
        <v>70.204999999999998</v>
      </c>
      <c r="G44" s="31">
        <f t="shared" si="0"/>
        <v>-3.9104E-2</v>
      </c>
      <c r="H44" s="32">
        <v>70.204999999999998</v>
      </c>
      <c r="I44" s="33">
        <v>4113.5439999999999</v>
      </c>
      <c r="J44" s="32"/>
      <c r="K44" s="34"/>
      <c r="M44" s="36"/>
      <c r="N44" s="26"/>
      <c r="O44" s="26"/>
    </row>
    <row r="45" spans="2:15">
      <c r="B45" s="27" t="s">
        <v>84</v>
      </c>
      <c r="C45" s="28" t="s">
        <v>85</v>
      </c>
      <c r="D45" s="29" t="s">
        <v>75</v>
      </c>
      <c r="E45" s="30">
        <v>73.061999999999998</v>
      </c>
      <c r="F45" s="30">
        <v>69.597999999999999</v>
      </c>
      <c r="G45" s="31">
        <f t="shared" si="0"/>
        <v>-4.7412000000000003E-2</v>
      </c>
      <c r="H45" s="32">
        <v>69.597999999999999</v>
      </c>
      <c r="I45" s="33">
        <v>4027.9670000000001</v>
      </c>
      <c r="J45" s="32"/>
      <c r="K45" s="34"/>
      <c r="M45" s="36"/>
      <c r="N45" s="26"/>
      <c r="O45" s="26"/>
    </row>
    <row r="46" spans="2:15">
      <c r="B46" s="27" t="s">
        <v>86</v>
      </c>
      <c r="C46" s="28" t="s">
        <v>87</v>
      </c>
      <c r="D46" s="29" t="s">
        <v>88</v>
      </c>
      <c r="E46" s="30">
        <v>69.552999999999997</v>
      </c>
      <c r="F46" s="30">
        <v>69.552999999999997</v>
      </c>
      <c r="G46" s="31">
        <f t="shared" si="0"/>
        <v>0</v>
      </c>
      <c r="H46" s="32">
        <v>69.552999999999997</v>
      </c>
      <c r="I46" s="33">
        <v>4008.6779999999999</v>
      </c>
      <c r="J46" s="32"/>
      <c r="K46" s="34"/>
      <c r="M46" s="36"/>
      <c r="N46" s="26"/>
      <c r="O46" s="26"/>
    </row>
    <row r="47" spans="2:15">
      <c r="B47" s="27" t="s">
        <v>89</v>
      </c>
      <c r="C47" s="28" t="s">
        <v>90</v>
      </c>
      <c r="D47" s="29" t="s">
        <v>88</v>
      </c>
      <c r="E47" s="30">
        <v>69.552999999999997</v>
      </c>
      <c r="F47" s="30">
        <v>69.206000000000003</v>
      </c>
      <c r="G47" s="31">
        <f t="shared" si="0"/>
        <v>-4.9890000000000004E-3</v>
      </c>
      <c r="H47" s="32">
        <v>69.206000000000003</v>
      </c>
      <c r="I47" s="33">
        <v>4043.11</v>
      </c>
      <c r="J47" s="32"/>
      <c r="K47" s="34"/>
      <c r="M47" s="36"/>
      <c r="N47" s="26"/>
      <c r="O47" s="26"/>
    </row>
    <row r="48" spans="2:15">
      <c r="B48" s="27" t="s">
        <v>91</v>
      </c>
      <c r="C48" s="28" t="s">
        <v>92</v>
      </c>
      <c r="D48" s="29" t="s">
        <v>88</v>
      </c>
      <c r="E48" s="30">
        <v>69.552999999999997</v>
      </c>
      <c r="F48" s="30">
        <v>68.77</v>
      </c>
      <c r="G48" s="31">
        <f t="shared" si="0"/>
        <v>-1.1258000000000001E-2</v>
      </c>
      <c r="H48" s="32">
        <v>68.77</v>
      </c>
      <c r="I48" s="33">
        <v>4066.904</v>
      </c>
      <c r="J48" s="32"/>
      <c r="K48" s="34"/>
      <c r="M48" s="36"/>
      <c r="N48" s="26"/>
      <c r="O48" s="26"/>
    </row>
    <row r="49" spans="2:15">
      <c r="B49" s="27" t="s">
        <v>93</v>
      </c>
      <c r="C49" s="28" t="s">
        <v>94</v>
      </c>
      <c r="D49" s="29" t="s">
        <v>88</v>
      </c>
      <c r="E49" s="30">
        <v>69.552999999999997</v>
      </c>
      <c r="F49" s="30">
        <v>66.736000000000004</v>
      </c>
      <c r="G49" s="31">
        <f t="shared" si="0"/>
        <v>-4.0501000000000002E-2</v>
      </c>
      <c r="H49" s="32">
        <v>66.736000000000004</v>
      </c>
      <c r="I49" s="33">
        <v>4106.5209999999997</v>
      </c>
      <c r="J49" s="32"/>
      <c r="K49" s="34"/>
      <c r="M49" s="36"/>
      <c r="N49" s="26"/>
      <c r="O49" s="26"/>
    </row>
    <row r="50" spans="2:15">
      <c r="B50" s="27" t="s">
        <v>95</v>
      </c>
      <c r="C50" s="28" t="s">
        <v>96</v>
      </c>
      <c r="D50" s="29" t="s">
        <v>88</v>
      </c>
      <c r="E50" s="30">
        <v>69.552999999999997</v>
      </c>
      <c r="F50" s="30">
        <v>63.856000000000002</v>
      </c>
      <c r="G50" s="31">
        <f t="shared" si="0"/>
        <v>-8.1908999999999996E-2</v>
      </c>
      <c r="H50" s="32">
        <v>63.877000000000002</v>
      </c>
      <c r="I50" s="33">
        <v>4140.8869999999997</v>
      </c>
      <c r="J50" s="32"/>
      <c r="K50" s="34"/>
      <c r="M50" s="36"/>
      <c r="N50" s="26"/>
      <c r="O50" s="26"/>
    </row>
    <row r="51" spans="2:15">
      <c r="B51" s="27" t="s">
        <v>97</v>
      </c>
      <c r="C51" s="28" t="s">
        <v>98</v>
      </c>
      <c r="D51" s="29" t="s">
        <v>99</v>
      </c>
      <c r="E51" s="30">
        <v>69.552999999999997</v>
      </c>
      <c r="F51" s="30">
        <v>59.951000000000001</v>
      </c>
      <c r="G51" s="31">
        <f t="shared" si="0"/>
        <v>-0.13805300000000001</v>
      </c>
      <c r="H51" s="32">
        <v>59.936999999999998</v>
      </c>
      <c r="I51" s="33">
        <v>4077.7620000000002</v>
      </c>
      <c r="J51" s="32"/>
      <c r="K51" s="37"/>
      <c r="M51" s="36"/>
      <c r="N51" s="5"/>
      <c r="O51" s="26"/>
    </row>
    <row r="52" spans="2:15">
      <c r="B52" s="27" t="s">
        <v>100</v>
      </c>
      <c r="C52" s="28" t="s">
        <v>101</v>
      </c>
      <c r="D52" s="29" t="s">
        <v>102</v>
      </c>
      <c r="E52" s="30">
        <v>61.683</v>
      </c>
      <c r="F52" s="30">
        <v>61.683</v>
      </c>
      <c r="G52" s="31">
        <f t="shared" si="0"/>
        <v>0</v>
      </c>
      <c r="H52" s="32">
        <v>61.670999999999999</v>
      </c>
      <c r="I52" s="33">
        <v>3958.07</v>
      </c>
      <c r="J52" s="32"/>
      <c r="K52" s="37"/>
      <c r="M52" s="36"/>
      <c r="N52" s="26"/>
      <c r="O52" s="26"/>
    </row>
    <row r="53" spans="2:15">
      <c r="B53" s="27" t="s">
        <v>103</v>
      </c>
      <c r="C53" s="28" t="s">
        <v>104</v>
      </c>
      <c r="D53" s="29" t="s">
        <v>102</v>
      </c>
      <c r="E53" s="30">
        <v>61.683</v>
      </c>
      <c r="F53" s="30">
        <v>64.337999999999994</v>
      </c>
      <c r="G53" s="31">
        <f t="shared" si="0"/>
        <v>4.3042999999999998E-2</v>
      </c>
      <c r="H53" s="32">
        <v>64.337999999999994</v>
      </c>
      <c r="I53" s="33">
        <v>3977.0949999999998</v>
      </c>
      <c r="J53" s="32"/>
      <c r="K53" s="37"/>
      <c r="M53" s="26"/>
      <c r="N53" s="26"/>
      <c r="O53" s="26"/>
    </row>
    <row r="54" spans="2:15">
      <c r="B54" s="27" t="s">
        <v>105</v>
      </c>
      <c r="C54" s="28" t="s">
        <v>106</v>
      </c>
      <c r="D54" s="29" t="s">
        <v>102</v>
      </c>
      <c r="E54" s="30">
        <v>61.683</v>
      </c>
      <c r="F54" s="30">
        <v>67.718999999999994</v>
      </c>
      <c r="G54" s="31">
        <f t="shared" si="0"/>
        <v>9.7854999999999998E-2</v>
      </c>
      <c r="H54" s="32">
        <v>67.718999999999994</v>
      </c>
      <c r="I54" s="33">
        <v>3961.3919999999998</v>
      </c>
      <c r="J54" s="32"/>
      <c r="K54" s="37"/>
      <c r="M54" s="26"/>
      <c r="N54" s="36"/>
      <c r="O54" s="26"/>
    </row>
    <row r="55" spans="2:15">
      <c r="B55" s="27" t="s">
        <v>107</v>
      </c>
      <c r="C55" s="28" t="s">
        <v>108</v>
      </c>
      <c r="D55" s="29" t="s">
        <v>102</v>
      </c>
      <c r="E55" s="30">
        <v>61.683</v>
      </c>
      <c r="F55" s="30">
        <v>67.784999999999997</v>
      </c>
      <c r="G55" s="31">
        <f t="shared" si="0"/>
        <v>9.8924999999999999E-2</v>
      </c>
      <c r="H55" s="32">
        <v>67.784999999999997</v>
      </c>
      <c r="I55" s="33">
        <v>3968.2629999999999</v>
      </c>
      <c r="J55" s="32"/>
      <c r="K55" s="37"/>
      <c r="M55" s="26"/>
      <c r="N55" s="36"/>
      <c r="O55" s="26"/>
    </row>
    <row r="56" spans="2:15">
      <c r="B56" s="27" t="s">
        <v>109</v>
      </c>
      <c r="C56" s="28" t="s">
        <v>110</v>
      </c>
      <c r="D56" s="29" t="s">
        <v>111</v>
      </c>
      <c r="E56" s="30">
        <v>61.683</v>
      </c>
      <c r="F56" s="30">
        <v>65.986000000000004</v>
      </c>
      <c r="G56" s="31">
        <f t="shared" si="0"/>
        <v>6.9760000000000003E-2</v>
      </c>
      <c r="H56" s="32">
        <v>65.986000000000004</v>
      </c>
      <c r="I56" s="33">
        <v>4078.4360000000001</v>
      </c>
      <c r="J56" s="32"/>
      <c r="K56" s="37"/>
      <c r="M56" s="26"/>
      <c r="N56" s="36"/>
      <c r="O56" s="26"/>
    </row>
    <row r="57" spans="2:15">
      <c r="B57" s="27" t="s">
        <v>112</v>
      </c>
      <c r="C57" s="28" t="s">
        <v>113</v>
      </c>
      <c r="D57" s="29" t="s">
        <v>111</v>
      </c>
      <c r="E57" s="30">
        <v>61.683</v>
      </c>
      <c r="F57" s="30">
        <v>64.257999999999996</v>
      </c>
      <c r="G57" s="31">
        <f t="shared" si="0"/>
        <v>4.1745999999999998E-2</v>
      </c>
      <c r="H57" s="32">
        <v>64.257999999999996</v>
      </c>
      <c r="I57" s="33">
        <v>4107.442</v>
      </c>
      <c r="J57" s="32"/>
      <c r="K57" s="37"/>
      <c r="M57" s="26"/>
      <c r="N57" s="36"/>
      <c r="O57" s="26"/>
    </row>
    <row r="58" spans="2:15">
      <c r="B58" s="27" t="s">
        <v>114</v>
      </c>
      <c r="C58" s="28" t="s">
        <v>115</v>
      </c>
      <c r="D58" s="29" t="s">
        <v>116</v>
      </c>
      <c r="E58" s="30">
        <v>62.787999999999997</v>
      </c>
      <c r="F58" s="30">
        <v>62.787999999999997</v>
      </c>
      <c r="G58" s="31">
        <f t="shared" si="0"/>
        <v>0</v>
      </c>
      <c r="H58" s="32">
        <v>62.787999999999997</v>
      </c>
      <c r="I58" s="33">
        <v>4144.3760000000002</v>
      </c>
      <c r="J58" s="32"/>
      <c r="K58" s="37"/>
      <c r="M58" s="26"/>
      <c r="N58" s="36"/>
      <c r="O58" s="26"/>
    </row>
    <row r="59" spans="2:15">
      <c r="B59" s="27" t="s">
        <v>117</v>
      </c>
      <c r="C59" s="28" t="s">
        <v>118</v>
      </c>
      <c r="D59" s="29" t="s">
        <v>116</v>
      </c>
      <c r="E59" s="30">
        <v>62.787999999999997</v>
      </c>
      <c r="F59" s="30">
        <v>62.878</v>
      </c>
      <c r="G59" s="31">
        <f t="shared" si="0"/>
        <v>1.433E-3</v>
      </c>
      <c r="H59" s="32">
        <v>62.878</v>
      </c>
      <c r="I59" s="33">
        <v>4202.55</v>
      </c>
      <c r="J59" s="32"/>
      <c r="K59" s="37"/>
      <c r="M59" s="26"/>
      <c r="N59" s="36"/>
      <c r="O59" s="26"/>
    </row>
    <row r="60" spans="2:15">
      <c r="B60" s="27" t="s">
        <v>119</v>
      </c>
      <c r="C60" s="28" t="s">
        <v>120</v>
      </c>
      <c r="D60" s="29" t="s">
        <v>116</v>
      </c>
      <c r="E60" s="30">
        <v>62.787999999999997</v>
      </c>
      <c r="F60" s="30">
        <v>62.753</v>
      </c>
      <c r="G60" s="31">
        <f t="shared" si="0"/>
        <v>-5.5699999999999999E-4</v>
      </c>
      <c r="H60" s="32">
        <v>62.753</v>
      </c>
      <c r="I60" s="33">
        <v>4197.7510000000002</v>
      </c>
      <c r="J60" s="32"/>
      <c r="K60" s="37"/>
      <c r="M60" s="26"/>
      <c r="N60" s="36"/>
      <c r="O60" s="26"/>
    </row>
    <row r="61" spans="2:15">
      <c r="B61" s="27" t="s">
        <v>121</v>
      </c>
      <c r="C61" s="28" t="s">
        <v>122</v>
      </c>
      <c r="D61" s="29" t="s">
        <v>116</v>
      </c>
      <c r="E61" s="30">
        <v>62.787999999999997</v>
      </c>
      <c r="F61" s="30">
        <v>62.412999999999997</v>
      </c>
      <c r="G61" s="31">
        <f t="shared" si="0"/>
        <v>-5.9719999999999999E-3</v>
      </c>
      <c r="H61" s="32">
        <v>62.412999999999997</v>
      </c>
      <c r="I61" s="33">
        <v>4187.4139999999998</v>
      </c>
      <c r="J61" s="32"/>
      <c r="K61" s="37"/>
      <c r="M61" s="26"/>
      <c r="N61" s="36"/>
      <c r="O61" s="26"/>
    </row>
    <row r="62" spans="2:15">
      <c r="B62" s="27" t="s">
        <v>123</v>
      </c>
      <c r="C62" s="28" t="s">
        <v>124</v>
      </c>
      <c r="D62" s="29" t="s">
        <v>116</v>
      </c>
      <c r="E62" s="30">
        <v>62.787999999999997</v>
      </c>
      <c r="F62" s="30">
        <v>62.558</v>
      </c>
      <c r="G62" s="31">
        <f t="shared" si="0"/>
        <v>-3.663E-3</v>
      </c>
      <c r="H62" s="32">
        <v>62.558</v>
      </c>
      <c r="I62" s="33">
        <v>4236.5290000000005</v>
      </c>
      <c r="J62" s="32"/>
      <c r="K62" s="37"/>
      <c r="M62" s="26"/>
      <c r="N62" s="36"/>
      <c r="O62" s="26"/>
    </row>
    <row r="63" spans="2:15">
      <c r="B63" s="27" t="s">
        <v>125</v>
      </c>
      <c r="C63" s="28" t="s">
        <v>126</v>
      </c>
      <c r="D63" s="29" t="s">
        <v>116</v>
      </c>
      <c r="E63" s="30">
        <v>62.787999999999997</v>
      </c>
      <c r="F63" s="30">
        <v>63.670999999999999</v>
      </c>
      <c r="G63" s="31">
        <f t="shared" si="0"/>
        <v>1.4063000000000001E-2</v>
      </c>
      <c r="H63" s="32">
        <v>63.670999999999999</v>
      </c>
      <c r="I63" s="33">
        <v>4222.3140000000003</v>
      </c>
      <c r="J63" s="32"/>
      <c r="K63" s="37"/>
      <c r="M63" s="26"/>
      <c r="N63" s="36"/>
      <c r="O63" s="26"/>
    </row>
    <row r="64" spans="2:15">
      <c r="B64" s="27" t="s">
        <v>127</v>
      </c>
      <c r="C64" s="28" t="s">
        <v>128</v>
      </c>
      <c r="D64" s="29" t="s">
        <v>129</v>
      </c>
      <c r="E64" s="30">
        <v>65.058000000000007</v>
      </c>
      <c r="F64" s="30">
        <v>65.058000000000007</v>
      </c>
      <c r="G64" s="31">
        <f t="shared" si="0"/>
        <v>0</v>
      </c>
      <c r="H64" s="32">
        <v>65.058000000000007</v>
      </c>
      <c r="I64" s="33">
        <v>4102.3810000000003</v>
      </c>
      <c r="J64" s="32"/>
      <c r="K64" s="37"/>
      <c r="M64" s="26"/>
      <c r="N64" s="36"/>
      <c r="O64" s="26"/>
    </row>
    <row r="65" spans="2:15">
      <c r="B65" s="27" t="s">
        <v>130</v>
      </c>
      <c r="C65" s="28" t="s">
        <v>131</v>
      </c>
      <c r="D65" s="29" t="s">
        <v>129</v>
      </c>
      <c r="E65" s="30">
        <v>65.058000000000007</v>
      </c>
      <c r="F65" s="30">
        <v>65.021000000000001</v>
      </c>
      <c r="G65" s="31">
        <f t="shared" si="0"/>
        <v>-5.6899999999999995E-4</v>
      </c>
      <c r="H65" s="32">
        <v>65.021000000000001</v>
      </c>
      <c r="I65" s="33">
        <v>4104.2280000000001</v>
      </c>
      <c r="J65" s="32"/>
      <c r="K65" s="37"/>
      <c r="M65" s="26"/>
      <c r="N65" s="36"/>
      <c r="O65" s="26"/>
    </row>
    <row r="66" spans="2:15">
      <c r="B66" s="27" t="s">
        <v>132</v>
      </c>
      <c r="C66" s="28" t="s">
        <v>133</v>
      </c>
      <c r="D66" s="29" t="s">
        <v>129</v>
      </c>
      <c r="E66" s="30">
        <v>65.058000000000007</v>
      </c>
      <c r="F66" s="30">
        <v>64.805000000000007</v>
      </c>
      <c r="G66" s="31">
        <f t="shared" si="0"/>
        <v>-3.8890000000000001E-3</v>
      </c>
      <c r="H66" s="32">
        <v>64.805000000000007</v>
      </c>
      <c r="I66" s="33">
        <v>4061.799</v>
      </c>
      <c r="J66" s="32"/>
      <c r="K66" s="37"/>
      <c r="M66" s="26"/>
      <c r="N66" s="36"/>
      <c r="O66" s="26"/>
    </row>
    <row r="67" spans="2:15">
      <c r="B67" s="27" t="s">
        <v>134</v>
      </c>
      <c r="C67" s="28" t="s">
        <v>135</v>
      </c>
      <c r="D67" s="29" t="s">
        <v>129</v>
      </c>
      <c r="E67" s="30">
        <v>65.058000000000007</v>
      </c>
      <c r="F67" s="30">
        <v>63.347000000000001</v>
      </c>
      <c r="G67" s="31">
        <f t="shared" si="0"/>
        <v>-2.63E-2</v>
      </c>
      <c r="H67" s="32">
        <v>63.347000000000001</v>
      </c>
      <c r="I67" s="33">
        <v>4131.1220000000003</v>
      </c>
      <c r="J67" s="32"/>
      <c r="K67" s="37"/>
      <c r="M67" s="26"/>
      <c r="N67" s="36"/>
      <c r="O67" s="26"/>
    </row>
    <row r="68" spans="2:15">
      <c r="B68" s="27" t="s">
        <v>136</v>
      </c>
      <c r="C68" s="28" t="s">
        <v>137</v>
      </c>
      <c r="D68" s="29" t="s">
        <v>129</v>
      </c>
      <c r="E68" s="30">
        <v>65.058000000000007</v>
      </c>
      <c r="F68" s="30">
        <v>62.569000000000003</v>
      </c>
      <c r="G68" s="31">
        <f t="shared" si="0"/>
        <v>-3.8258E-2</v>
      </c>
      <c r="H68" s="32">
        <v>62.569000000000003</v>
      </c>
      <c r="I68" s="33">
        <v>4310.3100000000004</v>
      </c>
      <c r="J68" s="32"/>
      <c r="K68" s="37"/>
      <c r="M68" s="26"/>
      <c r="N68" s="36"/>
      <c r="O68" s="26"/>
    </row>
    <row r="69" spans="2:15">
      <c r="B69" s="27" t="s">
        <v>138</v>
      </c>
      <c r="C69" s="28" t="s">
        <v>139</v>
      </c>
      <c r="D69" s="29" t="s">
        <v>129</v>
      </c>
      <c r="E69" s="30">
        <v>65.058000000000007</v>
      </c>
      <c r="F69" s="30">
        <v>62.061</v>
      </c>
      <c r="G69" s="31">
        <f t="shared" si="0"/>
        <v>-4.6066999999999997E-2</v>
      </c>
      <c r="H69" s="32">
        <v>62.061</v>
      </c>
      <c r="I69" s="33">
        <v>4251.4290000000001</v>
      </c>
      <c r="J69" s="32"/>
      <c r="K69" s="37"/>
      <c r="M69" s="26"/>
      <c r="N69" s="36"/>
      <c r="O69" s="26"/>
    </row>
    <row r="70" spans="2:15">
      <c r="B70" s="27" t="s">
        <v>140</v>
      </c>
      <c r="C70" s="28" t="s">
        <v>141</v>
      </c>
      <c r="D70" s="29" t="s">
        <v>142</v>
      </c>
      <c r="E70" s="30">
        <v>60.555999999999997</v>
      </c>
      <c r="F70" s="30">
        <v>60.555999999999997</v>
      </c>
      <c r="G70" s="31">
        <f t="shared" si="0"/>
        <v>0</v>
      </c>
      <c r="H70" s="32">
        <v>60.555999999999997</v>
      </c>
      <c r="I70" s="33">
        <v>4198.0230000000001</v>
      </c>
      <c r="J70" s="32"/>
      <c r="K70" s="37"/>
      <c r="M70" s="26"/>
      <c r="N70" s="36"/>
      <c r="O70" s="26"/>
    </row>
    <row r="71" spans="2:15">
      <c r="B71" s="27" t="s">
        <v>143</v>
      </c>
      <c r="C71" s="28" t="s">
        <v>144</v>
      </c>
      <c r="D71" s="29" t="s">
        <v>142</v>
      </c>
      <c r="E71" s="30">
        <v>60.555999999999997</v>
      </c>
      <c r="F71" s="30">
        <v>60.05</v>
      </c>
      <c r="G71" s="31">
        <f t="shared" si="0"/>
        <v>-8.3560000000000006E-3</v>
      </c>
      <c r="H71" s="32">
        <v>60.05</v>
      </c>
      <c r="I71" s="33">
        <v>4130.0249999999996</v>
      </c>
      <c r="J71" s="32"/>
      <c r="K71" s="37"/>
      <c r="M71" s="26"/>
      <c r="N71" s="36"/>
      <c r="O71" s="26"/>
    </row>
    <row r="72" spans="2:15">
      <c r="B72" s="27" t="s">
        <v>145</v>
      </c>
      <c r="C72" s="28" t="s">
        <v>146</v>
      </c>
      <c r="D72" s="29" t="s">
        <v>142</v>
      </c>
      <c r="E72" s="30">
        <v>60.555999999999997</v>
      </c>
      <c r="F72" s="30">
        <v>59.798000000000002</v>
      </c>
      <c r="G72" s="31">
        <f t="shared" si="0"/>
        <v>-1.2517E-2</v>
      </c>
      <c r="H72" s="32">
        <v>59.798000000000002</v>
      </c>
      <c r="I72" s="33">
        <v>4125.2740000000003</v>
      </c>
      <c r="J72" s="32"/>
      <c r="K72" s="37"/>
      <c r="M72" s="26"/>
      <c r="N72" s="36"/>
      <c r="O72" s="26"/>
    </row>
    <row r="73" spans="2:15">
      <c r="B73" s="27" t="s">
        <v>147</v>
      </c>
      <c r="C73" s="28" t="s">
        <v>148</v>
      </c>
      <c r="D73" s="29" t="s">
        <v>142</v>
      </c>
      <c r="E73" s="30">
        <v>60.555999999999997</v>
      </c>
      <c r="F73" s="30">
        <v>60.372</v>
      </c>
      <c r="G73" s="31">
        <f t="shared" si="0"/>
        <v>-3.039E-3</v>
      </c>
      <c r="H73" s="32">
        <v>60.372</v>
      </c>
      <c r="I73" s="33">
        <v>4232.0569999999998</v>
      </c>
      <c r="J73" s="32"/>
      <c r="K73" s="37"/>
      <c r="M73" s="26"/>
      <c r="N73" s="36"/>
      <c r="O73" s="26"/>
    </row>
    <row r="74" spans="2:15">
      <c r="B74" s="27" t="s">
        <v>149</v>
      </c>
      <c r="C74" s="28" t="s">
        <v>150</v>
      </c>
      <c r="D74" s="29" t="s">
        <v>142</v>
      </c>
      <c r="E74" s="30">
        <v>60.555999999999997</v>
      </c>
      <c r="F74" s="30">
        <v>61.396999999999998</v>
      </c>
      <c r="G74" s="31">
        <f t="shared" ref="G74:G137" si="1">+ROUND(F74/E74-1,6)</f>
        <v>1.3887999999999999E-2</v>
      </c>
      <c r="H74" s="32">
        <v>61.396999999999998</v>
      </c>
      <c r="I74" s="33">
        <v>4381.6890000000003</v>
      </c>
      <c r="J74" s="32"/>
      <c r="K74" s="37"/>
      <c r="M74" s="26"/>
      <c r="N74" s="36"/>
      <c r="O74" s="26"/>
    </row>
    <row r="75" spans="2:15">
      <c r="B75" s="27" t="s">
        <v>151</v>
      </c>
      <c r="C75" s="28" t="s">
        <v>152</v>
      </c>
      <c r="D75" s="29" t="s">
        <v>142</v>
      </c>
      <c r="E75" s="30">
        <v>60.555999999999997</v>
      </c>
      <c r="F75" s="30">
        <v>60.246000000000002</v>
      </c>
      <c r="G75" s="31">
        <f t="shared" si="1"/>
        <v>-5.1190000000000003E-3</v>
      </c>
      <c r="H75" s="32">
        <v>60.418999999999997</v>
      </c>
      <c r="I75" s="33">
        <v>4440.7809999999999</v>
      </c>
      <c r="J75" s="32">
        <v>54.667999999999999</v>
      </c>
      <c r="K75" s="37">
        <v>137.46899999999999</v>
      </c>
      <c r="M75" s="26"/>
      <c r="N75" s="36"/>
      <c r="O75" s="26"/>
    </row>
    <row r="76" spans="2:15">
      <c r="B76" s="27" t="s">
        <v>153</v>
      </c>
      <c r="C76" s="28" t="s">
        <v>154</v>
      </c>
      <c r="D76" s="29" t="s">
        <v>155</v>
      </c>
      <c r="E76" s="30">
        <v>59.140999999999998</v>
      </c>
      <c r="F76" s="30">
        <v>59.140999999999998</v>
      </c>
      <c r="G76" s="31">
        <f t="shared" si="1"/>
        <v>0</v>
      </c>
      <c r="H76" s="32">
        <v>59.406999999999996</v>
      </c>
      <c r="I76" s="33">
        <v>4403.348</v>
      </c>
      <c r="J76" s="32">
        <v>54.808</v>
      </c>
      <c r="K76" s="37">
        <v>270.01100000000002</v>
      </c>
      <c r="M76" s="26"/>
      <c r="N76" s="36"/>
      <c r="O76" s="26"/>
    </row>
    <row r="77" spans="2:15">
      <c r="B77" s="27" t="s">
        <v>156</v>
      </c>
      <c r="C77" s="28" t="s">
        <v>157</v>
      </c>
      <c r="D77" s="29" t="s">
        <v>155</v>
      </c>
      <c r="E77" s="30">
        <v>59.140999999999998</v>
      </c>
      <c r="F77" s="30">
        <v>57.7</v>
      </c>
      <c r="G77" s="31">
        <f t="shared" si="1"/>
        <v>-2.4365000000000001E-2</v>
      </c>
      <c r="H77" s="32">
        <v>57.991</v>
      </c>
      <c r="I77" s="33">
        <v>4434.692</v>
      </c>
      <c r="J77" s="32">
        <v>54.593000000000004</v>
      </c>
      <c r="K77" s="37">
        <v>415.166</v>
      </c>
      <c r="M77" s="26"/>
      <c r="N77" s="36"/>
      <c r="O77" s="26"/>
    </row>
    <row r="78" spans="2:15">
      <c r="B78" s="27" t="s">
        <v>158</v>
      </c>
      <c r="C78" s="28" t="s">
        <v>159</v>
      </c>
      <c r="D78" s="29" t="s">
        <v>155</v>
      </c>
      <c r="E78" s="30">
        <v>59.140999999999998</v>
      </c>
      <c r="F78" s="30">
        <v>55.82</v>
      </c>
      <c r="G78" s="31">
        <f t="shared" si="1"/>
        <v>-5.6154000000000003E-2</v>
      </c>
      <c r="H78" s="32">
        <v>56.145000000000003</v>
      </c>
      <c r="I78" s="33">
        <v>4380.6109999999999</v>
      </c>
      <c r="J78" s="32">
        <v>53.237000000000002</v>
      </c>
      <c r="K78" s="37">
        <v>551.21</v>
      </c>
      <c r="M78" s="26"/>
      <c r="N78" s="36"/>
      <c r="O78" s="26"/>
    </row>
    <row r="79" spans="2:15">
      <c r="B79" s="27" t="s">
        <v>160</v>
      </c>
      <c r="C79" s="28" t="s">
        <v>161</v>
      </c>
      <c r="D79" s="29" t="s">
        <v>155</v>
      </c>
      <c r="E79" s="30">
        <v>59.140999999999998</v>
      </c>
      <c r="F79" s="30">
        <v>56.219000000000001</v>
      </c>
      <c r="G79" s="31">
        <f t="shared" si="1"/>
        <v>-4.9407E-2</v>
      </c>
      <c r="H79" s="32">
        <v>56.862000000000002</v>
      </c>
      <c r="I79" s="33">
        <v>4393.759</v>
      </c>
      <c r="J79" s="32">
        <v>51.13</v>
      </c>
      <c r="K79" s="37">
        <v>555.47699999999998</v>
      </c>
      <c r="M79" s="26"/>
      <c r="N79" s="36"/>
      <c r="O79" s="26"/>
    </row>
    <row r="80" spans="2:15">
      <c r="B80" s="27" t="s">
        <v>162</v>
      </c>
      <c r="C80" s="28" t="s">
        <v>163</v>
      </c>
      <c r="D80" s="29" t="s">
        <v>155</v>
      </c>
      <c r="E80" s="30">
        <v>59.140999999999998</v>
      </c>
      <c r="F80" s="30">
        <v>57.191000000000003</v>
      </c>
      <c r="G80" s="31">
        <f t="shared" si="1"/>
        <v>-3.2972000000000001E-2</v>
      </c>
      <c r="H80" s="32">
        <v>58.192999999999998</v>
      </c>
      <c r="I80" s="33">
        <v>4438.4380000000001</v>
      </c>
      <c r="J80" s="32">
        <v>49.302999999999997</v>
      </c>
      <c r="K80" s="37">
        <v>563.76199999999994</v>
      </c>
      <c r="M80" s="26"/>
      <c r="N80" s="36"/>
      <c r="O80" s="26"/>
    </row>
    <row r="81" spans="2:15">
      <c r="B81" s="27" t="s">
        <v>164</v>
      </c>
      <c r="C81" s="28" t="s">
        <v>165</v>
      </c>
      <c r="D81" s="29" t="s">
        <v>155</v>
      </c>
      <c r="E81" s="30">
        <v>59.140999999999998</v>
      </c>
      <c r="F81" s="30">
        <v>56.634999999999998</v>
      </c>
      <c r="G81" s="31">
        <f t="shared" si="1"/>
        <v>-4.2373000000000001E-2</v>
      </c>
      <c r="H81" s="32">
        <v>57.802</v>
      </c>
      <c r="I81" s="33">
        <v>4344.9549999999999</v>
      </c>
      <c r="J81" s="32">
        <v>47.627000000000002</v>
      </c>
      <c r="K81" s="37">
        <v>562.98699999999997</v>
      </c>
      <c r="M81" s="26"/>
      <c r="N81" s="36"/>
      <c r="O81" s="26"/>
    </row>
    <row r="82" spans="2:15">
      <c r="B82" s="27" t="s">
        <v>166</v>
      </c>
      <c r="C82" s="28" t="s">
        <v>167</v>
      </c>
      <c r="D82" s="29" t="s">
        <v>175</v>
      </c>
      <c r="E82" s="30">
        <v>56.848999999999997</v>
      </c>
      <c r="F82" s="30">
        <v>56.848999999999997</v>
      </c>
      <c r="G82" s="31">
        <f t="shared" si="1"/>
        <v>0</v>
      </c>
      <c r="H82" s="32">
        <v>58.198999999999998</v>
      </c>
      <c r="I82" s="33">
        <v>4372.7089999999998</v>
      </c>
      <c r="J82" s="32">
        <v>46.506999999999998</v>
      </c>
      <c r="K82" s="37">
        <v>570.60599999999999</v>
      </c>
      <c r="M82" s="26"/>
      <c r="N82" s="36"/>
      <c r="O82" s="26"/>
    </row>
    <row r="83" spans="2:15">
      <c r="B83" s="46" t="s">
        <v>168</v>
      </c>
      <c r="C83" s="47" t="s">
        <v>169</v>
      </c>
      <c r="D83" s="48" t="s">
        <v>175</v>
      </c>
      <c r="E83" s="49">
        <v>56.848999999999997</v>
      </c>
      <c r="F83" s="49">
        <v>54.734999999999999</v>
      </c>
      <c r="G83" s="50">
        <f t="shared" si="1"/>
        <v>-3.7185999999999997E-2</v>
      </c>
      <c r="H83" s="51">
        <v>55.868000000000002</v>
      </c>
      <c r="I83" s="52">
        <v>4354.0789999999997</v>
      </c>
      <c r="J83" s="51">
        <v>45.923000000000002</v>
      </c>
      <c r="K83" s="53">
        <v>559.83500000000004</v>
      </c>
      <c r="M83" s="26"/>
      <c r="N83" s="36"/>
      <c r="O83" s="26"/>
    </row>
    <row r="84" spans="2:15">
      <c r="B84" s="46" t="s">
        <v>172</v>
      </c>
      <c r="C84" s="47" t="s">
        <v>171</v>
      </c>
      <c r="D84" s="48" t="s">
        <v>175</v>
      </c>
      <c r="E84" s="49">
        <v>56.848999999999997</v>
      </c>
      <c r="F84" s="49">
        <v>52.323</v>
      </c>
      <c r="G84" s="50">
        <f t="shared" si="1"/>
        <v>-7.9614000000000004E-2</v>
      </c>
      <c r="H84" s="51">
        <v>53.32</v>
      </c>
      <c r="I84" s="52">
        <v>4394.6589999999997</v>
      </c>
      <c r="J84" s="51">
        <v>44.512</v>
      </c>
      <c r="K84" s="53">
        <v>561.01400000000001</v>
      </c>
      <c r="M84" s="26"/>
      <c r="N84" s="36"/>
      <c r="O84" s="26"/>
    </row>
    <row r="85" spans="2:15">
      <c r="B85" s="46" t="s">
        <v>173</v>
      </c>
      <c r="C85" s="47" t="s">
        <v>174</v>
      </c>
      <c r="D85" s="48" t="s">
        <v>175</v>
      </c>
      <c r="E85" s="49">
        <v>56.848999999999997</v>
      </c>
      <c r="F85" s="49">
        <v>51.87</v>
      </c>
      <c r="G85" s="50">
        <f t="shared" si="1"/>
        <v>-8.7582999999999994E-2</v>
      </c>
      <c r="H85" s="51">
        <v>52.865000000000002</v>
      </c>
      <c r="I85" s="52">
        <v>4474.6469999999999</v>
      </c>
      <c r="J85" s="51">
        <v>43.873233759171228</v>
      </c>
      <c r="K85" s="53">
        <v>556.91300000000001</v>
      </c>
      <c r="M85" s="26"/>
      <c r="N85" s="36"/>
      <c r="O85" s="26"/>
    </row>
    <row r="86" spans="2:15">
      <c r="B86" s="46" t="s">
        <v>176</v>
      </c>
      <c r="C86" s="47" t="s">
        <v>177</v>
      </c>
      <c r="D86" s="48" t="s">
        <v>175</v>
      </c>
      <c r="E86" s="49">
        <v>56.848999999999997</v>
      </c>
      <c r="F86" s="49">
        <v>51.988</v>
      </c>
      <c r="G86" s="50">
        <f t="shared" si="1"/>
        <v>-8.5507E-2</v>
      </c>
      <c r="H86" s="51">
        <v>52.924999999999997</v>
      </c>
      <c r="I86" s="52">
        <v>4536.942</v>
      </c>
      <c r="J86" s="51">
        <v>44.354999999999997</v>
      </c>
      <c r="K86" s="53">
        <v>557.06200000000001</v>
      </c>
      <c r="L86" s="54"/>
      <c r="M86" s="26"/>
      <c r="N86" s="36"/>
      <c r="O86" s="26"/>
    </row>
    <row r="87" spans="2:15">
      <c r="B87" s="46" t="s">
        <v>178</v>
      </c>
      <c r="C87" s="47" t="s">
        <v>179</v>
      </c>
      <c r="D87" s="48" t="s">
        <v>175</v>
      </c>
      <c r="E87" s="49">
        <v>56.848999999999997</v>
      </c>
      <c r="F87" s="49">
        <v>52.591000000000001</v>
      </c>
      <c r="G87" s="50">
        <f t="shared" si="1"/>
        <v>-7.4899999999999994E-2</v>
      </c>
      <c r="H87" s="51">
        <v>53.582999999999998</v>
      </c>
      <c r="I87" s="52">
        <v>4599.9979999999996</v>
      </c>
      <c r="J87" s="51">
        <v>44.618000000000002</v>
      </c>
      <c r="K87" s="53">
        <v>572.4</v>
      </c>
      <c r="L87" s="54"/>
      <c r="M87" s="26"/>
      <c r="N87" s="36"/>
      <c r="O87" s="26"/>
    </row>
    <row r="88" spans="2:15">
      <c r="B88" s="46" t="s">
        <v>180</v>
      </c>
      <c r="C88" s="47" t="s">
        <v>181</v>
      </c>
      <c r="D88" s="48" t="s">
        <v>188</v>
      </c>
      <c r="E88" s="49">
        <v>53.064999999999998</v>
      </c>
      <c r="F88" s="49">
        <v>53.064999999999998</v>
      </c>
      <c r="G88" s="50">
        <f t="shared" si="1"/>
        <v>0</v>
      </c>
      <c r="H88" s="51">
        <v>54.021999999999998</v>
      </c>
      <c r="I88" s="52">
        <v>4511.4049999999997</v>
      </c>
      <c r="J88" s="51">
        <v>45.415999999999997</v>
      </c>
      <c r="K88" s="53">
        <v>564.32799999999997</v>
      </c>
      <c r="L88" s="54"/>
      <c r="M88" s="26"/>
      <c r="N88" s="36"/>
      <c r="O88" s="26"/>
    </row>
    <row r="89" spans="2:15">
      <c r="B89" s="46" t="s">
        <v>182</v>
      </c>
      <c r="C89" s="47" t="s">
        <v>183</v>
      </c>
      <c r="D89" s="48" t="s">
        <v>188</v>
      </c>
      <c r="E89" s="49">
        <v>53.064999999999998</v>
      </c>
      <c r="F89" s="49">
        <v>51.825000000000003</v>
      </c>
      <c r="G89" s="50">
        <f t="shared" si="1"/>
        <v>-2.3368E-2</v>
      </c>
      <c r="H89" s="51">
        <v>52.673999999999999</v>
      </c>
      <c r="I89" s="52">
        <v>4549.8959999999997</v>
      </c>
      <c r="J89" s="51">
        <v>45.046999999999997</v>
      </c>
      <c r="K89" s="53">
        <v>569.90499999999997</v>
      </c>
      <c r="L89" s="54"/>
      <c r="M89" s="26"/>
      <c r="N89" s="36"/>
      <c r="O89" s="26"/>
    </row>
    <row r="90" spans="2:15">
      <c r="B90" s="46" t="s">
        <v>184</v>
      </c>
      <c r="C90" s="47" t="s">
        <v>185</v>
      </c>
      <c r="D90" s="48" t="s">
        <v>188</v>
      </c>
      <c r="E90" s="49">
        <v>53.064999999999998</v>
      </c>
      <c r="F90" s="49">
        <v>51.954999999999998</v>
      </c>
      <c r="G90" s="50">
        <f t="shared" si="1"/>
        <v>-2.0917999999999999E-2</v>
      </c>
      <c r="H90" s="51">
        <v>52.838999999999999</v>
      </c>
      <c r="I90" s="52">
        <v>4422.5420000000004</v>
      </c>
      <c r="J90" s="51">
        <v>45.063000000000002</v>
      </c>
      <c r="K90" s="53">
        <v>567.59799999999996</v>
      </c>
      <c r="L90" s="54"/>
      <c r="M90" s="26"/>
      <c r="N90" s="36"/>
      <c r="O90" s="26"/>
    </row>
    <row r="91" spans="2:15">
      <c r="B91" s="46" t="s">
        <v>186</v>
      </c>
      <c r="C91" s="47" t="s">
        <v>187</v>
      </c>
      <c r="D91" s="48" t="s">
        <v>188</v>
      </c>
      <c r="E91" s="49">
        <v>53.064999999999998</v>
      </c>
      <c r="F91" s="49">
        <v>51.268999999999998</v>
      </c>
      <c r="G91" s="50">
        <f t="shared" si="1"/>
        <v>-3.3845E-2</v>
      </c>
      <c r="H91" s="51">
        <v>51.872999999999998</v>
      </c>
      <c r="I91" s="52">
        <v>4406.1260000000002</v>
      </c>
      <c r="J91" s="51">
        <v>46.587000000000003</v>
      </c>
      <c r="K91" s="53">
        <v>568.50699999999995</v>
      </c>
      <c r="L91" s="54"/>
      <c r="M91" s="26"/>
      <c r="N91" s="36"/>
      <c r="O91" s="26"/>
    </row>
    <row r="92" spans="2:15">
      <c r="B92" s="46" t="s">
        <v>189</v>
      </c>
      <c r="C92" s="47" t="s">
        <v>190</v>
      </c>
      <c r="D92" s="48" t="s">
        <v>188</v>
      </c>
      <c r="E92" s="49">
        <v>53.064999999999998</v>
      </c>
      <c r="F92" s="49">
        <v>50.351999999999997</v>
      </c>
      <c r="G92" s="50">
        <f t="shared" si="1"/>
        <v>-5.1125999999999998E-2</v>
      </c>
      <c r="H92" s="51">
        <v>50.694000000000003</v>
      </c>
      <c r="I92" s="52">
        <v>4485.8599999999997</v>
      </c>
      <c r="J92" s="51">
        <v>47.707999999999998</v>
      </c>
      <c r="K92" s="53">
        <v>579.69399999999996</v>
      </c>
      <c r="L92" s="54"/>
      <c r="M92" s="26"/>
      <c r="N92" s="36"/>
      <c r="O92" s="26"/>
    </row>
    <row r="93" spans="2:15">
      <c r="B93" s="46" t="s">
        <v>191</v>
      </c>
      <c r="C93" s="47" t="s">
        <v>192</v>
      </c>
      <c r="D93" s="48" t="s">
        <v>188</v>
      </c>
      <c r="E93" s="49">
        <v>53.064999999999998</v>
      </c>
      <c r="F93" s="49">
        <v>50.051000000000002</v>
      </c>
      <c r="G93" s="50">
        <f t="shared" si="1"/>
        <v>-5.6798000000000001E-2</v>
      </c>
      <c r="H93" s="51">
        <v>50.192999999999998</v>
      </c>
      <c r="I93" s="52">
        <v>4455.0190000000002</v>
      </c>
      <c r="J93" s="51">
        <v>48.969000000000001</v>
      </c>
      <c r="K93" s="53">
        <v>585.48400000000004</v>
      </c>
      <c r="L93" s="54"/>
      <c r="M93" s="26"/>
      <c r="N93" s="36"/>
      <c r="O93" s="26"/>
    </row>
    <row r="94" spans="2:15">
      <c r="B94" s="46" t="s">
        <v>193</v>
      </c>
      <c r="C94" s="47" t="s">
        <v>194</v>
      </c>
      <c r="D94" s="48" t="s">
        <v>201</v>
      </c>
      <c r="E94" s="49">
        <v>49.350999999999999</v>
      </c>
      <c r="F94" s="49">
        <v>49.350999999999999</v>
      </c>
      <c r="G94" s="50">
        <f t="shared" si="1"/>
        <v>0</v>
      </c>
      <c r="H94" s="51">
        <v>49.238999999999997</v>
      </c>
      <c r="I94" s="52">
        <v>4547.5640000000003</v>
      </c>
      <c r="J94" s="51">
        <v>50.212000000000003</v>
      </c>
      <c r="K94" s="53">
        <v>593.87300000000005</v>
      </c>
      <c r="L94" s="54"/>
      <c r="M94" s="26"/>
      <c r="N94" s="36"/>
      <c r="O94" s="26"/>
    </row>
    <row r="95" spans="2:15">
      <c r="B95" s="46" t="s">
        <v>195</v>
      </c>
      <c r="C95" s="47" t="s">
        <v>196</v>
      </c>
      <c r="D95" s="48" t="s">
        <v>201</v>
      </c>
      <c r="E95" s="49">
        <v>49.350999999999999</v>
      </c>
      <c r="F95" s="49">
        <v>49.18</v>
      </c>
      <c r="G95" s="50">
        <f t="shared" si="1"/>
        <v>-3.4650000000000002E-3</v>
      </c>
      <c r="H95" s="51">
        <v>49.06</v>
      </c>
      <c r="I95" s="52">
        <v>4531.4560000000001</v>
      </c>
      <c r="J95" s="51">
        <v>50.104999999999997</v>
      </c>
      <c r="K95" s="53">
        <v>586.57299999999998</v>
      </c>
      <c r="L95" s="54"/>
      <c r="M95" s="26"/>
      <c r="N95" s="36"/>
      <c r="O95" s="26"/>
    </row>
    <row r="96" spans="2:15">
      <c r="B96" s="46" t="s">
        <v>197</v>
      </c>
      <c r="C96" s="47" t="s">
        <v>198</v>
      </c>
      <c r="D96" s="48" t="s">
        <v>201</v>
      </c>
      <c r="E96" s="49">
        <v>49.350999999999999</v>
      </c>
      <c r="F96" s="49">
        <v>49.204999999999998</v>
      </c>
      <c r="G96" s="50">
        <f t="shared" si="1"/>
        <v>-2.9580000000000001E-3</v>
      </c>
      <c r="H96" s="51">
        <v>49.072000000000003</v>
      </c>
      <c r="I96" s="52">
        <v>4568.674</v>
      </c>
      <c r="J96" s="51">
        <v>50.231000000000002</v>
      </c>
      <c r="K96" s="53">
        <v>594.14700000000005</v>
      </c>
      <c r="L96" s="54"/>
      <c r="M96" s="26"/>
      <c r="N96" s="36"/>
      <c r="O96" s="26"/>
    </row>
    <row r="97" spans="2:15">
      <c r="B97" s="46" t="s">
        <v>199</v>
      </c>
      <c r="C97" s="47" t="s">
        <v>200</v>
      </c>
      <c r="D97" s="48" t="s">
        <v>201</v>
      </c>
      <c r="E97" s="49">
        <v>49.350999999999999</v>
      </c>
      <c r="F97" s="49">
        <v>49.701999999999998</v>
      </c>
      <c r="G97" s="50">
        <f t="shared" si="1"/>
        <v>7.1120000000000003E-3</v>
      </c>
      <c r="H97" s="51">
        <v>49.606000000000002</v>
      </c>
      <c r="I97" s="52">
        <v>4587.5280000000002</v>
      </c>
      <c r="J97" s="51">
        <v>50.448999999999998</v>
      </c>
      <c r="K97" s="53">
        <v>589.35199999999998</v>
      </c>
      <c r="L97" s="54"/>
      <c r="M97" s="26"/>
      <c r="N97" s="36"/>
      <c r="O97" s="26"/>
    </row>
    <row r="98" spans="2:15">
      <c r="B98" s="46" t="s">
        <v>202</v>
      </c>
      <c r="C98" s="47" t="s">
        <v>203</v>
      </c>
      <c r="D98" s="48" t="s">
        <v>201</v>
      </c>
      <c r="E98" s="49">
        <v>49.350999999999999</v>
      </c>
      <c r="F98" s="49">
        <v>50.786999999999999</v>
      </c>
      <c r="G98" s="50">
        <f t="shared" si="1"/>
        <v>2.9097999999999999E-2</v>
      </c>
      <c r="H98" s="51">
        <v>50.832000000000001</v>
      </c>
      <c r="I98" s="52">
        <v>4540.38</v>
      </c>
      <c r="J98" s="51">
        <v>50.442999999999998</v>
      </c>
      <c r="K98" s="53">
        <v>593.94500000000005</v>
      </c>
      <c r="L98" s="54"/>
      <c r="M98" s="26"/>
      <c r="N98" s="36"/>
      <c r="O98" s="26"/>
    </row>
    <row r="99" spans="2:15">
      <c r="B99" s="46" t="s">
        <v>204</v>
      </c>
      <c r="C99" s="47" t="s">
        <v>205</v>
      </c>
      <c r="D99" s="48" t="s">
        <v>201</v>
      </c>
      <c r="E99" s="49">
        <v>49.350999999999999</v>
      </c>
      <c r="F99" s="49">
        <v>52.713999999999999</v>
      </c>
      <c r="G99" s="50">
        <f t="shared" si="1"/>
        <v>6.8144999999999997E-2</v>
      </c>
      <c r="H99" s="51">
        <v>52.814999999999998</v>
      </c>
      <c r="I99" s="52">
        <v>4602.9830000000002</v>
      </c>
      <c r="J99" s="51">
        <v>51.95</v>
      </c>
      <c r="K99" s="53">
        <v>607.84299999999996</v>
      </c>
      <c r="L99" s="54"/>
      <c r="M99" s="26"/>
      <c r="N99" s="36"/>
      <c r="O99" s="26"/>
    </row>
    <row r="100" spans="2:15">
      <c r="B100" s="46" t="s">
        <v>207</v>
      </c>
      <c r="C100" s="47" t="s">
        <v>208</v>
      </c>
      <c r="D100" s="48" t="s">
        <v>213</v>
      </c>
      <c r="E100" s="49">
        <v>55.472000000000001</v>
      </c>
      <c r="F100" s="49">
        <v>55.472000000000001</v>
      </c>
      <c r="G100" s="50">
        <f t="shared" si="1"/>
        <v>0</v>
      </c>
      <c r="H100" s="51">
        <v>55.69</v>
      </c>
      <c r="I100" s="52">
        <v>4506.201</v>
      </c>
      <c r="J100" s="51">
        <v>53.811999999999998</v>
      </c>
      <c r="K100" s="53">
        <v>591.64700000000005</v>
      </c>
      <c r="L100" s="54"/>
      <c r="M100" s="26"/>
    </row>
    <row r="101" spans="2:15">
      <c r="B101" s="46" t="s">
        <v>209</v>
      </c>
      <c r="C101" s="47" t="s">
        <v>210</v>
      </c>
      <c r="D101" s="48" t="s">
        <v>213</v>
      </c>
      <c r="E101" s="49">
        <v>55.472000000000001</v>
      </c>
      <c r="F101" s="49">
        <v>56.283000000000001</v>
      </c>
      <c r="G101" s="50">
        <f t="shared" si="1"/>
        <v>1.4619999999999999E-2</v>
      </c>
      <c r="H101" s="51">
        <v>56.381999999999998</v>
      </c>
      <c r="I101" s="52">
        <v>4523.1890000000003</v>
      </c>
      <c r="J101" s="51">
        <v>55.542000000000002</v>
      </c>
      <c r="K101" s="53">
        <v>604.08500000000004</v>
      </c>
      <c r="L101" s="54"/>
      <c r="M101" s="26"/>
    </row>
    <row r="102" spans="2:15">
      <c r="B102" s="46" t="s">
        <v>211</v>
      </c>
      <c r="C102" s="47" t="s">
        <v>214</v>
      </c>
      <c r="D102" s="48" t="s">
        <v>213</v>
      </c>
      <c r="E102" s="49">
        <v>55.472000000000001</v>
      </c>
      <c r="F102" s="49">
        <v>57.707999999999998</v>
      </c>
      <c r="G102" s="50">
        <f t="shared" si="1"/>
        <v>4.0308999999999998E-2</v>
      </c>
      <c r="H102" s="51">
        <v>57.743000000000002</v>
      </c>
      <c r="I102" s="52">
        <v>4524.9610000000002</v>
      </c>
      <c r="J102" s="51">
        <v>57.442</v>
      </c>
      <c r="K102" s="53">
        <v>594.9</v>
      </c>
      <c r="L102" s="54"/>
      <c r="M102" s="26"/>
    </row>
    <row r="103" spans="2:15">
      <c r="B103" s="46" t="s">
        <v>212</v>
      </c>
      <c r="C103" s="47" t="s">
        <v>215</v>
      </c>
      <c r="D103" s="48" t="s">
        <v>213</v>
      </c>
      <c r="E103" s="49">
        <v>55.472000000000001</v>
      </c>
      <c r="F103" s="49">
        <v>58.368000000000002</v>
      </c>
      <c r="G103" s="50">
        <f t="shared" si="1"/>
        <v>5.2207000000000003E-2</v>
      </c>
      <c r="H103" s="51">
        <v>58.07</v>
      </c>
      <c r="I103" s="52">
        <v>4588.6270000000004</v>
      </c>
      <c r="J103" s="51">
        <v>60.655999999999999</v>
      </c>
      <c r="K103" s="53">
        <v>598.77599999999995</v>
      </c>
      <c r="L103" s="54"/>
      <c r="M103" s="26"/>
    </row>
    <row r="104" spans="2:15">
      <c r="B104" s="46" t="s">
        <v>216</v>
      </c>
      <c r="C104" s="47" t="s">
        <v>217</v>
      </c>
      <c r="D104" s="48" t="s">
        <v>213</v>
      </c>
      <c r="E104" s="49">
        <v>55.472000000000001</v>
      </c>
      <c r="F104" s="49">
        <v>57.741</v>
      </c>
      <c r="G104" s="50">
        <f t="shared" si="1"/>
        <v>4.0904000000000003E-2</v>
      </c>
      <c r="H104" s="51">
        <v>56.975000000000001</v>
      </c>
      <c r="I104" s="52">
        <f>4658.983</f>
        <v>4658.9830000000002</v>
      </c>
      <c r="J104" s="51">
        <v>63.497</v>
      </c>
      <c r="K104" s="53">
        <f>620.265</f>
        <v>620.26499999999999</v>
      </c>
      <c r="L104" s="54"/>
      <c r="M104" s="26"/>
    </row>
    <row r="105" spans="2:15">
      <c r="B105" s="46" t="s">
        <v>218</v>
      </c>
      <c r="C105" s="47" t="s">
        <v>219</v>
      </c>
      <c r="D105" s="48" t="s">
        <v>213</v>
      </c>
      <c r="E105" s="49">
        <v>55.472000000000001</v>
      </c>
      <c r="F105" s="49">
        <v>58.616999999999997</v>
      </c>
      <c r="G105" s="50">
        <f t="shared" si="1"/>
        <v>5.6695000000000002E-2</v>
      </c>
      <c r="H105" s="51">
        <v>57.52</v>
      </c>
      <c r="I105" s="52">
        <v>4653.5879999999997</v>
      </c>
      <c r="J105" s="51">
        <v>66.83</v>
      </c>
      <c r="K105" s="53">
        <v>621.48599999999999</v>
      </c>
      <c r="L105" s="54"/>
      <c r="M105" s="26"/>
    </row>
    <row r="106" spans="2:15">
      <c r="B106" s="46" t="s">
        <v>220</v>
      </c>
      <c r="C106" s="47" t="s">
        <v>221</v>
      </c>
      <c r="D106" s="48" t="s">
        <v>230</v>
      </c>
      <c r="E106" s="49">
        <v>58.984000000000002</v>
      </c>
      <c r="F106" s="49">
        <v>58.984000000000002</v>
      </c>
      <c r="G106" s="50">
        <f t="shared" si="1"/>
        <v>0</v>
      </c>
      <c r="H106" s="51">
        <v>57.466000000000001</v>
      </c>
      <c r="I106" s="52">
        <v>4661.085</v>
      </c>
      <c r="J106" s="51">
        <v>70.132000000000005</v>
      </c>
      <c r="K106" s="53">
        <v>634.67999999999995</v>
      </c>
      <c r="L106" s="54"/>
      <c r="M106" s="26"/>
    </row>
    <row r="107" spans="2:15">
      <c r="B107" s="46" t="s">
        <v>222</v>
      </c>
      <c r="C107" s="47" t="s">
        <v>223</v>
      </c>
      <c r="D107" s="48" t="s">
        <v>230</v>
      </c>
      <c r="E107" s="49">
        <v>58.984000000000002</v>
      </c>
      <c r="F107" s="49">
        <v>59.567999999999998</v>
      </c>
      <c r="G107" s="50">
        <f t="shared" si="1"/>
        <v>9.9010000000000001E-3</v>
      </c>
      <c r="H107" s="51">
        <v>58.04</v>
      </c>
      <c r="I107" s="52">
        <v>4618.1899999999996</v>
      </c>
      <c r="J107" s="51">
        <v>70.849000000000004</v>
      </c>
      <c r="K107" s="53">
        <v>625.57899999999995</v>
      </c>
      <c r="L107" s="54"/>
      <c r="M107" s="26"/>
    </row>
    <row r="108" spans="2:15">
      <c r="B108" s="46" t="s">
        <v>225</v>
      </c>
      <c r="C108" s="47" t="s">
        <v>224</v>
      </c>
      <c r="D108" s="48" t="s">
        <v>230</v>
      </c>
      <c r="E108" s="49">
        <v>58.984000000000002</v>
      </c>
      <c r="F108" s="49">
        <v>59.247</v>
      </c>
      <c r="G108" s="50">
        <f t="shared" si="1"/>
        <v>4.4590000000000003E-3</v>
      </c>
      <c r="H108" s="51">
        <v>57.738</v>
      </c>
      <c r="I108" s="52">
        <v>4655.5919999999996</v>
      </c>
      <c r="J108" s="51">
        <v>70.403000000000006</v>
      </c>
      <c r="K108" s="53">
        <v>629.68399999999997</v>
      </c>
      <c r="L108" s="54"/>
      <c r="M108" s="26"/>
    </row>
    <row r="109" spans="2:15">
      <c r="B109" s="46" t="s">
        <v>226</v>
      </c>
      <c r="C109" s="47" t="s">
        <v>227</v>
      </c>
      <c r="D109" s="48" t="s">
        <v>230</v>
      </c>
      <c r="E109" s="49">
        <v>58.984000000000002</v>
      </c>
      <c r="F109" s="49">
        <v>58.631</v>
      </c>
      <c r="G109" s="50">
        <f t="shared" si="1"/>
        <v>-5.9849999999999999E-3</v>
      </c>
      <c r="H109" s="51">
        <v>57.015999999999998</v>
      </c>
      <c r="I109" s="52">
        <v>4704.6030000000001</v>
      </c>
      <c r="J109" s="51">
        <v>70.8</v>
      </c>
      <c r="K109" s="53">
        <v>624.36800000000005</v>
      </c>
      <c r="L109" s="54"/>
      <c r="M109" s="26"/>
    </row>
    <row r="110" spans="2:15">
      <c r="B110" s="46" t="s">
        <v>228</v>
      </c>
      <c r="C110" s="47" t="s">
        <v>229</v>
      </c>
      <c r="D110" s="48" t="s">
        <v>230</v>
      </c>
      <c r="E110" s="49">
        <v>58.984000000000002</v>
      </c>
      <c r="F110" s="49">
        <v>57.933</v>
      </c>
      <c r="G110" s="50">
        <f t="shared" si="1"/>
        <v>-1.7818000000000001E-2</v>
      </c>
      <c r="H110" s="51">
        <v>56.237000000000002</v>
      </c>
      <c r="I110" s="52">
        <v>4784.6880000000001</v>
      </c>
      <c r="J110" s="51">
        <v>70.900999999999996</v>
      </c>
      <c r="K110" s="53">
        <v>625.71900000000005</v>
      </c>
      <c r="L110" s="54"/>
      <c r="M110" s="26"/>
    </row>
    <row r="111" spans="2:15">
      <c r="B111" s="46" t="s">
        <v>231</v>
      </c>
      <c r="C111" s="47" t="s">
        <v>232</v>
      </c>
      <c r="D111" s="48" t="s">
        <v>230</v>
      </c>
      <c r="E111" s="49">
        <v>58.984000000000002</v>
      </c>
      <c r="F111" s="49">
        <v>56.856999999999999</v>
      </c>
      <c r="G111" s="50">
        <f t="shared" si="1"/>
        <v>-3.6061000000000003E-2</v>
      </c>
      <c r="H111" s="51">
        <v>54.915999999999997</v>
      </c>
      <c r="I111" s="52">
        <v>4910.8109999999997</v>
      </c>
      <c r="J111" s="51">
        <v>71.850999999999999</v>
      </c>
      <c r="K111" s="53">
        <v>635.60900000000004</v>
      </c>
      <c r="L111" s="54"/>
      <c r="M111" s="26"/>
    </row>
    <row r="112" spans="2:15">
      <c r="B112" s="46" t="s">
        <v>233</v>
      </c>
      <c r="C112" s="47" t="s">
        <v>234</v>
      </c>
      <c r="D112" s="48" t="s">
        <v>241</v>
      </c>
      <c r="E112" s="49">
        <v>57.006</v>
      </c>
      <c r="F112" s="49">
        <v>56.820999999999998</v>
      </c>
      <c r="G112" s="50">
        <f t="shared" si="1"/>
        <v>-3.2450000000000001E-3</v>
      </c>
      <c r="H112" s="51">
        <v>54.972999999999999</v>
      </c>
      <c r="I112" s="52">
        <v>4855.6329999999998</v>
      </c>
      <c r="J112" s="51">
        <v>71.162999999999997</v>
      </c>
      <c r="K112" s="53">
        <v>625.57899999999995</v>
      </c>
      <c r="L112" s="54"/>
      <c r="M112" s="26"/>
    </row>
    <row r="113" spans="2:13">
      <c r="B113" s="46" t="s">
        <v>235</v>
      </c>
      <c r="C113" s="47" t="s">
        <v>236</v>
      </c>
      <c r="D113" s="48" t="s">
        <v>241</v>
      </c>
      <c r="E113" s="49">
        <v>57.006</v>
      </c>
      <c r="F113" s="49">
        <v>56.491999999999997</v>
      </c>
      <c r="G113" s="50">
        <f t="shared" si="1"/>
        <v>-9.0170000000000007E-3</v>
      </c>
      <c r="H113" s="51">
        <v>54.341000000000001</v>
      </c>
      <c r="I113" s="52">
        <v>4859.07</v>
      </c>
      <c r="J113" s="51">
        <v>73.087000000000003</v>
      </c>
      <c r="K113" s="53">
        <v>629.65499999999997</v>
      </c>
      <c r="L113" s="54"/>
      <c r="M113" s="26"/>
    </row>
    <row r="114" spans="2:13">
      <c r="B114" s="46" t="s">
        <v>237</v>
      </c>
      <c r="C114" s="47" t="s">
        <v>238</v>
      </c>
      <c r="D114" s="48" t="s">
        <v>241</v>
      </c>
      <c r="E114" s="49">
        <v>57.006</v>
      </c>
      <c r="F114" s="49">
        <v>55.432000000000002</v>
      </c>
      <c r="G114" s="50">
        <f t="shared" si="1"/>
        <v>-2.7611E-2</v>
      </c>
      <c r="H114" s="51">
        <v>53.24</v>
      </c>
      <c r="I114" s="52">
        <v>4826.6930000000002</v>
      </c>
      <c r="J114" s="51">
        <v>72.277000000000001</v>
      </c>
      <c r="K114" s="53">
        <v>628.08699999999999</v>
      </c>
      <c r="L114" s="54"/>
      <c r="M114" s="26"/>
    </row>
    <row r="115" spans="2:13">
      <c r="B115" s="46" t="s">
        <v>239</v>
      </c>
      <c r="C115" s="47" t="s">
        <v>240</v>
      </c>
      <c r="D115" s="48" t="s">
        <v>241</v>
      </c>
      <c r="E115" s="49">
        <v>57.006</v>
      </c>
      <c r="F115" s="49">
        <v>54.99</v>
      </c>
      <c r="G115" s="50">
        <f t="shared" si="1"/>
        <v>-3.5365000000000001E-2</v>
      </c>
      <c r="H115" s="51">
        <v>53.107999999999997</v>
      </c>
      <c r="I115" s="52">
        <v>4810.0050000000001</v>
      </c>
      <c r="J115" s="51">
        <v>69.402000000000001</v>
      </c>
      <c r="K115" s="53">
        <v>628.28599999999994</v>
      </c>
      <c r="L115" s="54"/>
      <c r="M115" s="26"/>
    </row>
    <row r="116" spans="2:13">
      <c r="B116" s="46" t="s">
        <v>242</v>
      </c>
      <c r="C116" s="47" t="s">
        <v>243</v>
      </c>
      <c r="D116" s="48" t="s">
        <v>241</v>
      </c>
      <c r="E116" s="49">
        <v>57.006</v>
      </c>
      <c r="F116" s="49">
        <v>55.682000000000002</v>
      </c>
      <c r="G116" s="50">
        <f t="shared" si="1"/>
        <v>-2.3226E-2</v>
      </c>
      <c r="H116" s="51">
        <v>54.091000000000001</v>
      </c>
      <c r="I116" s="52">
        <v>4918.451</v>
      </c>
      <c r="J116" s="51">
        <v>67.942999999999998</v>
      </c>
      <c r="K116" s="53">
        <v>638.30899999999997</v>
      </c>
      <c r="L116" s="54"/>
      <c r="M116" s="26"/>
    </row>
    <row r="117" spans="2:13">
      <c r="B117" s="46" t="s">
        <v>244</v>
      </c>
      <c r="C117" s="47" t="s">
        <v>245</v>
      </c>
      <c r="D117" s="48" t="s">
        <v>241</v>
      </c>
      <c r="E117" s="49">
        <v>57.006</v>
      </c>
      <c r="F117" s="49">
        <v>56.198</v>
      </c>
      <c r="G117" s="50">
        <f t="shared" si="1"/>
        <v>-1.4174000000000001E-2</v>
      </c>
      <c r="H117" s="51">
        <v>54.851999999999997</v>
      </c>
      <c r="I117" s="52">
        <v>4969.2709999999997</v>
      </c>
      <c r="J117" s="51">
        <v>66.698999999999998</v>
      </c>
      <c r="K117" s="53">
        <v>636.75599999999997</v>
      </c>
      <c r="L117" s="54"/>
      <c r="M117" s="26"/>
    </row>
    <row r="118" spans="2:13">
      <c r="B118" s="46" t="s">
        <v>246</v>
      </c>
      <c r="C118" s="47" t="s">
        <v>247</v>
      </c>
      <c r="D118" s="48" t="s">
        <v>252</v>
      </c>
      <c r="E118" s="49">
        <v>57.807000000000002</v>
      </c>
      <c r="F118" s="49">
        <v>57.807000000000002</v>
      </c>
      <c r="G118" s="50">
        <f t="shared" si="1"/>
        <v>0</v>
      </c>
      <c r="H118" s="51">
        <v>56.677999999999997</v>
      </c>
      <c r="I118" s="52">
        <v>5004.7</v>
      </c>
      <c r="J118" s="51">
        <v>66.626999999999995</v>
      </c>
      <c r="K118" s="53">
        <v>640.94000000000005</v>
      </c>
      <c r="L118" s="54"/>
      <c r="M118" s="26"/>
    </row>
    <row r="119" spans="2:13">
      <c r="B119" s="46" t="s">
        <v>248</v>
      </c>
      <c r="C119" s="47" t="s">
        <v>249</v>
      </c>
      <c r="D119" s="48" t="s">
        <v>252</v>
      </c>
      <c r="E119" s="49">
        <v>57.807000000000002</v>
      </c>
      <c r="F119" s="49">
        <v>58.816000000000003</v>
      </c>
      <c r="G119" s="50">
        <f t="shared" si="1"/>
        <v>1.7454999999999998E-2</v>
      </c>
      <c r="H119" s="51">
        <v>57.603999999999999</v>
      </c>
      <c r="I119" s="52">
        <v>4957.71</v>
      </c>
      <c r="J119" s="51">
        <v>68.284000000000006</v>
      </c>
      <c r="K119" s="53">
        <v>634.40899999999999</v>
      </c>
      <c r="L119" s="54"/>
      <c r="M119" s="26"/>
    </row>
    <row r="120" spans="2:13">
      <c r="B120" s="46" t="s">
        <v>250</v>
      </c>
      <c r="C120" s="47" t="s">
        <v>251</v>
      </c>
      <c r="D120" s="48" t="s">
        <v>252</v>
      </c>
      <c r="E120" s="49">
        <v>57.807000000000002</v>
      </c>
      <c r="F120" s="49">
        <v>57.59</v>
      </c>
      <c r="G120" s="50">
        <f t="shared" si="1"/>
        <v>-3.754E-3</v>
      </c>
      <c r="H120" s="51">
        <v>56.302</v>
      </c>
      <c r="I120" s="52">
        <v>5106.57</v>
      </c>
      <c r="J120" s="51">
        <v>67.891999999999996</v>
      </c>
      <c r="K120" s="53">
        <v>638.52</v>
      </c>
      <c r="L120" s="54"/>
      <c r="M120" s="26"/>
    </row>
    <row r="121" spans="2:13">
      <c r="B121" s="46" t="s">
        <v>253</v>
      </c>
      <c r="C121" s="47" t="s">
        <v>254</v>
      </c>
      <c r="D121" s="48" t="s">
        <v>252</v>
      </c>
      <c r="E121" s="49">
        <v>57.807000000000002</v>
      </c>
      <c r="F121" s="49">
        <v>57.524000000000001</v>
      </c>
      <c r="G121" s="50">
        <f t="shared" si="1"/>
        <v>-4.8960000000000002E-3</v>
      </c>
      <c r="H121" s="51">
        <v>56.472999999999999</v>
      </c>
      <c r="I121" s="52">
        <v>5124.3950000000004</v>
      </c>
      <c r="J121" s="51">
        <v>66.066000000000003</v>
      </c>
      <c r="K121" s="53">
        <v>630.66800000000001</v>
      </c>
      <c r="L121" s="54"/>
      <c r="M121" s="26"/>
    </row>
    <row r="122" spans="2:13">
      <c r="B122" s="46" t="s">
        <v>255</v>
      </c>
      <c r="C122" s="47" t="s">
        <v>256</v>
      </c>
      <c r="D122" s="48" t="s">
        <v>252</v>
      </c>
      <c r="E122" s="49">
        <v>57.807000000000002</v>
      </c>
      <c r="F122" s="49">
        <v>56.311</v>
      </c>
      <c r="G122" s="50">
        <f t="shared" si="1"/>
        <v>-2.5878999999999999E-2</v>
      </c>
      <c r="H122" s="51">
        <v>55.323999999999998</v>
      </c>
      <c r="I122" s="52">
        <v>5196.6350000000002</v>
      </c>
      <c r="J122" s="51">
        <v>64.456999999999994</v>
      </c>
      <c r="K122" s="53">
        <v>629.45000000000005</v>
      </c>
      <c r="L122" s="54"/>
      <c r="M122" s="26"/>
    </row>
    <row r="123" spans="2:13">
      <c r="B123" s="46" t="s">
        <v>298</v>
      </c>
      <c r="C123" s="47" t="s">
        <v>258</v>
      </c>
      <c r="D123" s="48" t="s">
        <v>252</v>
      </c>
      <c r="E123" s="49">
        <v>57.807000000000002</v>
      </c>
      <c r="F123" s="49">
        <v>55.710999999999999</v>
      </c>
      <c r="G123" s="50">
        <f t="shared" si="1"/>
        <v>-3.6259E-2</v>
      </c>
      <c r="H123" s="51">
        <v>54.218000000000004</v>
      </c>
      <c r="I123" s="52">
        <v>5205.3130000000001</v>
      </c>
      <c r="J123" s="51">
        <v>67.887</v>
      </c>
      <c r="K123" s="53">
        <v>638.33299999999997</v>
      </c>
      <c r="L123" s="54"/>
      <c r="M123" s="26"/>
    </row>
    <row r="124" spans="2:13">
      <c r="B124" s="46" t="s">
        <v>259</v>
      </c>
      <c r="C124" s="47" t="s">
        <v>260</v>
      </c>
      <c r="D124" s="48" t="s">
        <v>265</v>
      </c>
      <c r="E124" s="49">
        <v>54.944000000000003</v>
      </c>
      <c r="F124" s="49">
        <v>54.944000000000003</v>
      </c>
      <c r="G124" s="50">
        <f t="shared" si="1"/>
        <v>0</v>
      </c>
      <c r="H124" s="51">
        <v>53.246000000000002</v>
      </c>
      <c r="I124" s="52">
        <v>5086.7430000000004</v>
      </c>
      <c r="J124" s="51">
        <v>68.59</v>
      </c>
      <c r="K124" s="53">
        <v>633.10799999999995</v>
      </c>
      <c r="L124" s="54"/>
      <c r="M124" s="26"/>
    </row>
    <row r="125" spans="2:13">
      <c r="B125" s="46" t="s">
        <v>261</v>
      </c>
      <c r="C125" s="47" t="s">
        <v>262</v>
      </c>
      <c r="D125" s="48" t="s">
        <v>265</v>
      </c>
      <c r="E125" s="49">
        <v>54.944000000000003</v>
      </c>
      <c r="F125" s="49">
        <v>52.767000000000003</v>
      </c>
      <c r="G125" s="50">
        <f t="shared" si="1"/>
        <v>-3.9621999999999997E-2</v>
      </c>
      <c r="H125" s="51">
        <v>50.896999999999998</v>
      </c>
      <c r="I125" s="52">
        <v>5123.3810000000003</v>
      </c>
      <c r="J125" s="51">
        <v>67.628</v>
      </c>
      <c r="K125" s="53">
        <v>644.54999999999995</v>
      </c>
      <c r="L125" s="54"/>
      <c r="M125" s="26"/>
    </row>
    <row r="126" spans="2:13">
      <c r="B126" s="46" t="s">
        <v>263</v>
      </c>
      <c r="C126" s="47" t="s">
        <v>264</v>
      </c>
      <c r="D126" s="48" t="s">
        <v>265</v>
      </c>
      <c r="E126" s="49">
        <v>54.944000000000003</v>
      </c>
      <c r="F126" s="49">
        <v>51.856999999999999</v>
      </c>
      <c r="G126" s="50">
        <f t="shared" si="1"/>
        <v>-5.6183999999999998E-2</v>
      </c>
      <c r="H126" s="51">
        <v>49.948999999999998</v>
      </c>
      <c r="I126" s="52">
        <v>5070.7560000000003</v>
      </c>
      <c r="J126" s="51">
        <v>66.95</v>
      </c>
      <c r="K126" s="53">
        <v>641.15200000000004</v>
      </c>
      <c r="L126" s="54"/>
      <c r="M126" s="26"/>
    </row>
    <row r="127" spans="2:13">
      <c r="B127" s="46" t="s">
        <v>266</v>
      </c>
      <c r="C127" s="47" t="s">
        <v>267</v>
      </c>
      <c r="D127" s="48" t="s">
        <v>265</v>
      </c>
      <c r="E127" s="49">
        <v>54.944000000000003</v>
      </c>
      <c r="F127" s="49">
        <v>51.941000000000003</v>
      </c>
      <c r="G127" s="50">
        <f t="shared" si="1"/>
        <v>-5.4656000000000003E-2</v>
      </c>
      <c r="H127" s="51">
        <v>50.218000000000004</v>
      </c>
      <c r="I127" s="52">
        <v>5080.8249999999998</v>
      </c>
      <c r="J127" s="51">
        <v>65.617999999999995</v>
      </c>
      <c r="K127" s="53">
        <v>640.13800000000003</v>
      </c>
      <c r="L127" s="54"/>
      <c r="M127" s="26"/>
    </row>
    <row r="128" spans="2:13">
      <c r="B128" s="46" t="s">
        <v>269</v>
      </c>
      <c r="C128" s="47" t="s">
        <v>268</v>
      </c>
      <c r="D128" s="48" t="s">
        <v>265</v>
      </c>
      <c r="E128" s="49">
        <v>54.944000000000003</v>
      </c>
      <c r="F128" s="49">
        <v>51.661999999999999</v>
      </c>
      <c r="G128" s="50">
        <f t="shared" si="1"/>
        <v>-5.9734000000000002E-2</v>
      </c>
      <c r="H128" s="51">
        <v>50.098999999999997</v>
      </c>
      <c r="I128" s="52">
        <v>5122.7139999999999</v>
      </c>
      <c r="J128" s="51">
        <v>64.111999999999995</v>
      </c>
      <c r="K128" s="53">
        <v>643.11699999999996</v>
      </c>
      <c r="L128" s="54"/>
      <c r="M128" s="26"/>
    </row>
    <row r="129" spans="2:13">
      <c r="B129" s="46" t="s">
        <v>270</v>
      </c>
      <c r="C129" s="47" t="s">
        <v>271</v>
      </c>
      <c r="D129" s="48" t="s">
        <v>265</v>
      </c>
      <c r="E129" s="49">
        <v>54.944000000000003</v>
      </c>
      <c r="F129" s="49">
        <v>52.756999999999998</v>
      </c>
      <c r="G129" s="50">
        <f t="shared" si="1"/>
        <v>-3.9803999999999999E-2</v>
      </c>
      <c r="H129" s="51">
        <v>51.356000000000002</v>
      </c>
      <c r="I129" s="52">
        <v>5088.3900000000003</v>
      </c>
      <c r="J129" s="51">
        <v>63.921999999999997</v>
      </c>
      <c r="K129" s="53">
        <v>638.30600000000004</v>
      </c>
      <c r="L129" s="54"/>
      <c r="M129" s="26"/>
    </row>
    <row r="130" spans="2:13">
      <c r="B130" s="46" t="s">
        <v>272</v>
      </c>
      <c r="C130" s="47" t="s">
        <v>273</v>
      </c>
      <c r="D130" s="48" t="s">
        <v>265</v>
      </c>
      <c r="E130" s="49">
        <v>54.944000000000003</v>
      </c>
      <c r="F130" s="49">
        <v>52.04</v>
      </c>
      <c r="G130" s="50">
        <f t="shared" si="1"/>
        <v>-5.2853999999999998E-2</v>
      </c>
      <c r="H130" s="51">
        <v>50.978999999999999</v>
      </c>
      <c r="I130" s="52">
        <v>5243.6260000000002</v>
      </c>
      <c r="J130" s="51">
        <v>60.753999999999998</v>
      </c>
      <c r="K130" s="53">
        <v>638.16700000000003</v>
      </c>
      <c r="L130" s="54"/>
      <c r="M130" s="26"/>
    </row>
    <row r="131" spans="2:13">
      <c r="B131" s="46" t="s">
        <v>274</v>
      </c>
      <c r="C131" s="47" t="s">
        <v>275</v>
      </c>
      <c r="D131" s="48" t="s">
        <v>265</v>
      </c>
      <c r="E131" s="49">
        <v>54.944000000000003</v>
      </c>
      <c r="F131" s="49">
        <v>51.414999999999999</v>
      </c>
      <c r="G131" s="50">
        <f t="shared" si="1"/>
        <v>-6.4228999999999994E-2</v>
      </c>
      <c r="H131" s="51">
        <v>50.283999999999999</v>
      </c>
      <c r="I131" s="52">
        <v>5206.5200000000004</v>
      </c>
      <c r="J131" s="51">
        <v>60.773000000000003</v>
      </c>
      <c r="K131" s="53">
        <v>629.03300000000002</v>
      </c>
      <c r="L131" s="54"/>
      <c r="M131" s="26"/>
    </row>
    <row r="132" spans="2:13">
      <c r="B132" s="46" t="s">
        <v>276</v>
      </c>
      <c r="C132" s="47" t="s">
        <v>277</v>
      </c>
      <c r="D132" s="48" t="s">
        <v>265</v>
      </c>
      <c r="E132" s="49">
        <v>54.944000000000003</v>
      </c>
      <c r="F132" s="49">
        <v>52.167000000000002</v>
      </c>
      <c r="G132" s="50">
        <f t="shared" si="1"/>
        <v>-5.0541999999999997E-2</v>
      </c>
      <c r="H132" s="51">
        <v>51.121000000000002</v>
      </c>
      <c r="I132" s="52">
        <v>5064.1620000000003</v>
      </c>
      <c r="J132" s="51">
        <v>60.616</v>
      </c>
      <c r="K132" s="53">
        <v>626.80999999999995</v>
      </c>
      <c r="L132" s="54"/>
      <c r="M132" s="26"/>
    </row>
    <row r="133" spans="2:13">
      <c r="B133" s="46" t="s">
        <v>278</v>
      </c>
      <c r="C133" s="47" t="s">
        <v>279</v>
      </c>
      <c r="D133" s="48" t="s">
        <v>265</v>
      </c>
      <c r="E133" s="49">
        <v>54.944000000000003</v>
      </c>
      <c r="F133" s="49">
        <v>51.94</v>
      </c>
      <c r="G133" s="50">
        <f t="shared" si="1"/>
        <v>-5.4674E-2</v>
      </c>
      <c r="H133" s="51">
        <v>50.887</v>
      </c>
      <c r="I133" s="52">
        <v>5081.3810000000003</v>
      </c>
      <c r="J133" s="51">
        <v>60.588999999999999</v>
      </c>
      <c r="K133" s="53">
        <v>618.83600000000001</v>
      </c>
      <c r="L133" s="54"/>
      <c r="M133" s="26"/>
    </row>
    <row r="134" spans="2:13">
      <c r="B134" s="46" t="s">
        <v>280</v>
      </c>
      <c r="C134" s="47" t="s">
        <v>281</v>
      </c>
      <c r="D134" s="48" t="s">
        <v>265</v>
      </c>
      <c r="E134" s="49">
        <v>54.944000000000003</v>
      </c>
      <c r="F134" s="49">
        <v>53.241999999999997</v>
      </c>
      <c r="G134" s="50">
        <f t="shared" si="1"/>
        <v>-3.0977000000000001E-2</v>
      </c>
      <c r="H134" s="51">
        <v>52.308999999999997</v>
      </c>
      <c r="I134" s="52">
        <v>5063.1779999999999</v>
      </c>
      <c r="J134" s="51">
        <v>60.844000000000001</v>
      </c>
      <c r="K134" s="53">
        <v>621.745</v>
      </c>
      <c r="L134" s="54"/>
      <c r="M134" s="26"/>
    </row>
    <row r="135" spans="2:13">
      <c r="B135" s="46" t="s">
        <v>282</v>
      </c>
      <c r="C135" s="47" t="s">
        <v>299</v>
      </c>
      <c r="D135" s="48" t="s">
        <v>293</v>
      </c>
      <c r="E135" s="49">
        <v>52.167000000000002</v>
      </c>
      <c r="F135" s="49">
        <v>54.664000000000001</v>
      </c>
      <c r="G135" s="50">
        <f t="shared" si="1"/>
        <v>4.7865999999999999E-2</v>
      </c>
      <c r="H135" s="51">
        <v>53.819000000000003</v>
      </c>
      <c r="I135" s="52">
        <v>5068.2079999999996</v>
      </c>
      <c r="J135" s="51">
        <v>61.375999999999998</v>
      </c>
      <c r="K135" s="53">
        <v>638.39800000000002</v>
      </c>
      <c r="L135" s="54"/>
      <c r="M135" s="26"/>
    </row>
    <row r="136" spans="2:13">
      <c r="B136" s="46" t="s">
        <v>283</v>
      </c>
      <c r="C136" s="47" t="s">
        <v>284</v>
      </c>
      <c r="D136" s="48" t="s">
        <v>293</v>
      </c>
      <c r="E136" s="49">
        <v>52.167000000000002</v>
      </c>
      <c r="F136" s="49">
        <v>57.11</v>
      </c>
      <c r="G136" s="50">
        <f t="shared" si="1"/>
        <v>9.4753000000000004E-2</v>
      </c>
      <c r="H136" s="51">
        <v>56.427999999999997</v>
      </c>
      <c r="I136" s="52">
        <v>4838.2179999999998</v>
      </c>
      <c r="J136" s="51">
        <v>62.290999999999997</v>
      </c>
      <c r="K136" s="53">
        <v>636.80899999999997</v>
      </c>
      <c r="L136" s="54"/>
      <c r="M136" s="26"/>
    </row>
    <row r="137" spans="2:13">
      <c r="B137" s="46" t="s">
        <v>285</v>
      </c>
      <c r="C137" s="47" t="s">
        <v>286</v>
      </c>
      <c r="D137" s="48" t="s">
        <v>293</v>
      </c>
      <c r="E137" s="49">
        <v>52.167000000000002</v>
      </c>
      <c r="F137" s="49">
        <v>59.179000000000002</v>
      </c>
      <c r="G137" s="50">
        <f t="shared" si="1"/>
        <v>0.13441400000000001</v>
      </c>
      <c r="H137" s="51">
        <v>58.668999999999997</v>
      </c>
      <c r="I137" s="52">
        <v>4570.3680000000004</v>
      </c>
      <c r="J137" s="51">
        <v>62.743000000000002</v>
      </c>
      <c r="K137" s="53">
        <v>653.54</v>
      </c>
      <c r="L137" s="54"/>
      <c r="M137" s="26"/>
    </row>
    <row r="138" spans="2:13">
      <c r="B138" s="46" t="s">
        <v>288</v>
      </c>
      <c r="C138" s="47" t="s">
        <v>287</v>
      </c>
      <c r="D138" s="48" t="s">
        <v>300</v>
      </c>
      <c r="E138" s="49">
        <v>59.179000000000002</v>
      </c>
      <c r="F138" s="49">
        <v>60.052</v>
      </c>
      <c r="G138" s="50">
        <f t="shared" ref="G138:G145" si="2">+ROUND(F138/E138-1,6)</f>
        <v>1.4751999999999999E-2</v>
      </c>
      <c r="H138" s="51">
        <v>59.555999999999997</v>
      </c>
      <c r="I138" s="52">
        <v>4442.2489999999998</v>
      </c>
      <c r="J138" s="51">
        <v>63.451000000000001</v>
      </c>
      <c r="K138" s="53">
        <v>648.70899999999995</v>
      </c>
      <c r="L138" s="54"/>
      <c r="M138" s="26"/>
    </row>
    <row r="139" spans="2:13">
      <c r="B139" s="46" t="s">
        <v>290</v>
      </c>
      <c r="C139" s="47" t="s">
        <v>289</v>
      </c>
      <c r="D139" s="48" t="s">
        <v>300</v>
      </c>
      <c r="E139" s="49">
        <v>59.179000000000002</v>
      </c>
      <c r="F139" s="49">
        <v>59.593000000000004</v>
      </c>
      <c r="G139" s="50">
        <f t="shared" si="2"/>
        <v>6.9959999999999996E-3</v>
      </c>
      <c r="H139" s="51">
        <v>59.093000000000004</v>
      </c>
      <c r="I139" s="52">
        <v>4530.4049999999997</v>
      </c>
      <c r="J139" s="51">
        <v>63.094999999999999</v>
      </c>
      <c r="K139" s="53">
        <v>646.37699999999995</v>
      </c>
      <c r="L139" s="54"/>
      <c r="M139" s="26"/>
    </row>
    <row r="140" spans="2:13">
      <c r="B140" s="46" t="s">
        <v>291</v>
      </c>
      <c r="C140" s="47" t="s">
        <v>292</v>
      </c>
      <c r="D140" s="48" t="s">
        <v>300</v>
      </c>
      <c r="E140" s="49">
        <v>59.179000000000002</v>
      </c>
      <c r="F140" s="49">
        <v>58.186999999999998</v>
      </c>
      <c r="G140" s="50">
        <f t="shared" si="2"/>
        <v>-1.6763E-2</v>
      </c>
      <c r="H140" s="51">
        <v>57.515000000000001</v>
      </c>
      <c r="I140" s="52">
        <v>4770.8890000000001</v>
      </c>
      <c r="J140" s="51">
        <v>63.118000000000002</v>
      </c>
      <c r="K140" s="53">
        <v>650.10199999999998</v>
      </c>
      <c r="L140" s="54"/>
      <c r="M140" s="26"/>
    </row>
    <row r="141" spans="2:13">
      <c r="B141" s="46" t="s">
        <v>295</v>
      </c>
      <c r="C141" s="47" t="s">
        <v>294</v>
      </c>
      <c r="D141" s="48" t="s">
        <v>324</v>
      </c>
      <c r="E141" s="49">
        <v>60.052</v>
      </c>
      <c r="F141" s="49">
        <v>56.960999999999999</v>
      </c>
      <c r="G141" s="50">
        <f t="shared" si="2"/>
        <v>-5.1471999999999997E-2</v>
      </c>
      <c r="H141" s="51">
        <v>55.97</v>
      </c>
      <c r="I141" s="52">
        <v>5066.6530000000002</v>
      </c>
      <c r="J141" s="51">
        <v>64.786000000000001</v>
      </c>
      <c r="K141" s="53">
        <v>641.96199999999999</v>
      </c>
      <c r="L141" s="54"/>
      <c r="M141" s="26"/>
    </row>
    <row r="142" spans="2:13">
      <c r="B142" s="46" t="s">
        <v>296</v>
      </c>
      <c r="C142" s="47" t="s">
        <v>297</v>
      </c>
      <c r="D142" s="48" t="s">
        <v>324</v>
      </c>
      <c r="E142" s="49">
        <v>60.052</v>
      </c>
      <c r="F142" s="49">
        <v>55.624000000000002</v>
      </c>
      <c r="G142" s="50">
        <f t="shared" si="2"/>
        <v>-7.3735999999999996E-2</v>
      </c>
      <c r="H142" s="51">
        <v>54.344999999999999</v>
      </c>
      <c r="I142" s="52">
        <v>5228.5129999999999</v>
      </c>
      <c r="J142" s="51">
        <v>65.933000000000007</v>
      </c>
      <c r="K142" s="53">
        <v>648.61300000000006</v>
      </c>
      <c r="L142" s="54"/>
      <c r="M142" s="26"/>
    </row>
    <row r="143" spans="2:13">
      <c r="B143" s="46" t="s">
        <v>301</v>
      </c>
      <c r="C143" s="47" t="s">
        <v>302</v>
      </c>
      <c r="D143" s="48" t="s">
        <v>324</v>
      </c>
      <c r="E143" s="49">
        <v>60.052</v>
      </c>
      <c r="F143" s="49">
        <v>54.698</v>
      </c>
      <c r="G143" s="50">
        <f t="shared" si="2"/>
        <v>-8.9155999999999999E-2</v>
      </c>
      <c r="H143" s="51">
        <v>53.084000000000003</v>
      </c>
      <c r="I143" s="52">
        <v>5236.2879999999996</v>
      </c>
      <c r="J143" s="51">
        <v>68.004000000000005</v>
      </c>
      <c r="K143" s="53">
        <v>635.33799999999997</v>
      </c>
      <c r="L143" s="54"/>
      <c r="M143" s="26"/>
    </row>
    <row r="144" spans="2:13" s="72" customFormat="1">
      <c r="B144" s="46" t="s">
        <v>321</v>
      </c>
      <c r="C144" s="47" t="s">
        <v>322</v>
      </c>
      <c r="D144" s="48" t="s">
        <v>324</v>
      </c>
      <c r="E144" s="49">
        <v>60.052</v>
      </c>
      <c r="F144" s="49">
        <v>53.886000000000003</v>
      </c>
      <c r="G144" s="50">
        <f t="shared" si="2"/>
        <v>-0.10267800000000001</v>
      </c>
      <c r="H144" s="51">
        <v>52.076000000000001</v>
      </c>
      <c r="I144" s="52">
        <v>5423.723</v>
      </c>
      <c r="J144" s="51">
        <v>69.287000000000006</v>
      </c>
      <c r="K144" s="53">
        <v>637.50900000000001</v>
      </c>
      <c r="L144" s="70"/>
      <c r="M144" s="71"/>
    </row>
    <row r="145" spans="2:256" s="72" customFormat="1">
      <c r="B145" s="46" t="s">
        <v>327</v>
      </c>
      <c r="C145" s="47" t="s">
        <v>325</v>
      </c>
      <c r="D145" s="48" t="s">
        <v>326</v>
      </c>
      <c r="E145" s="49">
        <v>53.886000000000003</v>
      </c>
      <c r="F145" s="49">
        <v>53.509</v>
      </c>
      <c r="G145" s="50">
        <f t="shared" si="2"/>
        <v>-6.9959999999999996E-3</v>
      </c>
      <c r="H145" s="51">
        <v>51.707000000000001</v>
      </c>
      <c r="I145" s="52">
        <v>5560.6719999999996</v>
      </c>
      <c r="J145" s="51">
        <v>69.400000000000006</v>
      </c>
      <c r="K145" s="53">
        <v>630.69500000000005</v>
      </c>
      <c r="L145" s="70"/>
      <c r="M145" s="71"/>
    </row>
    <row r="146" spans="2:256" s="72" customFormat="1">
      <c r="B146" s="46" t="s">
        <v>328</v>
      </c>
      <c r="C146" s="47" t="s">
        <v>329</v>
      </c>
      <c r="D146" s="48" t="s">
        <v>326</v>
      </c>
      <c r="E146" s="49">
        <v>53.886000000000003</v>
      </c>
      <c r="F146" s="49">
        <v>54.633000000000003</v>
      </c>
      <c r="G146" s="50">
        <f>+ROUND(F146/E146-1,6)</f>
        <v>1.3863E-2</v>
      </c>
      <c r="H146" s="51">
        <v>52.881</v>
      </c>
      <c r="I146" s="52">
        <v>5388.7650000000003</v>
      </c>
      <c r="J146" s="51">
        <v>69.600999999999999</v>
      </c>
      <c r="K146" s="53">
        <v>630.61099999999999</v>
      </c>
      <c r="L146" s="70"/>
      <c r="M146" s="71"/>
    </row>
    <row r="147" spans="2:256" s="72" customFormat="1">
      <c r="B147" s="46" t="s">
        <v>330</v>
      </c>
      <c r="C147" s="47" t="s">
        <v>331</v>
      </c>
      <c r="D147" s="48" t="s">
        <v>326</v>
      </c>
      <c r="E147" s="49">
        <v>53.886000000000003</v>
      </c>
      <c r="F147" s="49">
        <v>54.171999999999997</v>
      </c>
      <c r="G147" s="50">
        <f>+ROUND(F147/E147-1,6)</f>
        <v>5.3080000000000002E-3</v>
      </c>
      <c r="H147" s="51">
        <v>52.674999999999997</v>
      </c>
      <c r="I147" s="52">
        <v>5727.6379999999999</v>
      </c>
      <c r="J147" s="51">
        <v>67.534999999999997</v>
      </c>
      <c r="K147" s="53">
        <v>641.58600000000001</v>
      </c>
      <c r="L147" s="70"/>
      <c r="M147" s="71"/>
    </row>
    <row r="148" spans="2:256" s="72" customFormat="1">
      <c r="B148" s="46" t="s">
        <v>339</v>
      </c>
      <c r="C148" s="47" t="s">
        <v>340</v>
      </c>
      <c r="D148" s="48" t="s">
        <v>326</v>
      </c>
      <c r="E148" s="49">
        <v>53.886000000000003</v>
      </c>
      <c r="F148" s="49">
        <v>53.438000000000002</v>
      </c>
      <c r="G148" s="50">
        <v>-8.3140000000000002E-3</v>
      </c>
      <c r="H148" s="51">
        <v>51.987000000000002</v>
      </c>
      <c r="I148" s="52">
        <v>5651.3289999999997</v>
      </c>
      <c r="J148" s="51">
        <v>66.483000000000004</v>
      </c>
      <c r="K148" s="53">
        <v>628.51099999999997</v>
      </c>
      <c r="L148" s="70"/>
      <c r="M148" s="71"/>
    </row>
    <row r="149" spans="2:256" s="72" customFormat="1" ht="17" thickBot="1">
      <c r="B149" s="38" t="s">
        <v>335</v>
      </c>
      <c r="C149" s="62" t="s">
        <v>336</v>
      </c>
      <c r="D149" s="61" t="s">
        <v>326</v>
      </c>
      <c r="E149" s="39">
        <v>53.886000000000003</v>
      </c>
      <c r="F149" s="39">
        <v>52.798999999999999</v>
      </c>
      <c r="G149" s="40">
        <f>+ROUND(F149/E149-1,6)</f>
        <v>-2.0171999999999999E-2</v>
      </c>
      <c r="H149" s="41">
        <v>51.423999999999999</v>
      </c>
      <c r="I149" s="42">
        <v>5650.3739999999998</v>
      </c>
      <c r="J149" s="41">
        <v>64.968999999999994</v>
      </c>
      <c r="K149" s="43">
        <v>638.23</v>
      </c>
      <c r="L149" s="70"/>
      <c r="M149" s="71"/>
    </row>
    <row r="150" spans="2:256">
      <c r="B150" s="44"/>
      <c r="C150" s="44"/>
      <c r="D150" s="44"/>
      <c r="E150" s="44"/>
      <c r="F150" s="65"/>
      <c r="G150" s="44"/>
      <c r="H150" s="66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  <c r="EL150" s="44"/>
      <c r="EM150" s="44"/>
      <c r="EN150" s="44"/>
      <c r="EO150" s="44"/>
      <c r="EP150" s="44"/>
      <c r="EQ150" s="44"/>
      <c r="ER150" s="44"/>
      <c r="ES150" s="44"/>
      <c r="ET150" s="44"/>
      <c r="EU150" s="44"/>
      <c r="EV150" s="44"/>
      <c r="EW150" s="44"/>
      <c r="EX150" s="44"/>
      <c r="EY150" s="44"/>
      <c r="EZ150" s="44"/>
      <c r="FA150" s="44"/>
      <c r="FB150" s="44"/>
      <c r="FC150" s="44"/>
      <c r="FD150" s="44"/>
      <c r="FE150" s="44"/>
      <c r="FF150" s="44"/>
      <c r="FG150" s="44"/>
      <c r="FH150" s="44"/>
      <c r="FI150" s="44"/>
      <c r="FJ150" s="44"/>
      <c r="FK150" s="44"/>
      <c r="FL150" s="44"/>
      <c r="FM150" s="44"/>
      <c r="FN150" s="44"/>
      <c r="FO150" s="44"/>
      <c r="FP150" s="44"/>
      <c r="FQ150" s="44"/>
      <c r="FR150" s="44"/>
      <c r="FS150" s="44"/>
      <c r="FT150" s="44"/>
      <c r="FU150" s="44"/>
      <c r="FV150" s="44"/>
      <c r="FW150" s="44"/>
      <c r="FX150" s="44"/>
      <c r="FY150" s="44"/>
      <c r="FZ150" s="44"/>
      <c r="GA150" s="44"/>
      <c r="GB150" s="44"/>
      <c r="GC150" s="44"/>
      <c r="GD150" s="44"/>
      <c r="GE150" s="44"/>
      <c r="GF150" s="44"/>
      <c r="GG150" s="44"/>
      <c r="GH150" s="44"/>
      <c r="GI150" s="44"/>
      <c r="GJ150" s="44"/>
      <c r="GK150" s="44"/>
      <c r="GL150" s="44"/>
      <c r="GM150" s="44"/>
      <c r="GN150" s="44"/>
      <c r="GO150" s="44"/>
      <c r="GP150" s="44"/>
      <c r="GQ150" s="44"/>
      <c r="GR150" s="44"/>
      <c r="GS150" s="44"/>
      <c r="GT150" s="44"/>
      <c r="GU150" s="44"/>
      <c r="GV150" s="44"/>
      <c r="GW150" s="44"/>
      <c r="GX150" s="44"/>
      <c r="GY150" s="44"/>
      <c r="GZ150" s="44"/>
      <c r="HA150" s="44"/>
      <c r="HB150" s="44"/>
      <c r="HC150" s="44"/>
      <c r="HD150" s="44"/>
      <c r="HE150" s="44"/>
      <c r="HF150" s="44"/>
      <c r="HG150" s="44"/>
      <c r="HH150" s="44"/>
      <c r="HI150" s="44"/>
      <c r="HJ150" s="44"/>
      <c r="HK150" s="44"/>
      <c r="HL150" s="44"/>
      <c r="HM150" s="44"/>
      <c r="HN150" s="44"/>
      <c r="HO150" s="44"/>
      <c r="HP150" s="44"/>
      <c r="HQ150" s="44"/>
      <c r="HR150" s="44"/>
      <c r="HS150" s="44"/>
      <c r="HT150" s="44"/>
      <c r="HU150" s="44"/>
      <c r="HV150" s="44"/>
      <c r="HW150" s="44"/>
      <c r="HX150" s="44"/>
      <c r="HY150" s="44"/>
      <c r="HZ150" s="44"/>
      <c r="IA150" s="44"/>
      <c r="IB150" s="44"/>
      <c r="IC150" s="44"/>
      <c r="ID150" s="44"/>
      <c r="IE150" s="44"/>
      <c r="IF150" s="44"/>
      <c r="IG150" s="44"/>
      <c r="IH150" s="44"/>
      <c r="II150" s="44"/>
      <c r="IJ150" s="44"/>
      <c r="IK150" s="44"/>
      <c r="IL150" s="44"/>
      <c r="IM150" s="44"/>
      <c r="IN150" s="44"/>
      <c r="IO150" s="44"/>
      <c r="IP150" s="44"/>
      <c r="IQ150" s="44"/>
      <c r="IR150" s="44"/>
      <c r="IS150" s="44"/>
      <c r="IT150" s="44"/>
      <c r="IU150" s="44"/>
      <c r="IV150" s="44"/>
    </row>
    <row r="151" spans="2:256">
      <c r="B151" s="1" t="s">
        <v>170</v>
      </c>
      <c r="I151" s="58"/>
      <c r="K151" s="67"/>
    </row>
    <row r="152" spans="2:256">
      <c r="G152" s="58"/>
      <c r="H152" s="68"/>
      <c r="I152" s="26"/>
    </row>
    <row r="153" spans="2:256">
      <c r="F153" s="58"/>
      <c r="H153" s="58"/>
      <c r="I153" s="68"/>
      <c r="J153" s="68"/>
    </row>
    <row r="154" spans="2:256">
      <c r="E154" s="58"/>
      <c r="F154" s="58"/>
      <c r="I154" s="58"/>
    </row>
    <row r="155" spans="2:256">
      <c r="I155" s="58"/>
    </row>
  </sheetData>
  <pageMargins left="0.78740157480314965" right="0.78740157480314965" top="0.55000000000000004" bottom="0.98425196850393704" header="0" footer="0"/>
  <pageSetup paperSize="9" scale="88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PMM SEN</vt:lpstr>
      <vt:lpstr>PMM SIC</vt:lpstr>
      <vt:lpstr>PMM SING</vt:lpstr>
      <vt:lpstr>'PMM SEN'!Print_Area</vt:lpstr>
      <vt:lpstr>'PMM SIC'!Print_Area</vt:lpstr>
      <vt:lpstr>'PMM SING'!Print_Area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Andres Gacitua Vergara (jorge.gacitua)</cp:lastModifiedBy>
  <cp:lastPrinted>2019-12-04T19:13:30Z</cp:lastPrinted>
  <dcterms:created xsi:type="dcterms:W3CDTF">2012-12-11T12:06:49Z</dcterms:created>
  <dcterms:modified xsi:type="dcterms:W3CDTF">2020-03-14T20:26:40Z</dcterms:modified>
</cp:coreProperties>
</file>