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6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1" l="1"/>
  <c r="I15" i="1"/>
  <c r="K27" i="1"/>
  <c r="K26" i="1"/>
  <c r="K25" i="1"/>
  <c r="K24" i="1"/>
  <c r="K22" i="1"/>
  <c r="K21" i="1"/>
  <c r="K20" i="1"/>
  <c r="K19" i="1"/>
  <c r="K16" i="1"/>
  <c r="K17" i="1"/>
  <c r="K14" i="1"/>
  <c r="J15" i="1"/>
  <c r="J16" i="1"/>
  <c r="J17" i="1"/>
  <c r="J14" i="1"/>
  <c r="I16" i="1"/>
  <c r="I17" i="1"/>
  <c r="I14" i="1"/>
  <c r="H15" i="1"/>
  <c r="H16" i="1"/>
  <c r="H17" i="1"/>
  <c r="H14" i="1"/>
  <c r="F24" i="1"/>
  <c r="G24" i="1"/>
  <c r="F25" i="1"/>
  <c r="G25" i="1"/>
  <c r="F26" i="1"/>
  <c r="G26" i="1"/>
  <c r="F27" i="1"/>
  <c r="G27" i="1"/>
  <c r="E27" i="1"/>
  <c r="E25" i="1"/>
  <c r="E26" i="1"/>
  <c r="E24" i="1"/>
  <c r="G15" i="1"/>
  <c r="G16" i="1"/>
  <c r="G17" i="1"/>
  <c r="G14" i="1"/>
  <c r="E15" i="1"/>
  <c r="F15" i="1"/>
  <c r="E16" i="1"/>
  <c r="F16" i="1"/>
  <c r="E17" i="1"/>
  <c r="F17" i="1"/>
  <c r="F14" i="1"/>
  <c r="E14" i="1"/>
  <c r="F19" i="1"/>
  <c r="G19" i="1"/>
  <c r="F20" i="1"/>
  <c r="G20" i="1"/>
  <c r="F21" i="1"/>
  <c r="G21" i="1"/>
  <c r="F22" i="1"/>
  <c r="G22" i="1"/>
  <c r="E20" i="1"/>
  <c r="E21" i="1"/>
  <c r="E22" i="1"/>
  <c r="E19" i="1"/>
  <c r="C11" i="1"/>
  <c r="D11" i="1"/>
  <c r="C12" i="1"/>
  <c r="D12" i="1"/>
  <c r="C13" i="1"/>
  <c r="D13" i="1"/>
  <c r="B12" i="1"/>
  <c r="B13" i="1"/>
  <c r="B11" i="1"/>
  <c r="K5" i="1"/>
  <c r="J5" i="1"/>
  <c r="I5" i="1"/>
  <c r="H5" i="1"/>
  <c r="G5" i="1"/>
  <c r="F5" i="1"/>
  <c r="E5" i="1"/>
  <c r="A3" i="1"/>
  <c r="A2" i="1"/>
  <c r="A1" i="1"/>
</calcChain>
</file>

<file path=xl/sharedStrings.xml><?xml version="1.0" encoding="utf-8"?>
<sst xmlns="http://schemas.openxmlformats.org/spreadsheetml/2006/main" count="13" uniqueCount="11">
  <si>
    <t>X</t>
  </si>
  <si>
    <t>R</t>
  </si>
  <si>
    <t>G</t>
  </si>
  <si>
    <t>B</t>
  </si>
  <si>
    <t>Y</t>
  </si>
  <si>
    <t>Z</t>
  </si>
  <si>
    <t>n</t>
  </si>
  <si>
    <t>CCT</t>
  </si>
  <si>
    <t>inverses</t>
  </si>
  <si>
    <t>deltas</t>
  </si>
  <si>
    <t>pct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</si>
</sst>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0" fontId="0" fillId="0" borderId="0" xfId="2" applyNumberFormat="1" applyFont="1"/>
  </cellXfs>
  <cellStyles count="1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A3" zoomScale="125" zoomScaleNormal="125" zoomScalePageLayoutView="125" workbookViewId="0">
      <selection activeCell="K15" sqref="K15"/>
    </sheetView>
  </sheetViews>
  <sheetFormatPr baseColWidth="10" defaultRowHeight="15" x14ac:dyDescent="0"/>
  <cols>
    <col min="1" max="1" width="38.6640625" customWidth="1"/>
  </cols>
  <sheetData>
    <row r="1" spans="1:11">
      <c r="A1" s="1">
        <f>2^16</f>
        <v>65536</v>
      </c>
    </row>
    <row r="2" spans="1:11">
      <c r="A2" s="1">
        <f>2^32</f>
        <v>4294967296</v>
      </c>
    </row>
    <row r="3" spans="1:11">
      <c r="A3" s="1">
        <f>2^64</f>
        <v>1.8446744073709552E+19</v>
      </c>
    </row>
    <row r="4" spans="1:11">
      <c r="B4" t="s">
        <v>1</v>
      </c>
      <c r="C4" t="s">
        <v>2</v>
      </c>
      <c r="D4" t="s">
        <v>3</v>
      </c>
      <c r="E4" t="s">
        <v>0</v>
      </c>
      <c r="F4" t="s">
        <v>4</v>
      </c>
      <c r="G4" t="s">
        <v>5</v>
      </c>
      <c r="H4" t="s">
        <v>0</v>
      </c>
      <c r="I4" t="s">
        <v>4</v>
      </c>
      <c r="J4" t="s">
        <v>6</v>
      </c>
      <c r="K4" t="s">
        <v>7</v>
      </c>
    </row>
    <row r="5" spans="1:11">
      <c r="B5">
        <v>231</v>
      </c>
      <c r="C5">
        <v>260</v>
      </c>
      <c r="D5">
        <v>95</v>
      </c>
      <c r="E5">
        <f>B5*-0.14282+C5*1.54924+D5*-0.95641</f>
        <v>278.95202999999998</v>
      </c>
      <c r="F5">
        <f>B5*-0.32466+C5*1.57837+D5*-0.73191</f>
        <v>265.84829000000002</v>
      </c>
      <c r="G5">
        <f>B5*-0.68202+C5*0.77073+D5*0.56332</f>
        <v>96.358580000000018</v>
      </c>
      <c r="H5">
        <f>E5/(E5+F5+G5)</f>
        <v>0.43507472172654849</v>
      </c>
      <c r="I5">
        <f>F5/(E5+F5+G5)</f>
        <v>0.41463713597362523</v>
      </c>
      <c r="J5">
        <f>(H5-0.332)/(0.1858-I5)</f>
        <v>-0.45042829822179042</v>
      </c>
      <c r="K5">
        <f>449*J5^3+3525*J5^2+6823.3*J5+5520.33</f>
        <v>3121.0624534133945</v>
      </c>
    </row>
    <row r="6" spans="1:11">
      <c r="B6">
        <v>231</v>
      </c>
      <c r="C6">
        <v>260</v>
      </c>
      <c r="D6">
        <v>95</v>
      </c>
    </row>
    <row r="7" spans="1:11">
      <c r="B7">
        <v>-0.14282</v>
      </c>
      <c r="C7">
        <v>1.54924</v>
      </c>
      <c r="D7">
        <v>-0.95640999999999998</v>
      </c>
    </row>
    <row r="8" spans="1:11">
      <c r="B8">
        <v>-0.32466</v>
      </c>
      <c r="C8">
        <v>1.5783700000000001</v>
      </c>
      <c r="D8">
        <v>-0.73190999999999995</v>
      </c>
    </row>
    <row r="9" spans="1:11">
      <c r="B9">
        <v>-0.68201999999999996</v>
      </c>
      <c r="C9">
        <v>0.77073000000000003</v>
      </c>
      <c r="D9">
        <v>0.56332000000000004</v>
      </c>
    </row>
    <row r="11" spans="1:11">
      <c r="A11" t="s">
        <v>8</v>
      </c>
      <c r="B11">
        <f>1/B7</f>
        <v>-7.0018204733230638</v>
      </c>
      <c r="C11">
        <f t="shared" ref="C11:D11" si="0">1/C7</f>
        <v>0.645477782654721</v>
      </c>
      <c r="D11">
        <f t="shared" si="0"/>
        <v>-1.0455766878221684</v>
      </c>
    </row>
    <row r="12" spans="1:11">
      <c r="B12">
        <f t="shared" ref="B12:D13" si="1">1/B8</f>
        <v>-3.0801453828620708</v>
      </c>
      <c r="C12">
        <f t="shared" si="1"/>
        <v>0.63356500693753681</v>
      </c>
      <c r="D12">
        <f t="shared" si="1"/>
        <v>-1.3662882048339278</v>
      </c>
    </row>
    <row r="13" spans="1:11">
      <c r="B13">
        <f t="shared" si="1"/>
        <v>-1.4662326617987742</v>
      </c>
      <c r="C13">
        <f t="shared" si="1"/>
        <v>1.2974712285755063</v>
      </c>
      <c r="D13">
        <f t="shared" si="1"/>
        <v>1.7751899453241495</v>
      </c>
    </row>
    <row r="14" spans="1:11">
      <c r="D14">
        <v>100</v>
      </c>
      <c r="E14">
        <f>INT(($D14*$B$6)/INT($D14*$B$11))+INT(($D14*$C$6/(INT($D14*$C$11)))+INT(($D14*$D$6/(INT($D14*$D$11)))))</f>
        <v>282</v>
      </c>
      <c r="F14">
        <f>INT(($D14*$B$6)/INT($D14*$B$12))+INT(($D14*$C$6/(INT($D14*$C$12)))+INT(($D14*$D$6/(INT($D14*$D$12)))))</f>
        <v>267</v>
      </c>
      <c r="G14">
        <f>INT(($D14*$B$6)/INT($D14*$B$13))+INT(($D14*$C$6/(INT($D14*$C$13)))+INT(($D14*$D$6/(INT($D14*$D$13)))))</f>
        <v>96</v>
      </c>
      <c r="H14">
        <f>INT(D14*E14/(E14+F14+G14))</f>
        <v>43</v>
      </c>
      <c r="I14">
        <f>INT(D14*F14/(E14+F14+G14))</f>
        <v>41</v>
      </c>
      <c r="J14">
        <f>INT((H14-INT(0.332*D14))*D14/(INT(0.1858*D14)-I14))</f>
        <v>-44</v>
      </c>
      <c r="K14">
        <f>INT(449*J14*J14*J14/(D14*D14*D14))+INT(3525*J14*J14/(D14*D14))+INT(6823*J14/D14)+5520</f>
        <v>3160</v>
      </c>
    </row>
    <row r="15" spans="1:11">
      <c r="D15">
        <v>1000</v>
      </c>
      <c r="E15">
        <f t="shared" ref="E15:E17" si="2">INT(($D15*$B$6)/INT($D15*$B$11))+INT(($D15*$C$6/(INT($D15*$C$11)))+INT(($D15*$D$6/(INT($D15*$D$11)))))</f>
        <v>279</v>
      </c>
      <c r="F15">
        <f t="shared" ref="F15:F17" si="3">INT(($D15*$B$6)/INT($D15*$B$12))+INT(($D15*$C$6/(INT($D15*$C$12)))+INT(($D15*$D$6/(INT($D15*$D$12)))))</f>
        <v>265</v>
      </c>
      <c r="G15">
        <f t="shared" ref="G15:G17" si="4">INT(($D15*$B$6)/INT($D15*$B$13))+INT(($D15*$C$6/(INT($D15*$C$13)))+INT(($D15*$D$6/(INT($D15*$D$13)))))</f>
        <v>95</v>
      </c>
      <c r="H15">
        <f t="shared" ref="H15:H17" si="5">INT(D15*E15/(E15+F15+G15))</f>
        <v>436</v>
      </c>
      <c r="I15">
        <f>INT(D15*F15/(E15+F15+G15))</f>
        <v>414</v>
      </c>
      <c r="J15">
        <f t="shared" ref="J15:J17" si="6">INT((H15-INT(0.332*D15))*D15/(INT(0.1858*D15)-I15))</f>
        <v>-455</v>
      </c>
      <c r="K15">
        <f>INT(449*J15*J15*J15/(D15*D15*D15))+INT(3525*J15*J15/(D15*D15))+INT(6823*J15/D15)+5520</f>
        <v>3101</v>
      </c>
    </row>
    <row r="16" spans="1:11">
      <c r="D16">
        <v>10000</v>
      </c>
      <c r="E16">
        <f t="shared" si="2"/>
        <v>278</v>
      </c>
      <c r="F16">
        <f t="shared" si="3"/>
        <v>265</v>
      </c>
      <c r="G16">
        <f t="shared" si="4"/>
        <v>95</v>
      </c>
      <c r="H16">
        <f t="shared" si="5"/>
        <v>4357</v>
      </c>
      <c r="I16">
        <f t="shared" ref="I15:I17" si="7">INT(D16*F16/(E16+F16+G16))</f>
        <v>4153</v>
      </c>
      <c r="J16">
        <f t="shared" si="6"/>
        <v>-4519</v>
      </c>
      <c r="K16">
        <f t="shared" ref="K15:K17" si="8">INT(449*J16*J16*J16/(D16*D16*D16))+INT(3525*J16*J16/(D16*D16))+INT(6823*J16/D16)+5520</f>
        <v>3113</v>
      </c>
    </row>
    <row r="17" spans="4:11">
      <c r="D17">
        <v>100000</v>
      </c>
      <c r="E17">
        <f t="shared" si="2"/>
        <v>278</v>
      </c>
      <c r="F17">
        <f t="shared" si="3"/>
        <v>265</v>
      </c>
      <c r="G17">
        <f t="shared" si="4"/>
        <v>95</v>
      </c>
      <c r="H17">
        <f t="shared" si="5"/>
        <v>43573</v>
      </c>
      <c r="I17">
        <f t="shared" si="7"/>
        <v>41536</v>
      </c>
      <c r="J17">
        <f t="shared" si="6"/>
        <v>-45187</v>
      </c>
      <c r="K17">
        <f t="shared" si="8"/>
        <v>3113</v>
      </c>
    </row>
    <row r="19" spans="4:11">
      <c r="D19" t="s">
        <v>9</v>
      </c>
      <c r="E19">
        <f>E14-E$5</f>
        <v>3.0479700000000207</v>
      </c>
      <c r="F19">
        <f t="shared" ref="F19:G19" si="9">F14-F$5</f>
        <v>1.15170999999998</v>
      </c>
      <c r="G19">
        <f t="shared" si="9"/>
        <v>-0.35858000000001766</v>
      </c>
      <c r="K19">
        <f t="shared" ref="K19" si="10">K14-K$5</f>
        <v>38.937546586605549</v>
      </c>
    </row>
    <row r="20" spans="4:11">
      <c r="E20">
        <f t="shared" ref="E20:G22" si="11">E15-E$5</f>
        <v>4.7970000000020718E-2</v>
      </c>
      <c r="F20">
        <f t="shared" si="11"/>
        <v>-0.84829000000001997</v>
      </c>
      <c r="G20">
        <f t="shared" si="11"/>
        <v>-1.3585800000000177</v>
      </c>
      <c r="K20">
        <f t="shared" ref="K20" si="12">K15-K$5</f>
        <v>-20.062453413394451</v>
      </c>
    </row>
    <row r="21" spans="4:11">
      <c r="E21">
        <f t="shared" si="11"/>
        <v>-0.95202999999997928</v>
      </c>
      <c r="F21">
        <f t="shared" si="11"/>
        <v>-0.84829000000001997</v>
      </c>
      <c r="G21">
        <f t="shared" si="11"/>
        <v>-1.3585800000000177</v>
      </c>
      <c r="K21">
        <f t="shared" ref="K21" si="13">K16-K$5</f>
        <v>-8.0624534133944508</v>
      </c>
    </row>
    <row r="22" spans="4:11">
      <c r="E22">
        <f t="shared" si="11"/>
        <v>-0.95202999999997928</v>
      </c>
      <c r="F22">
        <f t="shared" si="11"/>
        <v>-0.84829000000001997</v>
      </c>
      <c r="G22">
        <f t="shared" si="11"/>
        <v>-1.3585800000000177</v>
      </c>
      <c r="K22">
        <f t="shared" ref="K22" si="14">K17-K$5</f>
        <v>-8.0624534133944508</v>
      </c>
    </row>
    <row r="24" spans="4:11">
      <c r="D24" t="s">
        <v>10</v>
      </c>
      <c r="E24" s="2">
        <f>E19/E$5</f>
        <v>1.0926502309375634E-2</v>
      </c>
      <c r="F24" s="2">
        <f t="shared" ref="F24:G24" si="15">F19/F$5</f>
        <v>4.3322076662595044E-3</v>
      </c>
      <c r="G24" s="2">
        <f t="shared" si="15"/>
        <v>-3.7213084709220249E-3</v>
      </c>
      <c r="K24" s="2">
        <f t="shared" ref="K24" si="16">K19/K$5</f>
        <v>1.2475734519192637E-2</v>
      </c>
    </row>
    <row r="25" spans="4:11">
      <c r="E25" s="2">
        <f t="shared" ref="E25:G26" si="17">E20/E$5</f>
        <v>1.7196505076525422E-4</v>
      </c>
      <c r="F25" s="2">
        <f t="shared" si="17"/>
        <v>-3.1908800316150987E-3</v>
      </c>
      <c r="G25" s="2">
        <f t="shared" si="17"/>
        <v>-1.4099211507683253E-2</v>
      </c>
      <c r="K25" s="2">
        <f t="shared" ref="K25" si="18">K20/K$5</f>
        <v>-6.4280845746783636E-3</v>
      </c>
    </row>
    <row r="26" spans="4:11">
      <c r="E26" s="2">
        <f t="shared" si="17"/>
        <v>-3.4128807021048722E-3</v>
      </c>
      <c r="F26" s="2">
        <f t="shared" si="17"/>
        <v>-3.1908800316150987E-3</v>
      </c>
      <c r="G26" s="2">
        <f t="shared" si="17"/>
        <v>-1.4099211507683253E-2</v>
      </c>
      <c r="K26" s="2">
        <f t="shared" ref="K26" si="19">K21/K$5</f>
        <v>-2.5832400132130753E-3</v>
      </c>
    </row>
    <row r="27" spans="4:11">
      <c r="E27" s="2">
        <f>E22/E$5</f>
        <v>-3.4128807021048722E-3</v>
      </c>
      <c r="F27" s="2">
        <f t="shared" ref="F27:G27" si="20">F22/F$5</f>
        <v>-3.1908800316150987E-3</v>
      </c>
      <c r="G27" s="2">
        <f t="shared" si="20"/>
        <v>-1.4099211507683253E-2</v>
      </c>
      <c r="K27" s="2">
        <f t="shared" ref="K27" si="21">K22/K$5</f>
        <v>-2.5832400132130753E-3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MarketLive,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Loyer</dc:creator>
  <cp:lastModifiedBy>George Loyer</cp:lastModifiedBy>
  <dcterms:created xsi:type="dcterms:W3CDTF">2015-07-11T20:08:20Z</dcterms:created>
  <dcterms:modified xsi:type="dcterms:W3CDTF">2015-07-13T15:54:57Z</dcterms:modified>
</cp:coreProperties>
</file>