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rshall/workspace/Python_Play/XlHandler/"/>
    </mc:Choice>
  </mc:AlternateContent>
  <bookViews>
    <workbookView xWindow="0" yWindow="460" windowWidth="24000" windowHeight="14820" tabRatio="942"/>
  </bookViews>
  <sheets>
    <sheet name="Template" sheetId="73" r:id="rId1"/>
    <sheet name="Summary" sheetId="71" r:id="rId2"/>
    <sheet name="Critical Applications" sheetId="1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Summary!$A$1:$K$54</definedName>
    <definedName name="_xlnm._FilterDatabase" localSheetId="0" hidden="1">Template!$A$1:$E$26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73" l="1"/>
  <c r="F26" i="73"/>
  <c r="D25" i="73"/>
  <c r="F25" i="73"/>
  <c r="D24" i="73"/>
  <c r="F24" i="73"/>
  <c r="D23" i="73"/>
  <c r="F23" i="73"/>
  <c r="D22" i="73"/>
  <c r="F22" i="73"/>
  <c r="D21" i="73"/>
  <c r="F21" i="73"/>
  <c r="D20" i="73"/>
  <c r="F20" i="73"/>
  <c r="D19" i="73"/>
  <c r="F19" i="73"/>
  <c r="D18" i="73"/>
  <c r="F18" i="73"/>
  <c r="D17" i="73"/>
  <c r="F17" i="73"/>
  <c r="D16" i="73"/>
  <c r="F16" i="73"/>
  <c r="D15" i="73"/>
  <c r="F15" i="73"/>
  <c r="D14" i="73"/>
  <c r="F14" i="73"/>
  <c r="D13" i="73"/>
  <c r="F13" i="73"/>
  <c r="D12" i="73"/>
  <c r="F12" i="73"/>
  <c r="D11" i="73"/>
  <c r="F11" i="73"/>
  <c r="D10" i="73"/>
  <c r="F10" i="73"/>
  <c r="D9" i="73"/>
  <c r="F9" i="73"/>
  <c r="D8" i="73"/>
  <c r="F8" i="73"/>
  <c r="D7" i="73"/>
  <c r="F7" i="73"/>
  <c r="D6" i="73"/>
  <c r="F6" i="73"/>
  <c r="D5" i="73"/>
  <c r="F5" i="73"/>
  <c r="D4" i="73"/>
  <c r="F4" i="73"/>
  <c r="D3" i="73"/>
  <c r="F3" i="73"/>
  <c r="D2" i="73"/>
  <c r="D27" i="73"/>
  <c r="F2" i="73"/>
  <c r="F27" i="73"/>
  <c r="G54" i="71"/>
  <c r="G53" i="71"/>
  <c r="G52" i="71"/>
  <c r="G51" i="71"/>
  <c r="G50" i="71"/>
  <c r="G49" i="71"/>
  <c r="G48" i="71"/>
  <c r="G47" i="71"/>
  <c r="G46" i="71"/>
  <c r="G45" i="71"/>
  <c r="G44" i="71"/>
  <c r="G43" i="71"/>
  <c r="G42" i="71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" i="71"/>
  <c r="G3" i="71"/>
  <c r="G2" i="71"/>
  <c r="G24" i="71"/>
  <c r="A24" i="71"/>
  <c r="A26" i="71"/>
  <c r="A27" i="71"/>
  <c r="A28" i="71"/>
  <c r="A29" i="71"/>
  <c r="A30" i="71"/>
  <c r="A31" i="71"/>
  <c r="A32" i="71"/>
  <c r="A33" i="71"/>
  <c r="A34" i="71"/>
  <c r="A35" i="71"/>
  <c r="A36" i="71"/>
  <c r="A37" i="71"/>
  <c r="A38" i="71"/>
  <c r="A39" i="71"/>
  <c r="A40" i="71"/>
  <c r="A41" i="71"/>
  <c r="A42" i="71"/>
  <c r="A43" i="71"/>
  <c r="A44" i="71"/>
  <c r="A45" i="71"/>
  <c r="A46" i="71"/>
  <c r="A47" i="71"/>
  <c r="A48" i="71"/>
  <c r="A49" i="71"/>
  <c r="A50" i="71"/>
  <c r="A51" i="71"/>
  <c r="A52" i="71"/>
  <c r="A53" i="71"/>
  <c r="A54" i="71"/>
  <c r="E51" i="71"/>
  <c r="H51" i="71"/>
  <c r="A25" i="71"/>
  <c r="E36" i="71"/>
  <c r="H36" i="71"/>
  <c r="E37" i="71"/>
  <c r="H37" i="71"/>
  <c r="E38" i="71"/>
  <c r="H38" i="71"/>
  <c r="E42" i="71"/>
  <c r="H42" i="71"/>
  <c r="E47" i="71"/>
  <c r="H47" i="71"/>
  <c r="E52" i="71"/>
  <c r="H52" i="71"/>
  <c r="E54" i="71"/>
  <c r="H54" i="71"/>
  <c r="E30" i="71"/>
  <c r="H30" i="71"/>
  <c r="E34" i="71"/>
  <c r="H34" i="71"/>
  <c r="E18" i="71"/>
  <c r="H18" i="71"/>
  <c r="E13" i="71"/>
  <c r="H13" i="71"/>
  <c r="E11" i="71"/>
  <c r="H11" i="71"/>
  <c r="E9" i="71"/>
  <c r="H9" i="71"/>
  <c r="E7" i="71"/>
  <c r="H7" i="71"/>
  <c r="E3" i="71"/>
  <c r="H3" i="71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E24" i="71"/>
  <c r="H24" i="71"/>
  <c r="D28" i="73"/>
  <c r="E23" i="71"/>
  <c r="C23" i="71"/>
  <c r="G23" i="71"/>
  <c r="E19" i="71"/>
  <c r="H19" i="71"/>
  <c r="E21" i="71"/>
  <c r="H21" i="71"/>
  <c r="E41" i="71"/>
  <c r="H41" i="71"/>
  <c r="E6" i="71"/>
  <c r="H6" i="71"/>
  <c r="E8" i="71"/>
  <c r="H8" i="71"/>
  <c r="E10" i="71"/>
  <c r="H10" i="71"/>
  <c r="E12" i="71"/>
  <c r="H12" i="71"/>
  <c r="E27" i="71"/>
  <c r="H27" i="71"/>
  <c r="E26" i="71"/>
  <c r="H26" i="71"/>
  <c r="E25" i="71"/>
  <c r="H25" i="71"/>
  <c r="E15" i="71"/>
  <c r="H15" i="71"/>
  <c r="E16" i="71"/>
  <c r="H16" i="71"/>
  <c r="E17" i="71"/>
  <c r="H17" i="71"/>
  <c r="E20" i="71"/>
  <c r="H20" i="71"/>
  <c r="E22" i="71"/>
  <c r="H22" i="71"/>
  <c r="E53" i="71"/>
  <c r="H53" i="71"/>
  <c r="E39" i="71"/>
  <c r="H39" i="71"/>
  <c r="E2" i="71"/>
  <c r="H2" i="71"/>
  <c r="E14" i="71"/>
  <c r="H14" i="71"/>
  <c r="E35" i="71"/>
  <c r="H35" i="71"/>
  <c r="E33" i="71"/>
  <c r="H33" i="71"/>
  <c r="E28" i="71"/>
  <c r="H28" i="71"/>
  <c r="E29" i="71"/>
  <c r="H29" i="71"/>
  <c r="E50" i="71"/>
  <c r="H50" i="71"/>
  <c r="E46" i="71"/>
  <c r="H46" i="71"/>
  <c r="E45" i="71"/>
  <c r="H45" i="71"/>
  <c r="E44" i="71"/>
  <c r="H44" i="71"/>
  <c r="E43" i="71"/>
  <c r="H43" i="71"/>
  <c r="E32" i="71"/>
  <c r="H32" i="71"/>
  <c r="E31" i="71"/>
  <c r="H31" i="71"/>
  <c r="E49" i="71"/>
  <c r="H49" i="71"/>
  <c r="E48" i="71"/>
  <c r="H48" i="71"/>
  <c r="E40" i="71"/>
  <c r="H40" i="71"/>
  <c r="E4" i="71"/>
  <c r="H4" i="71"/>
  <c r="E5" i="71"/>
  <c r="H5" i="71"/>
  <c r="H23" i="7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sharedStrings.xml><?xml version="1.0" encoding="utf-8"?>
<sst xmlns="http://schemas.openxmlformats.org/spreadsheetml/2006/main" count="374" uniqueCount="157">
  <si>
    <t>#</t>
  </si>
  <si>
    <t>Team</t>
  </si>
  <si>
    <t>Applications/Components for MAQI</t>
  </si>
  <si>
    <t>Current Index</t>
  </si>
  <si>
    <t>Level</t>
  </si>
  <si>
    <t>Comments</t>
  </si>
  <si>
    <t>Clarke</t>
  </si>
  <si>
    <t>Turbo Map</t>
  </si>
  <si>
    <t>Map Tiling</t>
  </si>
  <si>
    <t>Services API</t>
  </si>
  <si>
    <t>Eric</t>
  </si>
  <si>
    <t>XTDL</t>
  </si>
  <si>
    <t>NG</t>
  </si>
  <si>
    <t>Transcribe</t>
  </si>
  <si>
    <t>LEAF</t>
  </si>
  <si>
    <t>RAKE</t>
  </si>
  <si>
    <t>Atlas</t>
  </si>
  <si>
    <t>AET</t>
  </si>
  <si>
    <t>Map Router</t>
  </si>
  <si>
    <t>Admin Services</t>
  </si>
  <si>
    <t>RMOB Services</t>
  </si>
  <si>
    <t>Map App Coder</t>
  </si>
  <si>
    <t>Detection Review</t>
  </si>
  <si>
    <t>Don</t>
  </si>
  <si>
    <t>Extraction (EFW)</t>
  </si>
  <si>
    <t>Validation</t>
  </si>
  <si>
    <t>Extraction (RDF)</t>
  </si>
  <si>
    <t>CDC</t>
  </si>
  <si>
    <t>Enterprise</t>
  </si>
  <si>
    <t xml:space="preserve">Voice </t>
  </si>
  <si>
    <t>Data Layers</t>
  </si>
  <si>
    <t>PCT</t>
  </si>
  <si>
    <t>Query Tool</t>
  </si>
  <si>
    <t>UMT</t>
  </si>
  <si>
    <t>MMT</t>
  </si>
  <si>
    <t>VCP</t>
  </si>
  <si>
    <t>Pipeline</t>
  </si>
  <si>
    <t>MCP</t>
  </si>
  <si>
    <t>DDF</t>
  </si>
  <si>
    <t>Validation Job Framework</t>
  </si>
  <si>
    <t>Validation Metrics</t>
  </si>
  <si>
    <t>ODF</t>
  </si>
  <si>
    <t>Generalized Admin Boundary</t>
  </si>
  <si>
    <t>AME</t>
  </si>
  <si>
    <t>Postal Code Boundary</t>
  </si>
  <si>
    <t>ADAS for FGDB</t>
  </si>
  <si>
    <t>Jan</t>
  </si>
  <si>
    <t>Map Creator</t>
  </si>
  <si>
    <t>WFC</t>
  </si>
  <si>
    <t>Randy</t>
  </si>
  <si>
    <t>PDS</t>
  </si>
  <si>
    <t>Snoopy</t>
  </si>
  <si>
    <t>Places Medic</t>
  </si>
  <si>
    <t>PRT</t>
  </si>
  <si>
    <t>Titan</t>
  </si>
  <si>
    <t>Phoenix</t>
  </si>
  <si>
    <t>Group</t>
  </si>
  <si>
    <t>Item</t>
  </si>
  <si>
    <t>Weighting</t>
  </si>
  <si>
    <t>Percentage</t>
  </si>
  <si>
    <t>Score</t>
  </si>
  <si>
    <t>Notes</t>
  </si>
  <si>
    <t>Code Reviews</t>
  </si>
  <si>
    <t>Critical code sections identified and reviewed (Gerrit)</t>
  </si>
  <si>
    <t>CI</t>
  </si>
  <si>
    <t>Open code accessibility</t>
  </si>
  <si>
    <t>Automated build on check-in</t>
  </si>
  <si>
    <t>Documentation</t>
  </si>
  <si>
    <t>Automated unit test</t>
  </si>
  <si>
    <t>Instrumentation</t>
  </si>
  <si>
    <t>Automated deployment</t>
  </si>
  <si>
    <t>Stability</t>
  </si>
  <si>
    <t>Automated integration test</t>
  </si>
  <si>
    <t>Test Coverage</t>
  </si>
  <si>
    <t>Unit Test Coverage</t>
  </si>
  <si>
    <t>Static Code Analysis (Sonar health)</t>
  </si>
  <si>
    <t>Automated load test</t>
  </si>
  <si>
    <t>Automated performance test</t>
  </si>
  <si>
    <t>Testing with production data</t>
  </si>
  <si>
    <t>Exception alerting</t>
  </si>
  <si>
    <t>Application health (stats page)</t>
  </si>
  <si>
    <t>All Public APIs instrumented</t>
  </si>
  <si>
    <t>Automated crash reporting</t>
  </si>
  <si>
    <t>User impacting stats (Business process time)</t>
  </si>
  <si>
    <t>Measured outage/uptime</t>
  </si>
  <si>
    <t>Measured response times</t>
  </si>
  <si>
    <t>Wiki for public facing APIs</t>
  </si>
  <si>
    <t>Wiki for high level design</t>
  </si>
  <si>
    <t>Wiki for on-boarding new developers</t>
  </si>
  <si>
    <t>Wiki user guide</t>
  </si>
  <si>
    <t>Published SLAs for uptime, response, error notification, service restoration</t>
  </si>
  <si>
    <t>Published Runbook</t>
  </si>
  <si>
    <t>Jira Agile board available</t>
  </si>
  <si>
    <t>Total</t>
  </si>
  <si>
    <t>Total Index</t>
  </si>
  <si>
    <t>EFW</t>
  </si>
  <si>
    <t>Validations</t>
  </si>
  <si>
    <t>MapCore</t>
  </si>
  <si>
    <t>Val Job FW</t>
  </si>
  <si>
    <t>Val Metrics</t>
  </si>
  <si>
    <t>Voice</t>
  </si>
  <si>
    <t>Gen Admin Boundary</t>
  </si>
  <si>
    <t>ADAS FGDB</t>
  </si>
  <si>
    <t>RDF</t>
  </si>
  <si>
    <t>Workflow</t>
  </si>
  <si>
    <t>Owner</t>
  </si>
  <si>
    <t>Extraction Framework (EFW)</t>
  </si>
  <si>
    <t>PDS On-Boarding</t>
  </si>
  <si>
    <t>CommunityMapsBaseline</t>
  </si>
  <si>
    <t>Clark</t>
  </si>
  <si>
    <t>PDS Core Extraction Trans</t>
  </si>
  <si>
    <t>PEP</t>
  </si>
  <si>
    <t>Pheonix</t>
  </si>
  <si>
    <t>Place Medic</t>
  </si>
  <si>
    <t>RMOB Sevices</t>
  </si>
  <si>
    <t>TBD - Transcribe</t>
  </si>
  <si>
    <t>Leaf/Rake</t>
  </si>
  <si>
    <t>Geometry</t>
  </si>
  <si>
    <t>Scott Miller</t>
  </si>
  <si>
    <t>Speed</t>
  </si>
  <si>
    <t>NA</t>
  </si>
  <si>
    <t>Places</t>
  </si>
  <si>
    <t>Sign</t>
  </si>
  <si>
    <t>XLV</t>
  </si>
  <si>
    <t>CLS</t>
  </si>
  <si>
    <t>ECL</t>
  </si>
  <si>
    <t>Geo App</t>
  </si>
  <si>
    <t>TMOB Publish</t>
  </si>
  <si>
    <t>Arc Plugin</t>
  </si>
  <si>
    <t>Buildings</t>
  </si>
  <si>
    <t>Metricator</t>
  </si>
  <si>
    <t>Snap App</t>
  </si>
  <si>
    <t>Improvement Target</t>
  </si>
  <si>
    <t>New Index</t>
  </si>
  <si>
    <t>Retire estimated in 2015</t>
  </si>
  <si>
    <t>Q1 (baseline)</t>
  </si>
  <si>
    <t>Q2 Index</t>
  </si>
  <si>
    <t>Improvement Target,based on Q1 baseline</t>
  </si>
  <si>
    <t>Target Index Number</t>
  </si>
  <si>
    <t>% Improvement to date</t>
  </si>
  <si>
    <t>This has migrated to EFW</t>
  </si>
  <si>
    <t xml:space="preserve"> </t>
  </si>
  <si>
    <t>Community</t>
  </si>
  <si>
    <t>Caas</t>
  </si>
  <si>
    <t>WF</t>
  </si>
  <si>
    <t>Leaf</t>
  </si>
  <si>
    <t>GeoMatch</t>
  </si>
  <si>
    <t>Handed over to Infrastructure in Q3</t>
  </si>
  <si>
    <t>Applicable?</t>
  </si>
  <si>
    <t>Yes</t>
  </si>
  <si>
    <t>No</t>
  </si>
  <si>
    <t>From tool, e.g. Sonar</t>
  </si>
  <si>
    <t>Use Sonar health or similar, score by thirds: running, Active monitor, active monitor with tickets</t>
  </si>
  <si>
    <t>Binary score</t>
  </si>
  <si>
    <t>zero if no API</t>
  </si>
  <si>
    <t>Published as wiki, may be maintained by Tech Ops</t>
  </si>
  <si>
    <t>Jira specified for transparency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</si>
</sst>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0" xfId="0" applyFill="1"/>
    <xf numFmtId="0" fontId="2" fillId="0" borderId="1" xfId="0" applyFont="1" applyBorder="1" applyAlignment="1">
      <alignment wrapText="1"/>
    </xf>
    <xf numFmtId="0" fontId="0" fillId="0" borderId="0" xfId="0" applyFill="1"/>
    <xf numFmtId="0" fontId="0" fillId="4" borderId="2" xfId="0" applyFill="1" applyBorder="1" applyProtection="1"/>
    <xf numFmtId="0" fontId="2" fillId="0" borderId="0" xfId="1" applyFont="1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wrapText="1"/>
    </xf>
    <xf numFmtId="0" fontId="1" fillId="0" borderId="1" xfId="1" applyBorder="1"/>
    <xf numFmtId="9" fontId="2" fillId="0" borderId="1" xfId="2" applyFont="1" applyBorder="1"/>
    <xf numFmtId="9" fontId="0" fillId="0" borderId="0" xfId="2" applyFont="1"/>
    <xf numFmtId="1" fontId="2" fillId="0" borderId="1" xfId="1" applyNumberFormat="1" applyFont="1" applyBorder="1" applyAlignment="1">
      <alignment horizontal="center" vertical="center"/>
    </xf>
    <xf numFmtId="9" fontId="0" fillId="0" borderId="0" xfId="2" applyFont="1" applyFill="1"/>
    <xf numFmtId="9" fontId="2" fillId="0" borderId="1" xfId="2" applyFont="1" applyBorder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0" fontId="2" fillId="0" borderId="1" xfId="1" applyFont="1" applyBorder="1" applyProtection="1"/>
    <xf numFmtId="1" fontId="2" fillId="0" borderId="1" xfId="1" applyNumberFormat="1" applyFont="1" applyBorder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wrapText="1"/>
      <protection locked="0"/>
    </xf>
    <xf numFmtId="0" fontId="1" fillId="0" borderId="0" xfId="1" applyFont="1" applyProtection="1"/>
    <xf numFmtId="0" fontId="1" fillId="0" borderId="1" xfId="1" applyBorder="1" applyProtection="1"/>
    <xf numFmtId="0" fontId="1" fillId="0" borderId="1" xfId="1" applyBorder="1" applyAlignment="1" applyProtection="1">
      <alignment wrapText="1"/>
      <protection locked="0"/>
    </xf>
    <xf numFmtId="0" fontId="2" fillId="0" borderId="0" xfId="1" applyFont="1" applyProtection="1"/>
    <xf numFmtId="0" fontId="1" fillId="0" borderId="0" xfId="1" applyAlignment="1" applyProtection="1">
      <alignment horizontal="center" vertical="center"/>
      <protection locked="0"/>
    </xf>
    <xf numFmtId="0" fontId="1" fillId="0" borderId="0" xfId="1" applyAlignment="1">
      <alignment horizontal="center" vertical="center"/>
    </xf>
    <xf numFmtId="1" fontId="1" fillId="0" borderId="0" xfId="1" applyNumberFormat="1" applyFont="1" applyAlignment="1" applyProtection="1">
      <alignment horizontal="center"/>
    </xf>
    <xf numFmtId="9" fontId="0" fillId="3" borderId="0" xfId="2" applyFont="1" applyFill="1" applyAlignment="1" applyProtection="1">
      <alignment horizontal="center"/>
      <protection locked="0"/>
    </xf>
    <xf numFmtId="1" fontId="1" fillId="0" borderId="0" xfId="1" applyNumberFormat="1" applyAlignment="1" applyProtection="1">
      <alignment horizontal="center"/>
    </xf>
    <xf numFmtId="9" fontId="0" fillId="3" borderId="1" xfId="2" applyFont="1" applyFill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2" fontId="1" fillId="0" borderId="0" xfId="1" applyNumberFormat="1" applyAlignment="1" applyProtection="1">
      <alignment horizontal="center"/>
    </xf>
    <xf numFmtId="1" fontId="1" fillId="0" borderId="0" xfId="1" applyNumberForma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8.xml"/><Relationship Id="rId12" Type="http://schemas.openxmlformats.org/officeDocument/2006/relationships/externalLink" Target="externalLinks/externalLink9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ivate/var/folders/qb/x6nm5r1s7png5lmnbwr_mpvmxgmtph/T/com.microsoft.Outlook/Outlook%20Temp/MAQI%20Final%20China-SEF%20Pi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shall/Desktop/MAQI/Q3_2015/MAQI_EOQ3_Map_Layers_v1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ivate/var/folders/qb/x6nm5r1s7png5lmnbwr_mpvmxgmtph/T/com.microsoft.Outlook/Outlook%20Temp/MAQI%20Final%20PipeRD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peters/Desktop/Copy%20of%20MAQI%20Final%20PipeRD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peters/Desktop/My%20Received%20Files/Copy%20of%20MAQI%20Final%20CMS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gadinas.NAVTEQ/AppData/Local/Microsoft/Windows/Temporary%20Internet%20Files/Content.Outlook/7O7MZMBD/MAQI%20Final%20CMS%20(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peters/Desktop/MAQI_Q1_Infra_Enterpris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cs-my.sharepoint.com/Users/rwillms/Desktop/MAQI/OB%20MAQI%20-%20OB_4_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willms/AppData/Local/Microsoft/Windows/INetCache/Content.Outlook/PJ7PB0EF/Copy%20of%20MAQI_Q1_Map_Pla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CDC"/>
      <sheetName val="Pipeline"/>
    </sheetNames>
    <sheetDataSet>
      <sheetData sheetId="0" refreshError="1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AET"/>
      <sheetName val="Admin Services"/>
      <sheetName val="Arc Plugin"/>
      <sheetName val="Atlas"/>
      <sheetName val="Buildings"/>
      <sheetName val="CLS"/>
      <sheetName val="Detection Review"/>
      <sheetName val="GeoMatch"/>
      <sheetName val="Geo App"/>
      <sheetName val="Leaf"/>
      <sheetName val="Metricator"/>
      <sheetName val="Map Router"/>
      <sheetName val="NG"/>
      <sheetName val="RMOB Services"/>
      <sheetName val="Snap App"/>
      <sheetName val="Transcribe"/>
      <sheetName val="WF"/>
      <sheetName val="XLV"/>
      <sheetName val="XTDL"/>
    </sheetNames>
    <sheetDataSet>
      <sheetData sheetId="0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CDC"/>
      <sheetName val="Pipeline"/>
    </sheetNames>
    <sheetDataSet>
      <sheetData sheetId="0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1</v>
          </cell>
        </row>
        <row r="5">
          <cell r="H5" t="str">
            <v>Documentation</v>
          </cell>
          <cell r="K5">
            <v>0.5714285714285714</v>
          </cell>
        </row>
        <row r="6">
          <cell r="H6" t="str">
            <v>Instrumentation</v>
          </cell>
          <cell r="K6">
            <v>0.66666666666666663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0.34500000000000003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DDF"/>
      <sheetName val="MCP"/>
      <sheetName val="VCP"/>
      <sheetName val="CDC"/>
      <sheetName val="Pipeline"/>
    </sheetNames>
    <sheetDataSet>
      <sheetData sheetId="0" refreshError="1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VCP"/>
      <sheetName val="Extraction Framework"/>
      <sheetName val="Validation"/>
      <sheetName val="Metadata Mgmt"/>
      <sheetName val="MapCore"/>
      <sheetName val="Query Tool"/>
      <sheetName val="Validation Job Framework"/>
      <sheetName val="Validation Metrics"/>
      <sheetName val="Voice"/>
      <sheetName val="PCT"/>
    </sheetNames>
    <sheetDataSet>
      <sheetData sheetId="0" refreshError="1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ice"/>
      <sheetName val="Final Final Version"/>
      <sheetName val="Critical Applications"/>
      <sheetName val="Extraction Framework"/>
      <sheetName val="Query Tool"/>
      <sheetName val="UMT"/>
      <sheetName val="MMT"/>
      <sheetName val="PCT"/>
      <sheetName val="VCP"/>
      <sheetName val="Validation"/>
      <sheetName val="MapCore"/>
      <sheetName val="Validation Framewor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H2" t="str">
            <v>CI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F"/>
      <sheetName val="Generalized Admin Boundary"/>
      <sheetName val="AME"/>
      <sheetName val="Postal Code Boundary"/>
      <sheetName val="ADAS for FG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ical Applications"/>
      <sheetName val="PDS On-Boarding"/>
    </sheetNames>
    <sheetDataSet>
      <sheetData sheetId="0"/>
      <sheetData sheetId="1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0.3125</v>
          </cell>
        </row>
        <row r="5">
          <cell r="H5" t="str">
            <v>Documentation</v>
          </cell>
          <cell r="K5">
            <v>0.83333333333333337</v>
          </cell>
        </row>
        <row r="6">
          <cell r="H6" t="str">
            <v>Instrumentation</v>
          </cell>
          <cell r="K6">
            <v>0.33333333333333331</v>
          </cell>
        </row>
        <row r="7">
          <cell r="H7" t="str">
            <v>Stability</v>
          </cell>
          <cell r="K7">
            <v>0.125</v>
          </cell>
        </row>
        <row r="8">
          <cell r="H8" t="str">
            <v>Test Coverage</v>
          </cell>
          <cell r="K8" t="e">
            <v>#DIV/0!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s Medic"/>
      <sheetName val="PRT"/>
      <sheetName val="Titan"/>
      <sheetName val="Critical Applications"/>
      <sheetName val="PDS"/>
      <sheetName val="PDS On-Boarding"/>
      <sheetName val="PDS Core Extraction Trans"/>
      <sheetName val="Snoopy"/>
      <sheetName val="PEP"/>
      <sheetName val="Phoen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K2" t="str">
            <v>Index</v>
          </cell>
        </row>
      </sheetData>
      <sheetData sheetId="7">
        <row r="2">
          <cell r="K2" t="str">
            <v>Index</v>
          </cell>
        </row>
      </sheetData>
      <sheetData sheetId="8">
        <row r="2">
          <cell r="K2" t="str">
            <v>Index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E6" sqref="E6"/>
    </sheetView>
  </sheetViews>
  <sheetFormatPr baseColWidth="10" defaultColWidth="12.5" defaultRowHeight="16" x14ac:dyDescent="0.2"/>
  <cols>
    <col min="1" max="1" width="3.5" style="7" bestFit="1" customWidth="1"/>
    <col min="2" max="2" width="21.1640625" style="7" customWidth="1"/>
    <col min="3" max="3" width="70.5" style="7" bestFit="1" customWidth="1"/>
    <col min="4" max="4" width="11" style="38" bestFit="1" customWidth="1"/>
    <col min="5" max="5" width="12.5" style="36"/>
    <col min="6" max="6" width="11" style="38" customWidth="1"/>
    <col min="7" max="7" width="11.5" style="31" customWidth="1"/>
    <col min="8" max="8" width="12.5" style="7"/>
    <col min="9" max="9" width="0" style="7" hidden="1" customWidth="1"/>
    <col min="10" max="16384" width="12.5" style="7"/>
  </cols>
  <sheetData>
    <row r="1" spans="1:9" x14ac:dyDescent="0.2">
      <c r="A1" s="8"/>
      <c r="B1" s="8" t="s">
        <v>56</v>
      </c>
      <c r="C1" s="22" t="s">
        <v>57</v>
      </c>
      <c r="D1" s="23" t="s">
        <v>58</v>
      </c>
      <c r="E1" s="9" t="s">
        <v>59</v>
      </c>
      <c r="F1" s="23" t="s">
        <v>60</v>
      </c>
      <c r="G1" s="14" t="s">
        <v>148</v>
      </c>
      <c r="H1" s="10" t="s">
        <v>61</v>
      </c>
    </row>
    <row r="2" spans="1:9" x14ac:dyDescent="0.2">
      <c r="A2" s="6">
        <v>1</v>
      </c>
      <c r="B2" s="6" t="s">
        <v>62</v>
      </c>
      <c r="C2" s="24" t="s">
        <v>63</v>
      </c>
      <c r="D2" s="32">
        <f>IF(G2="No",0,5)</f>
        <v>5</v>
      </c>
      <c r="E2" s="33">
        <v>1</v>
      </c>
      <c r="F2" s="34">
        <f>D2*E2</f>
        <v>5</v>
      </c>
      <c r="G2" s="30" t="s">
        <v>149</v>
      </c>
      <c r="H2" s="25"/>
      <c r="I2" s="7" t="s">
        <v>149</v>
      </c>
    </row>
    <row r="3" spans="1:9" x14ac:dyDescent="0.2">
      <c r="A3" s="6">
        <v>2</v>
      </c>
      <c r="B3" s="6" t="s">
        <v>62</v>
      </c>
      <c r="C3" s="24" t="s">
        <v>65</v>
      </c>
      <c r="D3" s="32">
        <f>IF(G3="No",0,3)</f>
        <v>3</v>
      </c>
      <c r="E3" s="33">
        <v>1</v>
      </c>
      <c r="F3" s="34">
        <f t="shared" ref="F3:F26" si="0">D3*E3</f>
        <v>3</v>
      </c>
      <c r="G3" s="30" t="s">
        <v>149</v>
      </c>
      <c r="H3" s="25"/>
      <c r="I3" s="7" t="s">
        <v>150</v>
      </c>
    </row>
    <row r="4" spans="1:9" x14ac:dyDescent="0.2">
      <c r="A4" s="6">
        <v>3</v>
      </c>
      <c r="B4" s="6" t="s">
        <v>64</v>
      </c>
      <c r="C4" s="24" t="s">
        <v>66</v>
      </c>
      <c r="D4" s="32">
        <f t="shared" ref="D4:D7" si="1">IF(G4="No",0,3)</f>
        <v>3</v>
      </c>
      <c r="E4" s="33">
        <v>1</v>
      </c>
      <c r="F4" s="34">
        <f t="shared" si="0"/>
        <v>3</v>
      </c>
      <c r="G4" s="30"/>
      <c r="H4" s="25"/>
    </row>
    <row r="5" spans="1:9" x14ac:dyDescent="0.2">
      <c r="A5" s="6">
        <v>4</v>
      </c>
      <c r="B5" s="6" t="s">
        <v>64</v>
      </c>
      <c r="C5" s="24" t="s">
        <v>68</v>
      </c>
      <c r="D5" s="32">
        <f t="shared" si="1"/>
        <v>3</v>
      </c>
      <c r="E5" s="33">
        <v>1</v>
      </c>
      <c r="F5" s="34">
        <f t="shared" si="0"/>
        <v>3</v>
      </c>
      <c r="G5" s="30"/>
      <c r="H5" s="25"/>
    </row>
    <row r="6" spans="1:9" x14ac:dyDescent="0.2">
      <c r="A6" s="6">
        <v>5</v>
      </c>
      <c r="B6" s="6" t="s">
        <v>64</v>
      </c>
      <c r="C6" s="24" t="s">
        <v>70</v>
      </c>
      <c r="D6" s="32">
        <f t="shared" si="1"/>
        <v>3</v>
      </c>
      <c r="E6" s="33">
        <v>0.5</v>
      </c>
      <c r="F6" s="34">
        <f t="shared" si="0"/>
        <v>1.5</v>
      </c>
      <c r="G6" s="30"/>
      <c r="H6" s="25"/>
    </row>
    <row r="7" spans="1:9" x14ac:dyDescent="0.2">
      <c r="A7" s="6">
        <v>6</v>
      </c>
      <c r="B7" s="6" t="s">
        <v>64</v>
      </c>
      <c r="C7" s="24" t="s">
        <v>72</v>
      </c>
      <c r="D7" s="32">
        <f t="shared" si="1"/>
        <v>3</v>
      </c>
      <c r="E7" s="33">
        <v>0.36</v>
      </c>
      <c r="F7" s="34">
        <f t="shared" si="0"/>
        <v>1.08</v>
      </c>
      <c r="G7" s="30"/>
      <c r="H7" s="25"/>
    </row>
    <row r="8" spans="1:9" ht="32" x14ac:dyDescent="0.2">
      <c r="A8" s="6">
        <v>7</v>
      </c>
      <c r="B8" s="6" t="s">
        <v>73</v>
      </c>
      <c r="C8" s="24" t="s">
        <v>74</v>
      </c>
      <c r="D8" s="32">
        <f>IF(G8="No",0,9)</f>
        <v>9</v>
      </c>
      <c r="E8" s="33">
        <v>0.36</v>
      </c>
      <c r="F8" s="34">
        <f t="shared" si="0"/>
        <v>3.2399999999999998</v>
      </c>
      <c r="G8" s="30"/>
      <c r="H8" s="25" t="s">
        <v>151</v>
      </c>
    </row>
    <row r="9" spans="1:9" ht="96.75" customHeight="1" x14ac:dyDescent="0.2">
      <c r="A9" s="6">
        <v>8</v>
      </c>
      <c r="B9" s="6" t="s">
        <v>73</v>
      </c>
      <c r="C9" s="26" t="s">
        <v>75</v>
      </c>
      <c r="D9" s="32">
        <f>IF(G9="No",0,3)</f>
        <v>0</v>
      </c>
      <c r="E9" s="33">
        <v>1</v>
      </c>
      <c r="F9" s="34">
        <f t="shared" si="0"/>
        <v>0</v>
      </c>
      <c r="G9" s="30" t="s">
        <v>150</v>
      </c>
      <c r="H9" s="25" t="s">
        <v>152</v>
      </c>
    </row>
    <row r="10" spans="1:9" x14ac:dyDescent="0.2">
      <c r="A10" s="6">
        <v>9</v>
      </c>
      <c r="B10" s="6" t="s">
        <v>71</v>
      </c>
      <c r="C10" s="24" t="s">
        <v>76</v>
      </c>
      <c r="D10" s="32">
        <f>IF(G10="No",0,2)</f>
        <v>2</v>
      </c>
      <c r="E10" s="33">
        <v>0</v>
      </c>
      <c r="F10" s="34">
        <f t="shared" si="0"/>
        <v>0</v>
      </c>
      <c r="G10" s="30"/>
      <c r="H10" s="25"/>
    </row>
    <row r="11" spans="1:9" x14ac:dyDescent="0.2">
      <c r="A11" s="6">
        <v>10</v>
      </c>
      <c r="B11" s="6" t="s">
        <v>71</v>
      </c>
      <c r="C11" s="24" t="s">
        <v>77</v>
      </c>
      <c r="D11" s="32">
        <f t="shared" ref="D11:D13" si="2">IF(G11="No",0,2)</f>
        <v>2</v>
      </c>
      <c r="E11" s="33">
        <v>0</v>
      </c>
      <c r="F11" s="34">
        <f t="shared" si="0"/>
        <v>0</v>
      </c>
      <c r="G11" s="30"/>
      <c r="H11" s="25"/>
    </row>
    <row r="12" spans="1:9" x14ac:dyDescent="0.2">
      <c r="A12" s="6">
        <v>11</v>
      </c>
      <c r="B12" s="6" t="s">
        <v>71</v>
      </c>
      <c r="C12" s="24" t="s">
        <v>78</v>
      </c>
      <c r="D12" s="32">
        <f t="shared" si="2"/>
        <v>2</v>
      </c>
      <c r="E12" s="33">
        <v>1</v>
      </c>
      <c r="F12" s="34">
        <f t="shared" si="0"/>
        <v>2</v>
      </c>
      <c r="G12" s="30"/>
      <c r="H12" s="25"/>
    </row>
    <row r="13" spans="1:9" x14ac:dyDescent="0.2">
      <c r="A13" s="6">
        <v>12</v>
      </c>
      <c r="B13" s="6" t="s">
        <v>71</v>
      </c>
      <c r="C13" s="24" t="s">
        <v>79</v>
      </c>
      <c r="D13" s="32">
        <f t="shared" si="2"/>
        <v>2</v>
      </c>
      <c r="E13" s="33">
        <v>0.25</v>
      </c>
      <c r="F13" s="34">
        <f t="shared" si="0"/>
        <v>0.5</v>
      </c>
      <c r="G13" s="30"/>
      <c r="H13" s="25"/>
    </row>
    <row r="14" spans="1:9" x14ac:dyDescent="0.2">
      <c r="A14" s="6">
        <v>13</v>
      </c>
      <c r="B14" s="6" t="s">
        <v>69</v>
      </c>
      <c r="C14" s="24" t="s">
        <v>80</v>
      </c>
      <c r="D14" s="32">
        <f>IF(G14="No",0,1)</f>
        <v>1</v>
      </c>
      <c r="E14" s="33">
        <v>0</v>
      </c>
      <c r="F14" s="34">
        <f t="shared" si="0"/>
        <v>0</v>
      </c>
      <c r="G14" s="30"/>
      <c r="H14" s="25" t="s">
        <v>153</v>
      </c>
    </row>
    <row r="15" spans="1:9" x14ac:dyDescent="0.2">
      <c r="A15" s="6">
        <v>14</v>
      </c>
      <c r="B15" s="6" t="s">
        <v>69</v>
      </c>
      <c r="C15" s="24" t="s">
        <v>81</v>
      </c>
      <c r="D15" s="32">
        <f t="shared" ref="D15:D26" si="3">IF(G15="No",0,1)</f>
        <v>0</v>
      </c>
      <c r="E15" s="33">
        <v>0</v>
      </c>
      <c r="F15" s="34">
        <f t="shared" si="0"/>
        <v>0</v>
      </c>
      <c r="G15" s="30" t="s">
        <v>150</v>
      </c>
      <c r="H15" s="25" t="s">
        <v>154</v>
      </c>
    </row>
    <row r="16" spans="1:9" x14ac:dyDescent="0.2">
      <c r="A16" s="6">
        <v>15</v>
      </c>
      <c r="B16" s="6" t="s">
        <v>69</v>
      </c>
      <c r="C16" s="24" t="s">
        <v>82</v>
      </c>
      <c r="D16" s="32">
        <f t="shared" si="3"/>
        <v>1</v>
      </c>
      <c r="E16" s="33">
        <v>1</v>
      </c>
      <c r="F16" s="34">
        <f t="shared" si="0"/>
        <v>1</v>
      </c>
      <c r="G16" s="30"/>
      <c r="H16" s="25"/>
    </row>
    <row r="17" spans="1:8" x14ac:dyDescent="0.2">
      <c r="A17" s="6">
        <v>16</v>
      </c>
      <c r="B17" s="6" t="s">
        <v>69</v>
      </c>
      <c r="C17" s="24" t="s">
        <v>83</v>
      </c>
      <c r="D17" s="32">
        <f t="shared" si="3"/>
        <v>1</v>
      </c>
      <c r="E17" s="33">
        <v>0.5</v>
      </c>
      <c r="F17" s="34">
        <f t="shared" si="0"/>
        <v>0.5</v>
      </c>
      <c r="G17" s="30"/>
      <c r="H17" s="25"/>
    </row>
    <row r="18" spans="1:8" x14ac:dyDescent="0.2">
      <c r="A18" s="6">
        <v>17</v>
      </c>
      <c r="B18" s="6" t="s">
        <v>69</v>
      </c>
      <c r="C18" s="24" t="s">
        <v>84</v>
      </c>
      <c r="D18" s="32">
        <f t="shared" si="3"/>
        <v>0</v>
      </c>
      <c r="E18" s="33">
        <v>0</v>
      </c>
      <c r="F18" s="34">
        <f t="shared" si="0"/>
        <v>0</v>
      </c>
      <c r="G18" s="30" t="s">
        <v>150</v>
      </c>
      <c r="H18" s="25"/>
    </row>
    <row r="19" spans="1:8" x14ac:dyDescent="0.2">
      <c r="A19" s="6">
        <v>18</v>
      </c>
      <c r="B19" s="6" t="s">
        <v>69</v>
      </c>
      <c r="C19" s="24" t="s">
        <v>85</v>
      </c>
      <c r="D19" s="32">
        <f t="shared" si="3"/>
        <v>1</v>
      </c>
      <c r="E19" s="33">
        <v>1</v>
      </c>
      <c r="F19" s="34">
        <f t="shared" si="0"/>
        <v>1</v>
      </c>
      <c r="G19" s="30"/>
      <c r="H19" s="25"/>
    </row>
    <row r="20" spans="1:8" x14ac:dyDescent="0.2">
      <c r="A20" s="6">
        <v>19</v>
      </c>
      <c r="B20" s="6" t="s">
        <v>67</v>
      </c>
      <c r="C20" s="24" t="s">
        <v>86</v>
      </c>
      <c r="D20" s="32">
        <f t="shared" si="3"/>
        <v>1</v>
      </c>
      <c r="E20" s="33">
        <v>0.3</v>
      </c>
      <c r="F20" s="34">
        <f t="shared" si="0"/>
        <v>0.3</v>
      </c>
      <c r="G20" s="30"/>
      <c r="H20" s="25"/>
    </row>
    <row r="21" spans="1:8" x14ac:dyDescent="0.2">
      <c r="A21" s="6">
        <v>20</v>
      </c>
      <c r="B21" s="6" t="s">
        <v>67</v>
      </c>
      <c r="C21" s="24" t="s">
        <v>87</v>
      </c>
      <c r="D21" s="32">
        <f t="shared" si="3"/>
        <v>1</v>
      </c>
      <c r="E21" s="33">
        <v>0.75</v>
      </c>
      <c r="F21" s="34">
        <f t="shared" si="0"/>
        <v>0.75</v>
      </c>
      <c r="G21" s="30"/>
      <c r="H21" s="25"/>
    </row>
    <row r="22" spans="1:8" x14ac:dyDescent="0.2">
      <c r="A22" s="6">
        <v>21</v>
      </c>
      <c r="B22" s="6" t="s">
        <v>67</v>
      </c>
      <c r="C22" s="24" t="s">
        <v>88</v>
      </c>
      <c r="D22" s="32">
        <f t="shared" si="3"/>
        <v>1</v>
      </c>
      <c r="E22" s="33">
        <v>0</v>
      </c>
      <c r="F22" s="34">
        <f t="shared" si="0"/>
        <v>0</v>
      </c>
      <c r="G22" s="30"/>
      <c r="H22" s="25"/>
    </row>
    <row r="23" spans="1:8" x14ac:dyDescent="0.2">
      <c r="A23" s="6">
        <v>22</v>
      </c>
      <c r="B23" s="6" t="s">
        <v>67</v>
      </c>
      <c r="C23" s="24" t="s">
        <v>89</v>
      </c>
      <c r="D23" s="32">
        <f t="shared" si="3"/>
        <v>1</v>
      </c>
      <c r="E23" s="33">
        <v>1</v>
      </c>
      <c r="F23" s="34">
        <f t="shared" si="0"/>
        <v>1</v>
      </c>
      <c r="G23" s="30"/>
      <c r="H23" s="25"/>
    </row>
    <row r="24" spans="1:8" x14ac:dyDescent="0.2">
      <c r="A24" s="6">
        <v>23</v>
      </c>
      <c r="B24" s="6" t="s">
        <v>67</v>
      </c>
      <c r="C24" s="24" t="s">
        <v>90</v>
      </c>
      <c r="D24" s="32">
        <f t="shared" si="3"/>
        <v>1</v>
      </c>
      <c r="E24" s="33">
        <v>0</v>
      </c>
      <c r="F24" s="34">
        <f t="shared" si="0"/>
        <v>0</v>
      </c>
      <c r="G24" s="30"/>
      <c r="H24" s="25"/>
    </row>
    <row r="25" spans="1:8" ht="50.25" customHeight="1" x14ac:dyDescent="0.2">
      <c r="A25" s="6">
        <v>24</v>
      </c>
      <c r="B25" s="6" t="s">
        <v>67</v>
      </c>
      <c r="C25" s="24" t="s">
        <v>91</v>
      </c>
      <c r="D25" s="32">
        <f t="shared" si="3"/>
        <v>1</v>
      </c>
      <c r="E25" s="33">
        <v>0</v>
      </c>
      <c r="F25" s="34">
        <f t="shared" si="0"/>
        <v>0</v>
      </c>
      <c r="G25" s="30"/>
      <c r="H25" s="25" t="s">
        <v>155</v>
      </c>
    </row>
    <row r="26" spans="1:8" ht="48" x14ac:dyDescent="0.2">
      <c r="A26" s="8">
        <v>25</v>
      </c>
      <c r="B26" s="8" t="s">
        <v>67</v>
      </c>
      <c r="C26" s="27" t="s">
        <v>92</v>
      </c>
      <c r="D26" s="32">
        <f t="shared" si="3"/>
        <v>1</v>
      </c>
      <c r="E26" s="35">
        <v>1</v>
      </c>
      <c r="F26" s="34">
        <f t="shared" si="0"/>
        <v>1</v>
      </c>
      <c r="G26" s="30"/>
      <c r="H26" s="28" t="s">
        <v>156</v>
      </c>
    </row>
    <row r="27" spans="1:8" x14ac:dyDescent="0.2">
      <c r="C27" s="29" t="s">
        <v>93</v>
      </c>
      <c r="D27" s="34">
        <f>SUM(D2:D26)</f>
        <v>48</v>
      </c>
      <c r="F27" s="34">
        <f>SUM(F2:F26)</f>
        <v>27.869999999999997</v>
      </c>
    </row>
    <row r="28" spans="1:8" x14ac:dyDescent="0.2">
      <c r="C28" s="29" t="s">
        <v>94</v>
      </c>
      <c r="D28" s="37">
        <f>F27/D27</f>
        <v>0.58062499999999995</v>
      </c>
      <c r="F28" s="34"/>
    </row>
  </sheetData>
  <sheetProtection selectLockedCells="1"/>
  <autoFilter ref="A1:E26"/>
  <dataValidations count="1">
    <dataValidation type="list" allowBlank="1" showInputMessage="1" showErrorMessage="1" error="Please enter a value from the drop down" prompt="Please enter if the item is applicable for your project or not" sqref="G2:G26">
      <formula1>$I$2:$I$3</formula1>
    </dataValidation>
  </dataValidations>
  <pageMargins left="0.7" right="0.7" top="0.75" bottom="0.75" header="0.3" footer="0.3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O59"/>
  <sheetViews>
    <sheetView zoomScale="110" zoomScaleNormal="110" zoomScalePageLayoutView="110" workbookViewId="0">
      <selection activeCell="G2" sqref="G2"/>
    </sheetView>
  </sheetViews>
  <sheetFormatPr baseColWidth="10" defaultColWidth="11.5" defaultRowHeight="15" x14ac:dyDescent="0.2"/>
  <cols>
    <col min="1" max="1" width="4.6640625" customWidth="1"/>
  </cols>
  <sheetData>
    <row r="1" spans="1:15" ht="65" customHeight="1" x14ac:dyDescent="0.2">
      <c r="A1" s="1" t="s">
        <v>0</v>
      </c>
      <c r="B1" s="3" t="s">
        <v>2</v>
      </c>
      <c r="C1" s="3" t="s">
        <v>135</v>
      </c>
      <c r="D1" s="3" t="s">
        <v>136</v>
      </c>
      <c r="E1" s="3" t="s">
        <v>3</v>
      </c>
      <c r="F1" s="16" t="s">
        <v>137</v>
      </c>
      <c r="G1" s="3" t="s">
        <v>138</v>
      </c>
      <c r="H1" s="3" t="s">
        <v>139</v>
      </c>
      <c r="I1" s="3" t="s">
        <v>4</v>
      </c>
      <c r="J1" s="3" t="s">
        <v>105</v>
      </c>
      <c r="K1" s="20" t="s">
        <v>5</v>
      </c>
    </row>
    <row r="2" spans="1:15" x14ac:dyDescent="0.2">
      <c r="A2">
        <v>1</v>
      </c>
      <c r="B2" s="2" t="s">
        <v>95</v>
      </c>
      <c r="C2" s="17">
        <v>0.44528301886792454</v>
      </c>
      <c r="D2" s="17">
        <v>0.52264150943396226</v>
      </c>
      <c r="E2" s="17" t="e">
        <f>#REF!</f>
        <v>#REF!</v>
      </c>
      <c r="F2" s="15">
        <v>0.2</v>
      </c>
      <c r="G2" s="17">
        <f t="shared" ref="G2:G23" si="0">IF(C2=0,F2,C2*(1+F2))</f>
        <v>0.53433962264150947</v>
      </c>
      <c r="H2" s="18" t="e">
        <f>(E2-C2)/C2</f>
        <v>#REF!</v>
      </c>
      <c r="I2" s="19">
        <v>1</v>
      </c>
      <c r="J2" t="s">
        <v>23</v>
      </c>
      <c r="K2" t="s">
        <v>141</v>
      </c>
      <c r="M2" s="5" t="s">
        <v>45</v>
      </c>
      <c r="N2" s="5" t="s">
        <v>23</v>
      </c>
      <c r="O2" s="5">
        <v>1</v>
      </c>
    </row>
    <row r="3" spans="1:15" x14ac:dyDescent="0.2">
      <c r="A3">
        <v>2</v>
      </c>
      <c r="B3" s="4" t="s">
        <v>32</v>
      </c>
      <c r="C3" s="17">
        <v>0.40566037735849059</v>
      </c>
      <c r="D3" s="17">
        <v>0.40566037735849059</v>
      </c>
      <c r="E3" s="17" t="e">
        <f>#REF!</f>
        <v>#REF!</v>
      </c>
      <c r="F3" s="15">
        <v>0.2</v>
      </c>
      <c r="G3" s="17">
        <f t="shared" si="0"/>
        <v>0.48679245283018868</v>
      </c>
      <c r="H3" s="18" t="e">
        <f t="shared" ref="H3:H23" si="1">(E3-C3)/C3</f>
        <v>#REF!</v>
      </c>
      <c r="I3" s="19">
        <v>3</v>
      </c>
      <c r="J3" t="s">
        <v>23</v>
      </c>
      <c r="M3" s="5" t="s">
        <v>43</v>
      </c>
      <c r="N3" s="5" t="s">
        <v>23</v>
      </c>
      <c r="O3" s="5">
        <v>3</v>
      </c>
    </row>
    <row r="4" spans="1:15" x14ac:dyDescent="0.2">
      <c r="A4">
        <v>3</v>
      </c>
      <c r="B4" s="4" t="s">
        <v>33</v>
      </c>
      <c r="C4" s="17">
        <v>0.49622641509433962</v>
      </c>
      <c r="D4" s="17">
        <v>0.49622641509433962</v>
      </c>
      <c r="E4" s="17" t="e">
        <f>#REF!</f>
        <v>#REF!</v>
      </c>
      <c r="F4" s="15">
        <v>0.2</v>
      </c>
      <c r="G4" s="17">
        <f t="shared" si="0"/>
        <v>0.59547169811320755</v>
      </c>
      <c r="H4" s="18" t="e">
        <f t="shared" si="1"/>
        <v>#REF!</v>
      </c>
      <c r="I4" s="19">
        <v>3</v>
      </c>
      <c r="J4" t="s">
        <v>23</v>
      </c>
      <c r="M4" s="5" t="s">
        <v>27</v>
      </c>
      <c r="N4" s="5" t="s">
        <v>23</v>
      </c>
      <c r="O4" s="5">
        <v>1</v>
      </c>
    </row>
    <row r="5" spans="1:15" x14ac:dyDescent="0.2">
      <c r="A5">
        <v>4</v>
      </c>
      <c r="B5" s="4" t="s">
        <v>34</v>
      </c>
      <c r="C5" s="17">
        <v>0.49622641509433962</v>
      </c>
      <c r="D5" s="17">
        <v>0.49622641509433962</v>
      </c>
      <c r="E5" s="17" t="e">
        <f>#REF!</f>
        <v>#REF!</v>
      </c>
      <c r="F5" s="15">
        <v>0.2</v>
      </c>
      <c r="G5" s="17">
        <f t="shared" si="0"/>
        <v>0.59547169811320755</v>
      </c>
      <c r="H5" s="18" t="e">
        <f t="shared" si="1"/>
        <v>#REF!</v>
      </c>
      <c r="I5" s="19">
        <v>3</v>
      </c>
      <c r="J5" t="s">
        <v>23</v>
      </c>
      <c r="M5" s="5" t="s">
        <v>106</v>
      </c>
      <c r="N5" s="5" t="s">
        <v>23</v>
      </c>
      <c r="O5" s="5">
        <v>1</v>
      </c>
    </row>
    <row r="6" spans="1:15" x14ac:dyDescent="0.2">
      <c r="A6">
        <v>5</v>
      </c>
      <c r="B6" s="4" t="s">
        <v>31</v>
      </c>
      <c r="C6" s="17">
        <v>0.58377358490566045</v>
      </c>
      <c r="D6" s="17">
        <v>0.67433962264150948</v>
      </c>
      <c r="E6" s="17" t="e">
        <f>#REF!</f>
        <v>#REF!</v>
      </c>
      <c r="F6" s="15">
        <v>0.2</v>
      </c>
      <c r="G6" s="17">
        <f t="shared" si="0"/>
        <v>0.70052830188679249</v>
      </c>
      <c r="H6" s="18" t="e">
        <f t="shared" si="1"/>
        <v>#REF!</v>
      </c>
      <c r="I6" s="19">
        <v>2</v>
      </c>
      <c r="J6" t="s">
        <v>23</v>
      </c>
      <c r="M6" s="5" t="s">
        <v>42</v>
      </c>
      <c r="N6" s="5" t="s">
        <v>23</v>
      </c>
      <c r="O6" s="5">
        <v>2</v>
      </c>
    </row>
    <row r="7" spans="1:15" x14ac:dyDescent="0.2">
      <c r="A7">
        <v>6</v>
      </c>
      <c r="B7" s="4" t="s">
        <v>35</v>
      </c>
      <c r="C7" s="17">
        <v>0.76132075471698113</v>
      </c>
      <c r="D7" s="17">
        <v>0.70471698113207548</v>
      </c>
      <c r="E7" s="17" t="e">
        <f>#REF!</f>
        <v>#REF!</v>
      </c>
      <c r="F7" s="15">
        <v>0.2</v>
      </c>
      <c r="G7" s="17">
        <f t="shared" si="0"/>
        <v>0.91358490566037731</v>
      </c>
      <c r="H7" s="18" t="e">
        <f t="shared" si="1"/>
        <v>#REF!</v>
      </c>
      <c r="I7" s="19">
        <v>2</v>
      </c>
      <c r="J7" t="s">
        <v>23</v>
      </c>
      <c r="M7" s="5" t="s">
        <v>41</v>
      </c>
      <c r="N7" s="5" t="s">
        <v>23</v>
      </c>
      <c r="O7" s="5">
        <v>1</v>
      </c>
    </row>
    <row r="8" spans="1:15" x14ac:dyDescent="0.2">
      <c r="A8">
        <v>7</v>
      </c>
      <c r="B8" s="4" t="s">
        <v>37</v>
      </c>
      <c r="C8" s="17">
        <v>0.73509433962264148</v>
      </c>
      <c r="D8" s="17">
        <v>0.71245283018867922</v>
      </c>
      <c r="E8" s="17" t="e">
        <f>#REF!</f>
        <v>#REF!</v>
      </c>
      <c r="F8" s="15">
        <v>0.2</v>
      </c>
      <c r="G8" s="17">
        <f t="shared" si="0"/>
        <v>0.88211320754716971</v>
      </c>
      <c r="H8" s="18" t="e">
        <f t="shared" si="1"/>
        <v>#REF!</v>
      </c>
      <c r="I8" s="19">
        <v>3</v>
      </c>
      <c r="J8" t="s">
        <v>23</v>
      </c>
      <c r="M8" s="5" t="s">
        <v>31</v>
      </c>
      <c r="N8" s="5" t="s">
        <v>23</v>
      </c>
      <c r="O8" s="5">
        <v>2</v>
      </c>
    </row>
    <row r="9" spans="1:15" x14ac:dyDescent="0.2">
      <c r="A9">
        <v>8</v>
      </c>
      <c r="B9" s="2" t="s">
        <v>38</v>
      </c>
      <c r="C9" s="17">
        <v>0.66669811320754724</v>
      </c>
      <c r="D9" s="17">
        <v>0.60254716981132084</v>
      </c>
      <c r="E9" s="17" t="e">
        <f>#REF!</f>
        <v>#REF!</v>
      </c>
      <c r="F9" s="15">
        <v>0.2</v>
      </c>
      <c r="G9" s="17">
        <f t="shared" si="0"/>
        <v>0.80003773584905669</v>
      </c>
      <c r="H9" s="18" t="e">
        <f t="shared" si="1"/>
        <v>#REF!</v>
      </c>
      <c r="I9" s="19">
        <v>1</v>
      </c>
      <c r="J9" t="s">
        <v>23</v>
      </c>
      <c r="M9" s="5" t="s">
        <v>107</v>
      </c>
      <c r="N9" s="5" t="s">
        <v>49</v>
      </c>
      <c r="O9" s="5">
        <v>2</v>
      </c>
    </row>
    <row r="10" spans="1:15" x14ac:dyDescent="0.2">
      <c r="A10">
        <v>9</v>
      </c>
      <c r="B10" s="2" t="s">
        <v>96</v>
      </c>
      <c r="C10" s="17">
        <v>0.5658490566037736</v>
      </c>
      <c r="D10" s="17">
        <v>0.56773584905660379</v>
      </c>
      <c r="E10" s="17" t="e">
        <f>#REF!</f>
        <v>#REF!</v>
      </c>
      <c r="F10" s="15">
        <v>0.2</v>
      </c>
      <c r="G10" s="17">
        <f t="shared" si="0"/>
        <v>0.67901886792452826</v>
      </c>
      <c r="H10" s="18" t="e">
        <f t="shared" si="1"/>
        <v>#REF!</v>
      </c>
      <c r="I10" s="19">
        <v>1</v>
      </c>
      <c r="J10" t="s">
        <v>23</v>
      </c>
      <c r="M10" s="5" t="s">
        <v>44</v>
      </c>
      <c r="N10" s="5" t="s">
        <v>23</v>
      </c>
      <c r="O10" s="5">
        <v>2</v>
      </c>
    </row>
    <row r="11" spans="1:15" x14ac:dyDescent="0.2">
      <c r="A11">
        <v>10</v>
      </c>
      <c r="B11" s="4" t="s">
        <v>97</v>
      </c>
      <c r="C11" s="17">
        <v>0.52245283018867927</v>
      </c>
      <c r="D11" s="17">
        <v>0.52245283018867927</v>
      </c>
      <c r="E11" s="17" t="e">
        <f>#REF!</f>
        <v>#REF!</v>
      </c>
      <c r="F11" s="15">
        <v>0.2</v>
      </c>
      <c r="G11" s="17">
        <f t="shared" si="0"/>
        <v>0.62694339622641515</v>
      </c>
      <c r="H11" s="18" t="e">
        <f t="shared" si="1"/>
        <v>#REF!</v>
      </c>
      <c r="I11" s="19">
        <v>2</v>
      </c>
      <c r="J11" t="s">
        <v>23</v>
      </c>
      <c r="M11" s="5" t="s">
        <v>19</v>
      </c>
      <c r="N11" s="5" t="s">
        <v>10</v>
      </c>
      <c r="O11" s="5">
        <v>3</v>
      </c>
    </row>
    <row r="12" spans="1:15" x14ac:dyDescent="0.2">
      <c r="A12">
        <v>11</v>
      </c>
      <c r="B12" s="4" t="s">
        <v>98</v>
      </c>
      <c r="C12" s="17">
        <v>0.81320754716981136</v>
      </c>
      <c r="D12" s="17">
        <v>0.81320754716981136</v>
      </c>
      <c r="E12" s="17" t="e">
        <f>#REF!</f>
        <v>#REF!</v>
      </c>
      <c r="F12" s="15">
        <v>0.2</v>
      </c>
      <c r="G12" s="17">
        <f t="shared" si="0"/>
        <v>0.97584905660377363</v>
      </c>
      <c r="H12" s="18" t="e">
        <f t="shared" si="1"/>
        <v>#REF!</v>
      </c>
      <c r="I12" s="19">
        <v>2</v>
      </c>
      <c r="J12" t="s">
        <v>23</v>
      </c>
      <c r="M12" s="5" t="s">
        <v>33</v>
      </c>
      <c r="N12" s="5" t="s">
        <v>23</v>
      </c>
      <c r="O12" s="5">
        <v>3</v>
      </c>
    </row>
    <row r="13" spans="1:15" x14ac:dyDescent="0.2">
      <c r="A13">
        <v>12</v>
      </c>
      <c r="B13" s="4" t="s">
        <v>99</v>
      </c>
      <c r="C13" s="17">
        <v>0.81320754716981136</v>
      </c>
      <c r="D13" s="17">
        <v>0.81320754716981136</v>
      </c>
      <c r="E13" s="17" t="e">
        <f>#REF!</f>
        <v>#REF!</v>
      </c>
      <c r="F13" s="15">
        <v>0.2</v>
      </c>
      <c r="G13" s="17">
        <f t="shared" si="0"/>
        <v>0.97584905660377363</v>
      </c>
      <c r="H13" s="18" t="e">
        <f t="shared" si="1"/>
        <v>#REF!</v>
      </c>
      <c r="I13" s="19">
        <v>2</v>
      </c>
      <c r="J13" t="s">
        <v>23</v>
      </c>
      <c r="M13" s="5" t="s">
        <v>100</v>
      </c>
      <c r="N13" s="5" t="s">
        <v>23</v>
      </c>
      <c r="O13" s="5">
        <v>1</v>
      </c>
    </row>
    <row r="14" spans="1:15" x14ac:dyDescent="0.2">
      <c r="A14">
        <v>13</v>
      </c>
      <c r="B14" s="2" t="s">
        <v>100</v>
      </c>
      <c r="C14" s="17">
        <v>0.52058823529411768</v>
      </c>
      <c r="D14" s="17">
        <v>0.57023529411764706</v>
      </c>
      <c r="E14" s="17" t="e">
        <f>#REF!</f>
        <v>#REF!</v>
      </c>
      <c r="F14" s="15">
        <v>0.2</v>
      </c>
      <c r="G14" s="17">
        <f t="shared" si="0"/>
        <v>0.62470588235294122</v>
      </c>
      <c r="H14" s="18" t="e">
        <f t="shared" si="1"/>
        <v>#REF!</v>
      </c>
      <c r="I14" s="19">
        <v>1</v>
      </c>
      <c r="J14" t="s">
        <v>23</v>
      </c>
      <c r="M14" s="5" t="s">
        <v>34</v>
      </c>
      <c r="N14" s="5" t="s">
        <v>23</v>
      </c>
      <c r="O14" s="5">
        <v>3</v>
      </c>
    </row>
    <row r="15" spans="1:15" x14ac:dyDescent="0.2">
      <c r="A15">
        <v>14</v>
      </c>
      <c r="B15" s="2" t="s">
        <v>41</v>
      </c>
      <c r="C15" s="17">
        <v>0.27169811320754716</v>
      </c>
      <c r="D15" s="17">
        <v>0.27169811320754716</v>
      </c>
      <c r="E15" s="17" t="e">
        <f>#REF!</f>
        <v>#REF!</v>
      </c>
      <c r="F15" s="15">
        <v>0.2</v>
      </c>
      <c r="G15" s="17">
        <f t="shared" si="0"/>
        <v>0.3260377358490566</v>
      </c>
      <c r="H15" s="18" t="e">
        <f t="shared" si="1"/>
        <v>#REF!</v>
      </c>
      <c r="I15" s="19">
        <v>1</v>
      </c>
      <c r="J15" t="s">
        <v>23</v>
      </c>
      <c r="M15" s="5" t="s">
        <v>32</v>
      </c>
      <c r="N15" s="5" t="s">
        <v>23</v>
      </c>
      <c r="O15" s="5">
        <v>3</v>
      </c>
    </row>
    <row r="16" spans="1:15" x14ac:dyDescent="0.2">
      <c r="A16">
        <v>15</v>
      </c>
      <c r="B16" s="4" t="s">
        <v>101</v>
      </c>
      <c r="C16" s="17">
        <v>0.34056603773584909</v>
      </c>
      <c r="D16" s="17">
        <v>0.36509433962264154</v>
      </c>
      <c r="E16" s="17" t="e">
        <f>#REF!</f>
        <v>#REF!</v>
      </c>
      <c r="F16" s="15">
        <v>0.2</v>
      </c>
      <c r="G16" s="17">
        <f t="shared" si="0"/>
        <v>0.40867924528301891</v>
      </c>
      <c r="H16" s="18" t="e">
        <f t="shared" si="1"/>
        <v>#REF!</v>
      </c>
      <c r="I16" s="19">
        <v>2</v>
      </c>
      <c r="J16" t="s">
        <v>23</v>
      </c>
      <c r="M16" s="5" t="s">
        <v>103</v>
      </c>
      <c r="N16" s="5" t="s">
        <v>23</v>
      </c>
      <c r="O16" s="5">
        <v>1</v>
      </c>
    </row>
    <row r="17" spans="1:15" x14ac:dyDescent="0.2">
      <c r="A17">
        <v>16</v>
      </c>
      <c r="B17" s="4" t="s">
        <v>43</v>
      </c>
      <c r="C17" s="17">
        <v>0.1811320754716981</v>
      </c>
      <c r="D17" s="17">
        <v>0.1811320754716981</v>
      </c>
      <c r="E17" s="17" t="e">
        <f>#REF!</f>
        <v>#REF!</v>
      </c>
      <c r="F17" s="15">
        <v>0.2</v>
      </c>
      <c r="G17" s="17">
        <f t="shared" si="0"/>
        <v>0.2173584905660377</v>
      </c>
      <c r="H17" s="18" t="e">
        <f t="shared" si="1"/>
        <v>#REF!</v>
      </c>
      <c r="I17" s="19">
        <v>2</v>
      </c>
      <c r="J17" t="s">
        <v>23</v>
      </c>
      <c r="M17" s="5" t="s">
        <v>16</v>
      </c>
      <c r="N17" s="5" t="s">
        <v>10</v>
      </c>
      <c r="O17" s="5">
        <v>1</v>
      </c>
    </row>
    <row r="18" spans="1:15" x14ac:dyDescent="0.2">
      <c r="A18">
        <v>17</v>
      </c>
      <c r="B18" s="4" t="s">
        <v>44</v>
      </c>
      <c r="C18" s="17">
        <v>0.10754716981132076</v>
      </c>
      <c r="D18" s="17">
        <v>0.10754716981132076</v>
      </c>
      <c r="E18" s="17" t="e">
        <f>#REF!</f>
        <v>#REF!</v>
      </c>
      <c r="F18" s="15">
        <v>0.2</v>
      </c>
      <c r="G18" s="17">
        <f t="shared" si="0"/>
        <v>0.12905660377358491</v>
      </c>
      <c r="H18" s="18" t="e">
        <f t="shared" si="1"/>
        <v>#REF!</v>
      </c>
      <c r="I18" s="19">
        <v>2</v>
      </c>
      <c r="J18" t="s">
        <v>23</v>
      </c>
      <c r="M18" s="5" t="s">
        <v>124</v>
      </c>
      <c r="N18" s="5" t="s">
        <v>118</v>
      </c>
      <c r="O18" s="5">
        <v>1</v>
      </c>
    </row>
    <row r="19" spans="1:15" x14ac:dyDescent="0.2">
      <c r="A19">
        <v>18</v>
      </c>
      <c r="B19" s="2" t="s">
        <v>102</v>
      </c>
      <c r="C19" s="17">
        <v>0.33962264150943394</v>
      </c>
      <c r="D19" s="17">
        <v>0.33962264150943394</v>
      </c>
      <c r="E19" s="17" t="e">
        <f>#REF!</f>
        <v>#REF!</v>
      </c>
      <c r="F19" s="15">
        <v>0.2</v>
      </c>
      <c r="G19" s="17">
        <f t="shared" si="0"/>
        <v>0.40754716981132072</v>
      </c>
      <c r="H19" s="18" t="e">
        <f t="shared" si="1"/>
        <v>#REF!</v>
      </c>
      <c r="I19" s="19">
        <v>1</v>
      </c>
      <c r="J19" t="s">
        <v>23</v>
      </c>
      <c r="K19" t="s">
        <v>140</v>
      </c>
      <c r="M19" s="5" t="s">
        <v>125</v>
      </c>
      <c r="N19" s="5" t="s">
        <v>118</v>
      </c>
      <c r="O19" s="5">
        <v>1</v>
      </c>
    </row>
    <row r="20" spans="1:15" x14ac:dyDescent="0.2">
      <c r="A20">
        <v>19</v>
      </c>
      <c r="B20" s="2" t="s">
        <v>103</v>
      </c>
      <c r="C20" s="17">
        <v>0.62924528301886806</v>
      </c>
      <c r="D20" s="17">
        <v>0.62924528301886806</v>
      </c>
      <c r="E20" s="17" t="e">
        <f>#REF!</f>
        <v>#REF!</v>
      </c>
      <c r="F20" s="15">
        <v>0.2</v>
      </c>
      <c r="G20" s="17">
        <f t="shared" si="0"/>
        <v>0.75509433962264161</v>
      </c>
      <c r="H20" s="18" t="e">
        <f t="shared" si="1"/>
        <v>#REF!</v>
      </c>
      <c r="I20" s="19">
        <v>1</v>
      </c>
      <c r="J20" t="s">
        <v>23</v>
      </c>
      <c r="M20" s="5" t="s">
        <v>108</v>
      </c>
      <c r="N20" s="5" t="s">
        <v>46</v>
      </c>
      <c r="O20" s="5">
        <v>1</v>
      </c>
    </row>
    <row r="21" spans="1:15" x14ac:dyDescent="0.2">
      <c r="A21">
        <v>20</v>
      </c>
      <c r="B21" s="2" t="s">
        <v>27</v>
      </c>
      <c r="C21" s="17">
        <v>0.48924528301886794</v>
      </c>
      <c r="D21" s="17">
        <v>0.48924528301886794</v>
      </c>
      <c r="E21" s="17" t="e">
        <f>#REF!</f>
        <v>#REF!</v>
      </c>
      <c r="F21" s="15">
        <v>0.2</v>
      </c>
      <c r="G21" s="17">
        <f t="shared" si="0"/>
        <v>0.58709433962264146</v>
      </c>
      <c r="H21" s="18" t="e">
        <f t="shared" si="1"/>
        <v>#REF!</v>
      </c>
      <c r="I21" s="19">
        <v>1</v>
      </c>
      <c r="J21" t="s">
        <v>23</v>
      </c>
      <c r="M21" s="5" t="s">
        <v>38</v>
      </c>
      <c r="N21" s="5" t="s">
        <v>23</v>
      </c>
      <c r="O21" s="5">
        <v>2</v>
      </c>
    </row>
    <row r="22" spans="1:15" x14ac:dyDescent="0.2">
      <c r="A22">
        <v>21</v>
      </c>
      <c r="B22" s="2" t="s">
        <v>36</v>
      </c>
      <c r="C22" s="17">
        <v>0.66320754716981134</v>
      </c>
      <c r="D22" s="17">
        <v>0.68018867924528292</v>
      </c>
      <c r="E22" s="17" t="e">
        <f>#REF!</f>
        <v>#REF!</v>
      </c>
      <c r="F22" s="15">
        <v>0.2</v>
      </c>
      <c r="G22" s="17">
        <f t="shared" si="0"/>
        <v>0.79584905660377359</v>
      </c>
      <c r="H22" s="18" t="e">
        <f t="shared" si="1"/>
        <v>#REF!</v>
      </c>
      <c r="I22" s="19">
        <v>1</v>
      </c>
      <c r="J22" t="s">
        <v>23</v>
      </c>
      <c r="M22" s="5" t="s">
        <v>126</v>
      </c>
      <c r="N22" s="5" t="s">
        <v>118</v>
      </c>
      <c r="O22" s="5">
        <v>1</v>
      </c>
    </row>
    <row r="23" spans="1:15" x14ac:dyDescent="0.2">
      <c r="A23">
        <v>22</v>
      </c>
      <c r="B23" s="2" t="s">
        <v>127</v>
      </c>
      <c r="C23" s="17" t="e">
        <f>#REF!</f>
        <v>#REF!</v>
      </c>
      <c r="D23" s="17">
        <v>0.81</v>
      </c>
      <c r="E23" s="17" t="e">
        <f>#REF!</f>
        <v>#REF!</v>
      </c>
      <c r="F23" s="15">
        <v>0.2</v>
      </c>
      <c r="G23" s="17" t="e">
        <f t="shared" si="0"/>
        <v>#REF!</v>
      </c>
      <c r="H23" s="18" t="e">
        <f t="shared" si="1"/>
        <v>#REF!</v>
      </c>
      <c r="I23" s="19">
        <v>1</v>
      </c>
      <c r="J23" t="s">
        <v>23</v>
      </c>
      <c r="K23" t="s">
        <v>147</v>
      </c>
      <c r="M23" s="5" t="s">
        <v>117</v>
      </c>
      <c r="N23" s="5" t="s">
        <v>118</v>
      </c>
      <c r="O23" s="5">
        <v>1</v>
      </c>
    </row>
    <row r="24" spans="1:15" x14ac:dyDescent="0.2">
      <c r="A24">
        <f>A23+1</f>
        <v>23</v>
      </c>
      <c r="B24" s="2" t="s">
        <v>9</v>
      </c>
      <c r="C24" s="17">
        <v>0</v>
      </c>
      <c r="D24" s="17">
        <v>0</v>
      </c>
      <c r="E24" s="17" t="e">
        <f>#REF!</f>
        <v>#REF!</v>
      </c>
      <c r="F24" s="15">
        <v>0.2</v>
      </c>
      <c r="G24" s="17">
        <f>IF(C24=0,F24,C24*(1+F24))</f>
        <v>0.2</v>
      </c>
      <c r="H24" s="18" t="e">
        <f>(E24-C24)/1</f>
        <v>#REF!</v>
      </c>
      <c r="I24" s="19">
        <v>1</v>
      </c>
      <c r="J24" t="s">
        <v>6</v>
      </c>
      <c r="M24" s="5" t="s">
        <v>8</v>
      </c>
      <c r="N24" s="5" t="s">
        <v>109</v>
      </c>
      <c r="O24" s="5">
        <v>1</v>
      </c>
    </row>
    <row r="25" spans="1:15" x14ac:dyDescent="0.2">
      <c r="A25">
        <f>A24+1</f>
        <v>24</v>
      </c>
      <c r="B25" s="4" t="s">
        <v>143</v>
      </c>
      <c r="C25" s="17">
        <v>0</v>
      </c>
      <c r="D25" s="17">
        <v>0</v>
      </c>
      <c r="E25" s="17" t="e">
        <f>#REF!</f>
        <v>#REF!</v>
      </c>
      <c r="F25" s="15">
        <v>0.2</v>
      </c>
      <c r="G25" s="17">
        <f t="shared" ref="G25:G54" si="2">IF(C25=0,F25,C25*(1+F25))</f>
        <v>0.2</v>
      </c>
      <c r="H25" s="18" t="e">
        <f>(E25-C25)/1</f>
        <v>#REF!</v>
      </c>
      <c r="I25" s="19">
        <v>1</v>
      </c>
      <c r="J25" t="s">
        <v>6</v>
      </c>
      <c r="M25" s="5" t="s">
        <v>97</v>
      </c>
      <c r="N25" s="5" t="s">
        <v>23</v>
      </c>
      <c r="O25" s="5">
        <v>2</v>
      </c>
    </row>
    <row r="26" spans="1:15" x14ac:dyDescent="0.2">
      <c r="A26">
        <f>A24+1</f>
        <v>24</v>
      </c>
      <c r="B26" t="s">
        <v>55</v>
      </c>
      <c r="C26" s="17">
        <v>0.63</v>
      </c>
      <c r="D26" s="17">
        <v>0.75</v>
      </c>
      <c r="E26" s="17" t="e">
        <f>#REF!</f>
        <v>#REF!</v>
      </c>
      <c r="F26" s="15">
        <v>0.2</v>
      </c>
      <c r="G26" s="17">
        <f t="shared" si="2"/>
        <v>0.75600000000000001</v>
      </c>
      <c r="H26" s="18" t="e">
        <f t="shared" ref="H26:H54" si="3">(E26-C26)/C26</f>
        <v>#REF!</v>
      </c>
      <c r="I26" s="19">
        <v>1</v>
      </c>
      <c r="J26" t="s">
        <v>49</v>
      </c>
      <c r="M26" s="5" t="s">
        <v>37</v>
      </c>
      <c r="N26" s="5" t="s">
        <v>23</v>
      </c>
      <c r="O26" s="5">
        <v>3</v>
      </c>
    </row>
    <row r="27" spans="1:15" x14ac:dyDescent="0.2">
      <c r="A27">
        <f t="shared" ref="A27:A54" si="4">A26+1</f>
        <v>25</v>
      </c>
      <c r="B27" t="s">
        <v>54</v>
      </c>
      <c r="C27" s="17">
        <v>0.43</v>
      </c>
      <c r="D27" s="17">
        <v>0.53</v>
      </c>
      <c r="E27" s="17" t="e">
        <f>#REF!</f>
        <v>#REF!</v>
      </c>
      <c r="F27" s="15">
        <v>0.2</v>
      </c>
      <c r="G27" s="17">
        <f t="shared" si="2"/>
        <v>0.51600000000000001</v>
      </c>
      <c r="H27" s="18" t="e">
        <f t="shared" si="3"/>
        <v>#REF!</v>
      </c>
      <c r="I27">
        <v>1</v>
      </c>
      <c r="J27" t="s">
        <v>49</v>
      </c>
      <c r="M27" s="5" t="s">
        <v>50</v>
      </c>
      <c r="N27" s="5" t="s">
        <v>49</v>
      </c>
      <c r="O27" s="5">
        <v>1</v>
      </c>
    </row>
    <row r="28" spans="1:15" x14ac:dyDescent="0.2">
      <c r="A28">
        <f t="shared" si="4"/>
        <v>26</v>
      </c>
      <c r="B28" t="s">
        <v>53</v>
      </c>
      <c r="C28" s="17">
        <v>0.51</v>
      </c>
      <c r="D28" s="17">
        <v>0.62</v>
      </c>
      <c r="E28" s="17" t="e">
        <f>#REF!</f>
        <v>#REF!</v>
      </c>
      <c r="F28" s="15">
        <v>0.2</v>
      </c>
      <c r="G28" s="17">
        <f t="shared" si="2"/>
        <v>0.61199999999999999</v>
      </c>
      <c r="H28" s="18" t="e">
        <f t="shared" si="3"/>
        <v>#REF!</v>
      </c>
      <c r="I28">
        <v>1</v>
      </c>
      <c r="J28" t="s">
        <v>49</v>
      </c>
      <c r="M28" s="5" t="s">
        <v>110</v>
      </c>
      <c r="N28" s="5" t="s">
        <v>49</v>
      </c>
      <c r="O28" s="5">
        <v>1</v>
      </c>
    </row>
    <row r="29" spans="1:15" x14ac:dyDescent="0.2">
      <c r="A29">
        <f t="shared" si="4"/>
        <v>27</v>
      </c>
      <c r="B29" t="s">
        <v>52</v>
      </c>
      <c r="C29" s="17">
        <v>0.45</v>
      </c>
      <c r="D29" s="17">
        <v>0.55000000000000004</v>
      </c>
      <c r="E29" s="17" t="e">
        <f>#REF!</f>
        <v>#REF!</v>
      </c>
      <c r="F29" s="15">
        <v>0.2</v>
      </c>
      <c r="G29" s="17">
        <f t="shared" si="2"/>
        <v>0.54</v>
      </c>
      <c r="H29" s="18" t="e">
        <f t="shared" si="3"/>
        <v>#REF!</v>
      </c>
      <c r="I29">
        <v>1</v>
      </c>
      <c r="J29" t="s">
        <v>49</v>
      </c>
      <c r="M29" s="5" t="s">
        <v>111</v>
      </c>
      <c r="N29" s="5" t="s">
        <v>49</v>
      </c>
      <c r="O29" s="5">
        <v>1</v>
      </c>
    </row>
    <row r="30" spans="1:15" x14ac:dyDescent="0.2">
      <c r="A30">
        <f t="shared" si="4"/>
        <v>28</v>
      </c>
      <c r="B30" t="s">
        <v>111</v>
      </c>
      <c r="C30">
        <v>0.63</v>
      </c>
      <c r="D30" s="17">
        <v>0.77</v>
      </c>
      <c r="E30" s="17" t="e">
        <f>#REF!</f>
        <v>#REF!</v>
      </c>
      <c r="F30" s="15">
        <v>0.2</v>
      </c>
      <c r="G30" s="17">
        <f t="shared" si="2"/>
        <v>0.75600000000000001</v>
      </c>
      <c r="H30" s="18" t="e">
        <f t="shared" si="3"/>
        <v>#REF!</v>
      </c>
      <c r="I30">
        <v>1</v>
      </c>
      <c r="J30" t="s">
        <v>49</v>
      </c>
      <c r="M30" s="5" t="s">
        <v>112</v>
      </c>
      <c r="N30" s="5" t="s">
        <v>49</v>
      </c>
      <c r="O30" s="5">
        <v>2</v>
      </c>
    </row>
    <row r="31" spans="1:15" x14ac:dyDescent="0.2">
      <c r="A31">
        <f t="shared" si="4"/>
        <v>29</v>
      </c>
      <c r="B31" t="s">
        <v>51</v>
      </c>
      <c r="C31">
        <v>0.56000000000000005</v>
      </c>
      <c r="D31" s="17">
        <v>0.72</v>
      </c>
      <c r="E31" s="17" t="e">
        <f>#REF!</f>
        <v>#REF!</v>
      </c>
      <c r="F31" s="15">
        <v>0.2</v>
      </c>
      <c r="G31" s="17">
        <f t="shared" si="2"/>
        <v>0.67200000000000004</v>
      </c>
      <c r="H31" s="18" t="e">
        <f t="shared" si="3"/>
        <v>#REF!</v>
      </c>
      <c r="I31">
        <v>1</v>
      </c>
      <c r="J31" t="s">
        <v>49</v>
      </c>
      <c r="M31" s="5" t="s">
        <v>36</v>
      </c>
      <c r="N31" s="5" t="s">
        <v>23</v>
      </c>
      <c r="O31" s="5">
        <v>1</v>
      </c>
    </row>
    <row r="32" spans="1:15" x14ac:dyDescent="0.2">
      <c r="A32">
        <f t="shared" si="4"/>
        <v>30</v>
      </c>
      <c r="B32" t="s">
        <v>110</v>
      </c>
      <c r="C32">
        <v>0.54</v>
      </c>
      <c r="D32" s="17">
        <v>0.33</v>
      </c>
      <c r="E32" s="17" t="e">
        <f>#REF!</f>
        <v>#REF!</v>
      </c>
      <c r="F32" s="15">
        <v>0.2</v>
      </c>
      <c r="G32" s="17">
        <f t="shared" si="2"/>
        <v>0.64800000000000002</v>
      </c>
      <c r="H32" s="18" t="e">
        <f t="shared" si="3"/>
        <v>#REF!</v>
      </c>
      <c r="I32">
        <v>1</v>
      </c>
      <c r="J32" t="s">
        <v>49</v>
      </c>
      <c r="M32" s="5" t="s">
        <v>113</v>
      </c>
      <c r="N32" s="5" t="s">
        <v>49</v>
      </c>
      <c r="O32" s="5">
        <v>2</v>
      </c>
    </row>
    <row r="33" spans="1:15" x14ac:dyDescent="0.2">
      <c r="A33">
        <f t="shared" si="4"/>
        <v>31</v>
      </c>
      <c r="B33" t="s">
        <v>107</v>
      </c>
      <c r="C33">
        <v>0.45</v>
      </c>
      <c r="D33">
        <v>0.54</v>
      </c>
      <c r="E33" s="17" t="e">
        <f>#REF!</f>
        <v>#REF!</v>
      </c>
      <c r="F33" s="15">
        <v>0.2</v>
      </c>
      <c r="G33" s="17">
        <f t="shared" si="2"/>
        <v>0.54</v>
      </c>
      <c r="H33" s="18" t="e">
        <f t="shared" si="3"/>
        <v>#REF!</v>
      </c>
      <c r="I33">
        <v>1</v>
      </c>
      <c r="J33" t="s">
        <v>49</v>
      </c>
      <c r="M33" s="5" t="s">
        <v>53</v>
      </c>
      <c r="N33" s="5" t="s">
        <v>49</v>
      </c>
      <c r="O33" s="5">
        <v>2</v>
      </c>
    </row>
    <row r="34" spans="1:15" x14ac:dyDescent="0.2">
      <c r="A34">
        <f t="shared" si="4"/>
        <v>32</v>
      </c>
      <c r="B34" t="s">
        <v>50</v>
      </c>
      <c r="C34">
        <v>0.6</v>
      </c>
      <c r="D34" s="17">
        <v>0.63</v>
      </c>
      <c r="E34" s="17" t="e">
        <f>#REF!</f>
        <v>#REF!</v>
      </c>
      <c r="F34" s="15">
        <v>0.2</v>
      </c>
      <c r="G34" s="17">
        <f t="shared" si="2"/>
        <v>0.72</v>
      </c>
      <c r="H34" s="18" t="e">
        <f t="shared" si="3"/>
        <v>#REF!</v>
      </c>
      <c r="I34">
        <v>1</v>
      </c>
      <c r="J34" t="s">
        <v>49</v>
      </c>
      <c r="M34" s="5" t="s">
        <v>116</v>
      </c>
      <c r="N34" s="5" t="s">
        <v>10</v>
      </c>
      <c r="O34" s="5">
        <v>2</v>
      </c>
    </row>
    <row r="35" spans="1:15" x14ac:dyDescent="0.2">
      <c r="A35">
        <f t="shared" si="4"/>
        <v>33</v>
      </c>
      <c r="B35" t="s">
        <v>142</v>
      </c>
      <c r="C35">
        <v>0</v>
      </c>
      <c r="D35" s="17">
        <v>0</v>
      </c>
      <c r="E35" s="17" t="e">
        <f>#REF!</f>
        <v>#REF!</v>
      </c>
      <c r="F35" s="15">
        <v>0.2</v>
      </c>
      <c r="G35" s="17">
        <f t="shared" si="2"/>
        <v>0.2</v>
      </c>
      <c r="H35" s="18" t="e">
        <f>(E35-C35)/1</f>
        <v>#REF!</v>
      </c>
      <c r="I35">
        <v>1</v>
      </c>
      <c r="J35" t="s">
        <v>46</v>
      </c>
      <c r="M35" s="5" t="s">
        <v>51</v>
      </c>
      <c r="N35" s="5" t="s">
        <v>49</v>
      </c>
      <c r="O35" s="5">
        <v>2</v>
      </c>
    </row>
    <row r="36" spans="1:15" x14ac:dyDescent="0.2">
      <c r="A36">
        <f t="shared" si="4"/>
        <v>34</v>
      </c>
      <c r="B36" s="4" t="s">
        <v>11</v>
      </c>
      <c r="C36">
        <v>0.61</v>
      </c>
      <c r="D36">
        <v>0.7</v>
      </c>
      <c r="E36" s="17" t="e">
        <f>#REF!</f>
        <v>#REF!</v>
      </c>
      <c r="F36" s="15">
        <v>0.2</v>
      </c>
      <c r="G36" s="17">
        <f t="shared" si="2"/>
        <v>0.73199999999999998</v>
      </c>
      <c r="H36" s="18" t="e">
        <f t="shared" si="3"/>
        <v>#REF!</v>
      </c>
      <c r="I36">
        <v>1</v>
      </c>
      <c r="J36" t="s">
        <v>10</v>
      </c>
      <c r="M36" s="5" t="s">
        <v>18</v>
      </c>
      <c r="N36" s="5" t="s">
        <v>10</v>
      </c>
      <c r="O36" s="5">
        <v>3</v>
      </c>
    </row>
    <row r="37" spans="1:15" x14ac:dyDescent="0.2">
      <c r="A37">
        <f t="shared" si="4"/>
        <v>35</v>
      </c>
      <c r="B37" s="4" t="s">
        <v>123</v>
      </c>
      <c r="C37">
        <v>0</v>
      </c>
      <c r="D37">
        <v>0</v>
      </c>
      <c r="E37" s="17" t="e">
        <f>#REF!</f>
        <v>#REF!</v>
      </c>
      <c r="F37" s="15">
        <v>0.2</v>
      </c>
      <c r="G37" s="17">
        <f t="shared" si="2"/>
        <v>0.2</v>
      </c>
      <c r="H37" s="18" t="e">
        <f>(E37-C37)/1</f>
        <v>#REF!</v>
      </c>
      <c r="I37">
        <v>1</v>
      </c>
      <c r="J37" t="s">
        <v>10</v>
      </c>
      <c r="M37" s="5" t="s">
        <v>54</v>
      </c>
      <c r="N37" s="5" t="s">
        <v>49</v>
      </c>
      <c r="O37" s="5">
        <v>2</v>
      </c>
    </row>
    <row r="38" spans="1:15" x14ac:dyDescent="0.2">
      <c r="A38">
        <f t="shared" si="4"/>
        <v>36</v>
      </c>
      <c r="B38" s="4" t="s">
        <v>144</v>
      </c>
      <c r="C38">
        <v>0.62</v>
      </c>
      <c r="D38">
        <v>0.77</v>
      </c>
      <c r="E38" s="17" t="e">
        <f>#REF!</f>
        <v>#REF!</v>
      </c>
      <c r="F38" s="15">
        <v>0.2</v>
      </c>
      <c r="G38" s="17">
        <f t="shared" si="2"/>
        <v>0.74399999999999999</v>
      </c>
      <c r="H38" s="18" t="e">
        <f t="shared" si="3"/>
        <v>#REF!</v>
      </c>
      <c r="I38">
        <v>1</v>
      </c>
      <c r="J38" t="s">
        <v>10</v>
      </c>
      <c r="M38" s="5" t="s">
        <v>7</v>
      </c>
      <c r="N38" s="5" t="s">
        <v>109</v>
      </c>
      <c r="O38" s="5">
        <v>2</v>
      </c>
    </row>
    <row r="39" spans="1:15" x14ac:dyDescent="0.2">
      <c r="A39">
        <f t="shared" si="4"/>
        <v>37</v>
      </c>
      <c r="B39" s="4" t="s">
        <v>13</v>
      </c>
      <c r="C39">
        <v>0</v>
      </c>
      <c r="D39">
        <v>0</v>
      </c>
      <c r="E39" s="17" t="e">
        <f>#REF!</f>
        <v>#REF!</v>
      </c>
      <c r="F39" s="15">
        <v>0.2</v>
      </c>
      <c r="G39" s="17">
        <f t="shared" si="2"/>
        <v>0.2</v>
      </c>
      <c r="H39" s="18" t="e">
        <f>(E39-C39)/1</f>
        <v>#REF!</v>
      </c>
      <c r="I39">
        <v>1</v>
      </c>
      <c r="J39" t="s">
        <v>10</v>
      </c>
      <c r="M39" s="5" t="s">
        <v>25</v>
      </c>
      <c r="N39" s="5" t="s">
        <v>23</v>
      </c>
      <c r="O39" s="5">
        <v>1</v>
      </c>
    </row>
    <row r="40" spans="1:15" x14ac:dyDescent="0.2">
      <c r="A40">
        <f t="shared" si="4"/>
        <v>38</v>
      </c>
      <c r="B40" s="4" t="s">
        <v>131</v>
      </c>
      <c r="C40">
        <v>0</v>
      </c>
      <c r="D40">
        <v>0</v>
      </c>
      <c r="E40" s="17" t="e">
        <f>#REF!</f>
        <v>#REF!</v>
      </c>
      <c r="F40" s="15">
        <v>0.2</v>
      </c>
      <c r="G40" s="17">
        <f t="shared" si="2"/>
        <v>0.2</v>
      </c>
      <c r="H40" s="18" t="e">
        <f>(E40-C40)/1</f>
        <v>#REF!</v>
      </c>
      <c r="I40">
        <v>1</v>
      </c>
      <c r="J40" t="s">
        <v>10</v>
      </c>
      <c r="M40" s="5" t="s">
        <v>39</v>
      </c>
      <c r="N40" s="5" t="s">
        <v>23</v>
      </c>
      <c r="O40" s="5">
        <v>2</v>
      </c>
    </row>
    <row r="41" spans="1:15" x14ac:dyDescent="0.2">
      <c r="A41">
        <f t="shared" si="4"/>
        <v>39</v>
      </c>
      <c r="B41" s="4" t="s">
        <v>20</v>
      </c>
      <c r="C41">
        <v>0.61</v>
      </c>
      <c r="D41">
        <v>0.61</v>
      </c>
      <c r="E41" s="17" t="e">
        <f>#REF!</f>
        <v>#REF!</v>
      </c>
      <c r="F41" s="15">
        <v>0.2</v>
      </c>
      <c r="G41" s="17">
        <f t="shared" si="2"/>
        <v>0.73199999999999998</v>
      </c>
      <c r="H41" s="18" t="e">
        <f t="shared" si="3"/>
        <v>#REF!</v>
      </c>
      <c r="I41">
        <v>1</v>
      </c>
      <c r="J41" t="s">
        <v>10</v>
      </c>
      <c r="M41" s="5" t="s">
        <v>40</v>
      </c>
      <c r="N41" s="5" t="s">
        <v>23</v>
      </c>
      <c r="O41" s="5">
        <v>2</v>
      </c>
    </row>
    <row r="42" spans="1:15" x14ac:dyDescent="0.2">
      <c r="A42">
        <f t="shared" si="4"/>
        <v>40</v>
      </c>
      <c r="B42" s="4" t="s">
        <v>12</v>
      </c>
      <c r="C42">
        <v>0</v>
      </c>
      <c r="D42">
        <v>0</v>
      </c>
      <c r="E42" s="17" t="e">
        <f>#REF!</f>
        <v>#REF!</v>
      </c>
      <c r="F42" s="15">
        <v>0.2</v>
      </c>
      <c r="G42" s="17">
        <f t="shared" si="2"/>
        <v>0.2</v>
      </c>
      <c r="H42" s="18" t="e">
        <f>(E42-C42)/1</f>
        <v>#REF!</v>
      </c>
      <c r="I42">
        <v>1</v>
      </c>
      <c r="J42" t="s">
        <v>10</v>
      </c>
      <c r="M42" s="5" t="s">
        <v>35</v>
      </c>
      <c r="N42" s="5" t="s">
        <v>23</v>
      </c>
      <c r="O42" s="5">
        <v>2</v>
      </c>
    </row>
    <row r="43" spans="1:15" x14ac:dyDescent="0.2">
      <c r="A43">
        <f t="shared" si="4"/>
        <v>41</v>
      </c>
      <c r="B43" s="4" t="s">
        <v>18</v>
      </c>
      <c r="C43">
        <v>0.66</v>
      </c>
      <c r="D43">
        <v>0.68</v>
      </c>
      <c r="E43" s="17" t="e">
        <f>#REF!</f>
        <v>#REF!</v>
      </c>
      <c r="F43" s="15">
        <v>0.2</v>
      </c>
      <c r="G43" s="17">
        <f t="shared" si="2"/>
        <v>0.79200000000000004</v>
      </c>
      <c r="H43" s="18" t="e">
        <f t="shared" si="3"/>
        <v>#REF!</v>
      </c>
      <c r="I43">
        <v>1</v>
      </c>
      <c r="J43" t="s">
        <v>10</v>
      </c>
      <c r="M43" s="5" t="s">
        <v>12</v>
      </c>
      <c r="N43" s="5" t="s">
        <v>10</v>
      </c>
      <c r="O43" s="5">
        <v>1</v>
      </c>
    </row>
    <row r="44" spans="1:15" x14ac:dyDescent="0.2">
      <c r="A44">
        <f t="shared" si="4"/>
        <v>42</v>
      </c>
      <c r="B44" s="4" t="s">
        <v>130</v>
      </c>
      <c r="C44">
        <v>0</v>
      </c>
      <c r="D44">
        <v>0</v>
      </c>
      <c r="E44" s="17" t="e">
        <f>#REF!</f>
        <v>#REF!</v>
      </c>
      <c r="F44" s="15">
        <v>0.2</v>
      </c>
      <c r="G44" s="17">
        <f t="shared" si="2"/>
        <v>0.2</v>
      </c>
      <c r="H44" s="18" t="e">
        <f>(E44-C44)/1</f>
        <v>#REF!</v>
      </c>
      <c r="I44">
        <v>1</v>
      </c>
      <c r="J44" t="s">
        <v>10</v>
      </c>
      <c r="M44" s="5" t="s">
        <v>9</v>
      </c>
      <c r="N44" s="5" t="s">
        <v>109</v>
      </c>
      <c r="O44" s="5">
        <v>1</v>
      </c>
    </row>
    <row r="45" spans="1:15" x14ac:dyDescent="0.2">
      <c r="A45">
        <f t="shared" si="4"/>
        <v>43</v>
      </c>
      <c r="B45" s="4" t="s">
        <v>145</v>
      </c>
      <c r="C45">
        <v>0.61</v>
      </c>
      <c r="D45">
        <v>0.73</v>
      </c>
      <c r="E45" s="17" t="e">
        <f>#REF!</f>
        <v>#REF!</v>
      </c>
      <c r="F45" s="15">
        <v>0.2</v>
      </c>
      <c r="G45" s="17">
        <f t="shared" si="2"/>
        <v>0.73199999999999998</v>
      </c>
      <c r="H45" s="18" t="e">
        <f t="shared" si="3"/>
        <v>#REF!</v>
      </c>
      <c r="I45">
        <v>1</v>
      </c>
      <c r="J45" t="s">
        <v>10</v>
      </c>
      <c r="M45" s="5" t="s">
        <v>114</v>
      </c>
      <c r="N45" s="5" t="s">
        <v>10</v>
      </c>
      <c r="O45" s="5">
        <v>3</v>
      </c>
    </row>
    <row r="46" spans="1:15" x14ac:dyDescent="0.2">
      <c r="A46">
        <f t="shared" si="4"/>
        <v>44</v>
      </c>
      <c r="B46" s="4" t="s">
        <v>126</v>
      </c>
      <c r="C46">
        <v>0</v>
      </c>
      <c r="D46">
        <v>0</v>
      </c>
      <c r="E46" s="17" t="e">
        <f>#REF!</f>
        <v>#REF!</v>
      </c>
      <c r="F46" s="15">
        <v>0.2</v>
      </c>
      <c r="G46" s="17">
        <f t="shared" si="2"/>
        <v>0.2</v>
      </c>
      <c r="H46" s="18" t="e">
        <f>(E46-C46)/1</f>
        <v>#REF!</v>
      </c>
      <c r="I46">
        <v>1</v>
      </c>
      <c r="J46" t="s">
        <v>10</v>
      </c>
      <c r="M46" s="5" t="s">
        <v>119</v>
      </c>
      <c r="N46" s="5" t="s">
        <v>120</v>
      </c>
      <c r="O46" s="5">
        <v>1</v>
      </c>
    </row>
    <row r="47" spans="1:15" x14ac:dyDescent="0.2">
      <c r="A47">
        <f t="shared" si="4"/>
        <v>45</v>
      </c>
      <c r="B47" s="4" t="s">
        <v>146</v>
      </c>
      <c r="C47">
        <v>0</v>
      </c>
      <c r="D47">
        <v>0</v>
      </c>
      <c r="E47" s="17" t="e">
        <f>#REF!</f>
        <v>#REF!</v>
      </c>
      <c r="F47" s="15">
        <v>0.2</v>
      </c>
      <c r="G47" s="17">
        <f t="shared" si="2"/>
        <v>0.2</v>
      </c>
      <c r="H47" s="18" t="e">
        <f>(E47-C47)/1</f>
        <v>#REF!</v>
      </c>
      <c r="I47">
        <v>1</v>
      </c>
      <c r="J47" t="s">
        <v>10</v>
      </c>
      <c r="M47" s="5" t="s">
        <v>121</v>
      </c>
      <c r="N47" s="5" t="s">
        <v>120</v>
      </c>
      <c r="O47" s="5">
        <v>1</v>
      </c>
    </row>
    <row r="48" spans="1:15" x14ac:dyDescent="0.2">
      <c r="A48">
        <f t="shared" si="4"/>
        <v>46</v>
      </c>
      <c r="B48" s="4" t="s">
        <v>22</v>
      </c>
      <c r="C48">
        <v>0</v>
      </c>
      <c r="D48">
        <v>0</v>
      </c>
      <c r="E48" s="17" t="e">
        <f>#REF!</f>
        <v>#REF!</v>
      </c>
      <c r="F48" s="15">
        <v>0.2</v>
      </c>
      <c r="G48" s="17">
        <f t="shared" si="2"/>
        <v>0.2</v>
      </c>
      <c r="H48" s="18" t="e">
        <f>(E48-C48)/1</f>
        <v>#REF!</v>
      </c>
      <c r="I48">
        <v>1</v>
      </c>
      <c r="J48" t="s">
        <v>10</v>
      </c>
      <c r="M48" s="5" t="s">
        <v>122</v>
      </c>
      <c r="N48" s="5" t="s">
        <v>120</v>
      </c>
      <c r="O48" s="5">
        <v>1</v>
      </c>
    </row>
    <row r="49" spans="1:15" x14ac:dyDescent="0.2">
      <c r="A49">
        <f t="shared" si="4"/>
        <v>47</v>
      </c>
      <c r="B49" s="4" t="s">
        <v>124</v>
      </c>
      <c r="C49">
        <v>0</v>
      </c>
      <c r="D49">
        <v>0</v>
      </c>
      <c r="E49" s="17" t="e">
        <f>#REF!</f>
        <v>#REF!</v>
      </c>
      <c r="F49" s="15">
        <v>0.2</v>
      </c>
      <c r="G49" s="17">
        <f t="shared" si="2"/>
        <v>0.2</v>
      </c>
      <c r="H49" s="18" t="e">
        <f>(E49-C49)/1</f>
        <v>#REF!</v>
      </c>
      <c r="I49">
        <v>1</v>
      </c>
      <c r="J49" t="s">
        <v>10</v>
      </c>
      <c r="M49" s="5" t="s">
        <v>115</v>
      </c>
      <c r="N49" s="5" t="s">
        <v>10</v>
      </c>
      <c r="O49" s="5">
        <v>2</v>
      </c>
    </row>
    <row r="50" spans="1:15" x14ac:dyDescent="0.2">
      <c r="A50">
        <f t="shared" si="4"/>
        <v>48</v>
      </c>
      <c r="B50" s="4" t="s">
        <v>129</v>
      </c>
      <c r="C50">
        <v>0</v>
      </c>
      <c r="D50">
        <v>0</v>
      </c>
      <c r="E50" s="17" t="e">
        <f>#REF!</f>
        <v>#REF!</v>
      </c>
      <c r="F50" s="15">
        <v>0.2</v>
      </c>
      <c r="G50" s="17">
        <f t="shared" si="2"/>
        <v>0.2</v>
      </c>
      <c r="H50" s="18" t="e">
        <f>(E50-C50)/1</f>
        <v>#REF!</v>
      </c>
      <c r="I50">
        <v>1</v>
      </c>
      <c r="J50" t="s">
        <v>10</v>
      </c>
      <c r="M50" s="5" t="s">
        <v>104</v>
      </c>
      <c r="N50" s="5" t="s">
        <v>10</v>
      </c>
      <c r="O50" s="5">
        <v>1</v>
      </c>
    </row>
    <row r="51" spans="1:15" x14ac:dyDescent="0.2">
      <c r="A51">
        <f t="shared" si="4"/>
        <v>49</v>
      </c>
      <c r="B51" s="4" t="s">
        <v>16</v>
      </c>
      <c r="C51">
        <v>0.44</v>
      </c>
      <c r="D51">
        <v>0.46</v>
      </c>
      <c r="E51" s="17" t="e">
        <f>#REF!</f>
        <v>#REF!</v>
      </c>
      <c r="F51" s="15">
        <v>0.2</v>
      </c>
      <c r="G51" s="17">
        <f t="shared" si="2"/>
        <v>0.52800000000000002</v>
      </c>
      <c r="H51" s="18" t="e">
        <f t="shared" si="3"/>
        <v>#REF!</v>
      </c>
      <c r="I51">
        <v>1</v>
      </c>
      <c r="J51" t="s">
        <v>10</v>
      </c>
      <c r="M51" s="5" t="s">
        <v>123</v>
      </c>
      <c r="N51" s="5" t="s">
        <v>118</v>
      </c>
      <c r="O51" s="5">
        <v>1</v>
      </c>
    </row>
    <row r="52" spans="1:15" x14ac:dyDescent="0.2">
      <c r="A52">
        <f t="shared" si="4"/>
        <v>50</v>
      </c>
      <c r="B52" s="4" t="s">
        <v>128</v>
      </c>
      <c r="C52">
        <v>0</v>
      </c>
      <c r="D52">
        <v>0</v>
      </c>
      <c r="E52" s="17" t="e">
        <f>#REF!</f>
        <v>#REF!</v>
      </c>
      <c r="F52" s="15">
        <v>0.2</v>
      </c>
      <c r="G52" s="17">
        <f t="shared" si="2"/>
        <v>0.2</v>
      </c>
      <c r="H52" s="18" t="e">
        <f>(E52-C52)/1</f>
        <v>#REF!</v>
      </c>
      <c r="I52">
        <v>1</v>
      </c>
      <c r="J52" t="s">
        <v>10</v>
      </c>
      <c r="M52" s="5" t="s">
        <v>11</v>
      </c>
      <c r="N52" s="5" t="s">
        <v>10</v>
      </c>
      <c r="O52" s="5">
        <v>1</v>
      </c>
    </row>
    <row r="53" spans="1:15" x14ac:dyDescent="0.2">
      <c r="A53">
        <f t="shared" si="4"/>
        <v>51</v>
      </c>
      <c r="B53" s="4" t="s">
        <v>19</v>
      </c>
      <c r="C53">
        <v>0.66</v>
      </c>
      <c r="D53">
        <v>0.63</v>
      </c>
      <c r="E53" s="17" t="e">
        <f>#REF!</f>
        <v>#REF!</v>
      </c>
      <c r="F53" s="15">
        <v>0.2</v>
      </c>
      <c r="G53" s="17">
        <f t="shared" si="2"/>
        <v>0.79200000000000004</v>
      </c>
      <c r="H53" s="18" t="e">
        <f t="shared" si="3"/>
        <v>#REF!</v>
      </c>
      <c r="I53">
        <v>1</v>
      </c>
      <c r="J53" t="s">
        <v>10</v>
      </c>
      <c r="M53" s="5" t="s">
        <v>127</v>
      </c>
      <c r="N53" s="5" t="s">
        <v>23</v>
      </c>
      <c r="O53" s="5">
        <v>1</v>
      </c>
    </row>
    <row r="54" spans="1:15" x14ac:dyDescent="0.2">
      <c r="A54">
        <f t="shared" si="4"/>
        <v>52</v>
      </c>
      <c r="B54" s="4" t="s">
        <v>17</v>
      </c>
      <c r="C54">
        <v>0.39</v>
      </c>
      <c r="D54">
        <v>0.39</v>
      </c>
      <c r="E54" s="17" t="e">
        <f>#REF!</f>
        <v>#REF!</v>
      </c>
      <c r="F54" s="15">
        <v>0.2</v>
      </c>
      <c r="G54" s="17">
        <f t="shared" si="2"/>
        <v>0.46799999999999997</v>
      </c>
      <c r="H54" s="18" t="e">
        <f t="shared" si="3"/>
        <v>#REF!</v>
      </c>
      <c r="I54">
        <v>1</v>
      </c>
      <c r="J54" t="s">
        <v>10</v>
      </c>
      <c r="M54" s="5" t="s">
        <v>17</v>
      </c>
      <c r="N54" s="5" t="s">
        <v>10</v>
      </c>
      <c r="O54" s="5">
        <v>3</v>
      </c>
    </row>
    <row r="55" spans="1:15" x14ac:dyDescent="0.2">
      <c r="M55" s="5" t="s">
        <v>128</v>
      </c>
      <c r="N55" s="5" t="s">
        <v>10</v>
      </c>
      <c r="O55" s="5">
        <v>1</v>
      </c>
    </row>
    <row r="56" spans="1:15" x14ac:dyDescent="0.2">
      <c r="H56" s="21"/>
      <c r="M56" s="5" t="s">
        <v>129</v>
      </c>
      <c r="N56" s="5" t="s">
        <v>10</v>
      </c>
      <c r="O56" s="5">
        <v>1</v>
      </c>
    </row>
    <row r="57" spans="1:15" x14ac:dyDescent="0.2">
      <c r="H57" s="21"/>
      <c r="M57" s="5" t="s">
        <v>130</v>
      </c>
      <c r="N57" s="5" t="s">
        <v>10</v>
      </c>
      <c r="O57" s="5">
        <v>1</v>
      </c>
    </row>
    <row r="58" spans="1:15" x14ac:dyDescent="0.2">
      <c r="M58" s="5" t="s">
        <v>131</v>
      </c>
      <c r="N58" s="5" t="s">
        <v>10</v>
      </c>
      <c r="O58" s="5">
        <v>1</v>
      </c>
    </row>
    <row r="59" spans="1:15" x14ac:dyDescent="0.2">
      <c r="H59" s="21"/>
    </row>
  </sheetData>
  <autoFilter ref="A1:K54"/>
  <conditionalFormatting sqref="H1:H1048576">
    <cfRule type="colorScale" priority="1">
      <colorScale>
        <cfvo type="percent" val="19"/>
        <cfvo type="percent" val="20"/>
        <color rgb="FFFFFF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29" sqref="C29"/>
    </sheetView>
  </sheetViews>
  <sheetFormatPr baseColWidth="10" defaultColWidth="11" defaultRowHeight="16" x14ac:dyDescent="0.2"/>
  <cols>
    <col min="1" max="1" width="3.1640625" style="7" bestFit="1" customWidth="1"/>
    <col min="2" max="2" width="6.1640625" style="7" bestFit="1" customWidth="1"/>
    <col min="3" max="3" width="31" style="7" bestFit="1" customWidth="1"/>
    <col min="4" max="4" width="12.5" style="7" bestFit="1" customWidth="1"/>
    <col min="5" max="5" width="18.1640625" style="13" bestFit="1" customWidth="1"/>
    <col min="6" max="6" width="10" style="7" bestFit="1" customWidth="1"/>
    <col min="7" max="7" width="50.5" style="7" customWidth="1"/>
    <col min="8" max="16384" width="11" style="7"/>
  </cols>
  <sheetData>
    <row r="1" spans="1:7" x14ac:dyDescent="0.2">
      <c r="A1" s="11" t="s">
        <v>0</v>
      </c>
      <c r="B1" s="8" t="s">
        <v>1</v>
      </c>
      <c r="C1" s="8" t="s">
        <v>2</v>
      </c>
      <c r="D1" s="8" t="s">
        <v>3</v>
      </c>
      <c r="E1" s="12" t="s">
        <v>132</v>
      </c>
      <c r="F1" s="8" t="s">
        <v>133</v>
      </c>
      <c r="G1" s="8" t="s">
        <v>61</v>
      </c>
    </row>
    <row r="2" spans="1:7" x14ac:dyDescent="0.2">
      <c r="A2" s="7">
        <v>1</v>
      </c>
      <c r="B2" s="7" t="s">
        <v>6</v>
      </c>
      <c r="C2" s="7" t="s">
        <v>7</v>
      </c>
      <c r="E2" s="13">
        <v>0.2</v>
      </c>
      <c r="F2" s="7">
        <f>D2*(1+E2)</f>
        <v>0</v>
      </c>
    </row>
    <row r="3" spans="1:7" x14ac:dyDescent="0.2">
      <c r="A3" s="7">
        <v>2</v>
      </c>
      <c r="B3" s="7" t="s">
        <v>6</v>
      </c>
      <c r="C3" s="7" t="s">
        <v>8</v>
      </c>
      <c r="E3" s="13">
        <v>0.2</v>
      </c>
      <c r="F3" s="7">
        <f t="shared" ref="F3:F30" si="0">D3*(1+E3)</f>
        <v>0</v>
      </c>
    </row>
    <row r="4" spans="1:7" x14ac:dyDescent="0.2">
      <c r="A4" s="7">
        <v>3</v>
      </c>
      <c r="B4" s="7" t="s">
        <v>6</v>
      </c>
      <c r="C4" s="7" t="s">
        <v>9</v>
      </c>
      <c r="E4" s="13">
        <v>0.2</v>
      </c>
      <c r="F4" s="7">
        <f t="shared" si="0"/>
        <v>0</v>
      </c>
    </row>
    <row r="5" spans="1:7" x14ac:dyDescent="0.2">
      <c r="A5" s="7">
        <v>4</v>
      </c>
      <c r="B5" s="7" t="s">
        <v>10</v>
      </c>
      <c r="C5" s="7" t="s">
        <v>11</v>
      </c>
      <c r="E5" s="13">
        <v>0.2</v>
      </c>
      <c r="F5" s="7">
        <f t="shared" si="0"/>
        <v>0</v>
      </c>
    </row>
    <row r="6" spans="1:7" x14ac:dyDescent="0.2">
      <c r="A6" s="7">
        <v>5</v>
      </c>
      <c r="B6" s="7" t="s">
        <v>10</v>
      </c>
      <c r="C6" s="7" t="s">
        <v>12</v>
      </c>
      <c r="E6" s="13">
        <v>0.2</v>
      </c>
      <c r="F6" s="7">
        <f t="shared" si="0"/>
        <v>0</v>
      </c>
    </row>
    <row r="7" spans="1:7" x14ac:dyDescent="0.2">
      <c r="A7" s="7">
        <v>6</v>
      </c>
      <c r="B7" s="7" t="s">
        <v>10</v>
      </c>
      <c r="C7" s="7" t="s">
        <v>13</v>
      </c>
      <c r="E7" s="13">
        <v>0.2</v>
      </c>
      <c r="F7" s="7">
        <f t="shared" si="0"/>
        <v>0</v>
      </c>
    </row>
    <row r="8" spans="1:7" x14ac:dyDescent="0.2">
      <c r="A8" s="7">
        <v>7</v>
      </c>
      <c r="B8" s="7" t="s">
        <v>10</v>
      </c>
      <c r="C8" s="7" t="s">
        <v>14</v>
      </c>
      <c r="E8" s="13">
        <v>0.2</v>
      </c>
      <c r="F8" s="7">
        <f t="shared" si="0"/>
        <v>0</v>
      </c>
      <c r="G8" s="7" t="s">
        <v>134</v>
      </c>
    </row>
    <row r="9" spans="1:7" x14ac:dyDescent="0.2">
      <c r="A9" s="7">
        <v>8</v>
      </c>
      <c r="B9" s="7" t="s">
        <v>10</v>
      </c>
      <c r="C9" s="7" t="s">
        <v>15</v>
      </c>
      <c r="E9" s="13">
        <v>0.2</v>
      </c>
      <c r="F9" s="7">
        <f t="shared" si="0"/>
        <v>0</v>
      </c>
      <c r="G9" s="7" t="s">
        <v>134</v>
      </c>
    </row>
    <row r="10" spans="1:7" x14ac:dyDescent="0.2">
      <c r="A10" s="7">
        <v>9</v>
      </c>
      <c r="B10" s="7" t="s">
        <v>10</v>
      </c>
      <c r="C10" s="7" t="s">
        <v>16</v>
      </c>
      <c r="E10" s="13">
        <v>0.2</v>
      </c>
      <c r="F10" s="7">
        <f t="shared" si="0"/>
        <v>0</v>
      </c>
    </row>
    <row r="11" spans="1:7" x14ac:dyDescent="0.2">
      <c r="A11" s="7">
        <v>10</v>
      </c>
      <c r="B11" s="7" t="s">
        <v>10</v>
      </c>
      <c r="C11" s="7" t="s">
        <v>17</v>
      </c>
      <c r="E11" s="13">
        <v>0.2</v>
      </c>
      <c r="F11" s="7">
        <f t="shared" si="0"/>
        <v>0</v>
      </c>
    </row>
    <row r="12" spans="1:7" x14ac:dyDescent="0.2">
      <c r="A12" s="7">
        <v>11</v>
      </c>
      <c r="B12" s="7" t="s">
        <v>10</v>
      </c>
      <c r="C12" s="7" t="s">
        <v>18</v>
      </c>
      <c r="E12" s="13">
        <v>0.2</v>
      </c>
      <c r="F12" s="7">
        <f t="shared" si="0"/>
        <v>0</v>
      </c>
    </row>
    <row r="13" spans="1:7" x14ac:dyDescent="0.2">
      <c r="A13" s="7">
        <v>12</v>
      </c>
      <c r="B13" s="7" t="s">
        <v>10</v>
      </c>
      <c r="C13" s="7" t="s">
        <v>19</v>
      </c>
      <c r="E13" s="13">
        <v>0.2</v>
      </c>
      <c r="F13" s="7">
        <f t="shared" si="0"/>
        <v>0</v>
      </c>
      <c r="G13" s="6"/>
    </row>
    <row r="14" spans="1:7" x14ac:dyDescent="0.2">
      <c r="A14" s="7">
        <v>13</v>
      </c>
      <c r="B14" s="7" t="s">
        <v>10</v>
      </c>
      <c r="C14" s="7" t="s">
        <v>20</v>
      </c>
      <c r="E14" s="13">
        <v>0.2</v>
      </c>
      <c r="F14" s="7">
        <f t="shared" si="0"/>
        <v>0</v>
      </c>
      <c r="G14" s="7" t="s">
        <v>134</v>
      </c>
    </row>
    <row r="15" spans="1:7" x14ac:dyDescent="0.2">
      <c r="A15" s="7">
        <v>14</v>
      </c>
      <c r="B15" s="7" t="s">
        <v>10</v>
      </c>
      <c r="C15" s="7" t="s">
        <v>21</v>
      </c>
      <c r="E15" s="13">
        <v>0.2</v>
      </c>
      <c r="F15" s="7">
        <f t="shared" si="0"/>
        <v>0</v>
      </c>
    </row>
    <row r="16" spans="1:7" x14ac:dyDescent="0.2">
      <c r="A16" s="7">
        <v>15</v>
      </c>
      <c r="B16" s="7" t="s">
        <v>10</v>
      </c>
      <c r="C16" s="7" t="s">
        <v>22</v>
      </c>
      <c r="E16" s="13">
        <v>0.2</v>
      </c>
      <c r="F16" s="7">
        <f t="shared" si="0"/>
        <v>0</v>
      </c>
    </row>
    <row r="17" spans="1:6" x14ac:dyDescent="0.2">
      <c r="A17" s="7">
        <v>16</v>
      </c>
      <c r="B17" s="7" t="s">
        <v>23</v>
      </c>
      <c r="C17" s="7" t="s">
        <v>24</v>
      </c>
      <c r="E17" s="13">
        <v>0.2</v>
      </c>
      <c r="F17" s="7">
        <f t="shared" si="0"/>
        <v>0</v>
      </c>
    </row>
    <row r="18" spans="1:6" x14ac:dyDescent="0.2">
      <c r="A18" s="7">
        <v>17</v>
      </c>
      <c r="B18" s="7" t="s">
        <v>23</v>
      </c>
      <c r="C18" s="7" t="s">
        <v>25</v>
      </c>
      <c r="E18" s="13">
        <v>0.2</v>
      </c>
      <c r="F18" s="7">
        <f t="shared" si="0"/>
        <v>0</v>
      </c>
    </row>
    <row r="19" spans="1:6" x14ac:dyDescent="0.2">
      <c r="A19" s="7">
        <v>18</v>
      </c>
      <c r="B19" s="7" t="s">
        <v>23</v>
      </c>
      <c r="C19" s="7" t="s">
        <v>26</v>
      </c>
      <c r="E19" s="13">
        <v>0.2</v>
      </c>
      <c r="F19" s="7">
        <f t="shared" si="0"/>
        <v>0</v>
      </c>
    </row>
    <row r="20" spans="1:6" x14ac:dyDescent="0.2">
      <c r="A20" s="7">
        <v>19</v>
      </c>
      <c r="B20" s="7" t="s">
        <v>23</v>
      </c>
      <c r="C20" s="7" t="s">
        <v>27</v>
      </c>
      <c r="E20" s="13">
        <v>0.2</v>
      </c>
      <c r="F20" s="7">
        <f t="shared" si="0"/>
        <v>0</v>
      </c>
    </row>
    <row r="21" spans="1:6" x14ac:dyDescent="0.2">
      <c r="A21" s="7">
        <v>20</v>
      </c>
      <c r="B21" s="7" t="s">
        <v>23</v>
      </c>
      <c r="C21" s="7" t="s">
        <v>28</v>
      </c>
      <c r="E21" s="13">
        <v>0.2</v>
      </c>
      <c r="F21" s="7">
        <f t="shared" si="0"/>
        <v>0</v>
      </c>
    </row>
    <row r="22" spans="1:6" x14ac:dyDescent="0.2">
      <c r="A22" s="7">
        <v>21</v>
      </c>
      <c r="B22" s="7" t="s">
        <v>23</v>
      </c>
      <c r="C22" s="7" t="s">
        <v>29</v>
      </c>
      <c r="E22" s="13">
        <v>0.2</v>
      </c>
      <c r="F22" s="7">
        <f t="shared" si="0"/>
        <v>0</v>
      </c>
    </row>
    <row r="23" spans="1:6" x14ac:dyDescent="0.2">
      <c r="A23" s="7">
        <v>22</v>
      </c>
      <c r="B23" s="7" t="s">
        <v>23</v>
      </c>
      <c r="C23" s="7" t="s">
        <v>30</v>
      </c>
      <c r="E23" s="13">
        <v>0.2</v>
      </c>
      <c r="F23" s="7">
        <f t="shared" si="0"/>
        <v>0</v>
      </c>
    </row>
    <row r="24" spans="1:6" x14ac:dyDescent="0.2">
      <c r="A24" s="7">
        <v>23</v>
      </c>
      <c r="B24" s="7" t="s">
        <v>23</v>
      </c>
      <c r="C24" s="7" t="s">
        <v>31</v>
      </c>
      <c r="E24" s="13">
        <v>0.2</v>
      </c>
      <c r="F24" s="7">
        <f t="shared" si="0"/>
        <v>0</v>
      </c>
    </row>
    <row r="25" spans="1:6" x14ac:dyDescent="0.2">
      <c r="A25" s="7">
        <v>24</v>
      </c>
      <c r="B25" s="7" t="s">
        <v>23</v>
      </c>
      <c r="C25" s="7" t="s">
        <v>32</v>
      </c>
      <c r="E25" s="13">
        <v>0.2</v>
      </c>
      <c r="F25" s="7">
        <f t="shared" si="0"/>
        <v>0</v>
      </c>
    </row>
    <row r="26" spans="1:6" x14ac:dyDescent="0.2">
      <c r="A26" s="7">
        <v>25</v>
      </c>
      <c r="B26" s="7" t="s">
        <v>23</v>
      </c>
      <c r="C26" s="7" t="s">
        <v>33</v>
      </c>
      <c r="E26" s="13">
        <v>0.2</v>
      </c>
      <c r="F26" s="7">
        <f t="shared" si="0"/>
        <v>0</v>
      </c>
    </row>
    <row r="27" spans="1:6" x14ac:dyDescent="0.2">
      <c r="A27" s="7">
        <v>26</v>
      </c>
      <c r="B27" s="7" t="s">
        <v>23</v>
      </c>
      <c r="C27" s="7" t="s">
        <v>34</v>
      </c>
      <c r="E27" s="13">
        <v>0.2</v>
      </c>
      <c r="F27" s="7">
        <f t="shared" si="0"/>
        <v>0</v>
      </c>
    </row>
    <row r="28" spans="1:6" x14ac:dyDescent="0.2">
      <c r="A28" s="7">
        <v>27</v>
      </c>
      <c r="B28" s="7" t="s">
        <v>23</v>
      </c>
      <c r="C28" s="7" t="s">
        <v>35</v>
      </c>
      <c r="E28" s="13">
        <v>0.2</v>
      </c>
      <c r="F28" s="7">
        <f t="shared" si="0"/>
        <v>0</v>
      </c>
    </row>
    <row r="29" spans="1:6" x14ac:dyDescent="0.2">
      <c r="A29" s="7">
        <v>28</v>
      </c>
      <c r="B29" s="7" t="s">
        <v>46</v>
      </c>
      <c r="C29" s="7" t="s">
        <v>47</v>
      </c>
      <c r="E29" s="13">
        <v>0.2</v>
      </c>
      <c r="F29" s="7">
        <f t="shared" si="0"/>
        <v>0</v>
      </c>
    </row>
    <row r="30" spans="1:6" x14ac:dyDescent="0.2">
      <c r="A30" s="7">
        <v>29</v>
      </c>
      <c r="B30" s="7" t="s">
        <v>46</v>
      </c>
      <c r="C30" s="7" t="s">
        <v>48</v>
      </c>
      <c r="E30" s="13">
        <v>0.2</v>
      </c>
      <c r="F30" s="7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Summary</vt:lpstr>
      <vt:lpstr>Critical 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NAVTEQ</dc:creator>
  <cp:lastModifiedBy>Microsoft Office User</cp:lastModifiedBy>
  <dcterms:created xsi:type="dcterms:W3CDTF">2015-05-07T12:47:10Z</dcterms:created>
  <dcterms:modified xsi:type="dcterms:W3CDTF">2015-12-28T17:36:41Z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