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8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omments15.xml" ContentType="application/vnd.openxmlformats-officedocument.spreadsheetml.comments+xml"/>
  <Override PartName="/xl/charts/chart15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16.xml" ContentType="application/vnd.openxmlformats-officedocument.drawing+xml"/>
  <Override PartName="/xl/comments16.xml" ContentType="application/vnd.openxmlformats-officedocument.spreadsheetml.comments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omments17.xml" ContentType="application/vnd.openxmlformats-officedocument.spreadsheetml.comments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omments18.xml" ContentType="application/vnd.openxmlformats-officedocument.spreadsheetml.comments+xml"/>
  <Override PartName="/xl/charts/chart1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9.xml" ContentType="application/vnd.openxmlformats-officedocument.drawing+xml"/>
  <Override PartName="/xl/comments19.xml" ContentType="application/vnd.openxmlformats-officedocument.spreadsheetml.comments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omments20.xml" ContentType="application/vnd.openxmlformats-officedocument.spreadsheetml.comments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omments21.xml" ContentType="application/vnd.openxmlformats-officedocument.spreadsheetml.comments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omments22.xml" ContentType="application/vnd.openxmlformats-officedocument.spreadsheetml.comments+xml"/>
  <Override PartName="/xl/charts/chart2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3.xml" ContentType="application/vnd.openxmlformats-officedocument.drawing+xml"/>
  <Override PartName="/xl/comments23.xml" ContentType="application/vnd.openxmlformats-officedocument.spreadsheetml.comments+xml"/>
  <Override PartName="/xl/charts/chart2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4.xml" ContentType="application/vnd.openxmlformats-officedocument.drawing+xml"/>
  <Override PartName="/xl/comments24.xml" ContentType="application/vnd.openxmlformats-officedocument.spreadsheetml.comments+xml"/>
  <Override PartName="/xl/charts/chart2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5.xml" ContentType="application/vnd.openxmlformats-officedocument.drawing+xml"/>
  <Override PartName="/xl/comments25.xml" ContentType="application/vnd.openxmlformats-officedocument.spreadsheetml.comments+xml"/>
  <Override PartName="/xl/charts/chart2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26.xml" ContentType="application/vnd.openxmlformats-officedocument.drawing+xml"/>
  <Override PartName="/xl/comments26.xml" ContentType="application/vnd.openxmlformats-officedocument.spreadsheetml.comments+xml"/>
  <Override PartName="/xl/charts/chart2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27.xml" ContentType="application/vnd.openxmlformats-officedocument.drawing+xml"/>
  <Override PartName="/xl/comments27.xml" ContentType="application/vnd.openxmlformats-officedocument.spreadsheetml.comments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omments28.xml" ContentType="application/vnd.openxmlformats-officedocument.spreadsheetml.comments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omments29.xml" ContentType="application/vnd.openxmlformats-officedocument.spreadsheetml.comments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omments30.xml" ContentType="application/vnd.openxmlformats-officedocument.spreadsheetml.comments+xml"/>
  <Override PartName="/xl/charts/chart30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31.xml" ContentType="application/vnd.openxmlformats-officedocument.drawing+xml"/>
  <Override PartName="/xl/comments31.xml" ContentType="application/vnd.openxmlformats-officedocument.spreadsheetml.comments+xml"/>
  <Override PartName="/xl/charts/chart31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32.xml" ContentType="application/vnd.openxmlformats-officedocument.drawing+xml"/>
  <Override PartName="/xl/comments32.xml" ContentType="application/vnd.openxmlformats-officedocument.spreadsheetml.comments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omments33.xml" ContentType="application/vnd.openxmlformats-officedocument.spreadsheetml.comments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omments34.xml" ContentType="application/vnd.openxmlformats-officedocument.spreadsheetml.comments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omments35.xml" ContentType="application/vnd.openxmlformats-officedocument.spreadsheetml.comments+xml"/>
  <Override PartName="/xl/charts/chart3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36.xml" ContentType="application/vnd.openxmlformats-officedocument.drawing+xml"/>
  <Override PartName="/xl/comments36.xml" ContentType="application/vnd.openxmlformats-officedocument.spreadsheetml.comments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omments37.xml" ContentType="application/vnd.openxmlformats-officedocument.spreadsheetml.comments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omments38.xml" ContentType="application/vnd.openxmlformats-officedocument.spreadsheetml.comments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omments39.xml" ContentType="application/vnd.openxmlformats-officedocument.spreadsheetml.comments+xml"/>
  <Override PartName="/xl/charts/chart39.xml" ContentType="application/vnd.openxmlformats-officedocument.drawingml.chart+xml"/>
  <Override PartName="/xl/drawings/drawing40.xml" ContentType="application/vnd.openxmlformats-officedocument.drawing+xml"/>
  <Override PartName="/xl/comments40.xml" ContentType="application/vnd.openxmlformats-officedocument.spreadsheetml.comments+xml"/>
  <Override PartName="/xl/charts/chart40.xml" ContentType="application/vnd.openxmlformats-officedocument.drawingml.chart+xml"/>
  <Override PartName="/xl/drawings/drawing41.xml" ContentType="application/vnd.openxmlformats-officedocument.drawing+xml"/>
  <Override PartName="/xl/comments41.xml" ContentType="application/vnd.openxmlformats-officedocument.spreadsheetml.comments+xml"/>
  <Override PartName="/xl/charts/chart41.xml" ContentType="application/vnd.openxmlformats-officedocument.drawingml.chart+xml"/>
  <Override PartName="/xl/drawings/drawing42.xml" ContentType="application/vnd.openxmlformats-officedocument.drawing+xml"/>
  <Override PartName="/xl/comments42.xml" ContentType="application/vnd.openxmlformats-officedocument.spreadsheetml.comments+xml"/>
  <Override PartName="/xl/charts/chart42.xml" ContentType="application/vnd.openxmlformats-officedocument.drawingml.chart+xml"/>
  <Override PartName="/xl/drawings/drawing43.xml" ContentType="application/vnd.openxmlformats-officedocument.drawing+xml"/>
  <Override PartName="/xl/comments43.xml" ContentType="application/vnd.openxmlformats-officedocument.spreadsheetml.comments+xml"/>
  <Override PartName="/xl/charts/chart43.xml" ContentType="application/vnd.openxmlformats-officedocument.drawingml.chart+xml"/>
  <Override PartName="/xl/comments44.xml" ContentType="application/vnd.openxmlformats-officedocument.spreadsheetml.comments+xml"/>
  <Override PartName="/xl/drawings/drawing44.xml" ContentType="application/vnd.openxmlformats-officedocument.drawing+xml"/>
  <Override PartName="/xl/comments45.xml" ContentType="application/vnd.openxmlformats-officedocument.spreadsheetml.comments+xml"/>
  <Override PartName="/xl/charts/chart44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45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45.xml" ContentType="application/vnd.openxmlformats-officedocument.drawing+xml"/>
  <Override PartName="/xl/comments46.xml" ContentType="application/vnd.openxmlformats-officedocument.spreadsheetml.comments+xml"/>
  <Override PartName="/xl/charts/chart46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47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48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46.xml" ContentType="application/vnd.openxmlformats-officedocument.drawing+xml"/>
  <Override PartName="/xl/comments47.xml" ContentType="application/vnd.openxmlformats-officedocument.spreadsheetml.comments+xml"/>
  <Override PartName="/xl/charts/chart49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7.xml" ContentType="application/vnd.openxmlformats-officedocument.drawing+xml"/>
  <Override PartName="/xl/comments48.xml" ContentType="application/vnd.openxmlformats-officedocument.spreadsheetml.comments+xml"/>
  <Override PartName="/xl/charts/chart50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48.xml" ContentType="application/vnd.openxmlformats-officedocument.drawing+xml"/>
  <Override PartName="/xl/comments49.xml" ContentType="application/vnd.openxmlformats-officedocument.spreadsheetml.comments+xml"/>
  <Override PartName="/xl/charts/chart51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49.xml" ContentType="application/vnd.openxmlformats-officedocument.drawing+xml"/>
  <Override PartName="/xl/comments50.xml" ContentType="application/vnd.openxmlformats-officedocument.spreadsheetml.comments+xml"/>
  <Override PartName="/xl/charts/chart52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53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50.xml" ContentType="application/vnd.openxmlformats-officedocument.drawing+xml"/>
  <Override PartName="/xl/comments51.xml" ContentType="application/vnd.openxmlformats-officedocument.spreadsheetml.comments+xml"/>
  <Override PartName="/xl/charts/chart54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55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51.xml" ContentType="application/vnd.openxmlformats-officedocument.drawing+xml"/>
  <Override PartName="/xl/comments52.xml" ContentType="application/vnd.openxmlformats-officedocument.spreadsheetml.comments+xml"/>
  <Override PartName="/xl/charts/chart56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57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52.xml" ContentType="application/vnd.openxmlformats-officedocument.drawing+xml"/>
  <Override PartName="/xl/comments53.xml" ContentType="application/vnd.openxmlformats-officedocument.spreadsheetml.comments+xml"/>
  <Override PartName="/xl/charts/chart58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/Users/marshall/workspace/Python_Play/XlHandler/"/>
    </mc:Choice>
  </mc:AlternateContent>
  <bookViews>
    <workbookView xWindow="0" yWindow="460" windowWidth="24000" windowHeight="14820" tabRatio="942"/>
  </bookViews>
  <sheets>
    <sheet name="AET" sheetId="52" r:id="rId1"/>
    <sheet name="Admin Services" sheetId="53" r:id="rId2"/>
    <sheet name="Arc Plugin" sheetId="54" r:id="rId3"/>
    <sheet name="Atlas" sheetId="55" r:id="rId4"/>
    <sheet name="Buildings" sheetId="56" r:id="rId5"/>
    <sheet name="CLS" sheetId="57" r:id="rId6"/>
    <sheet name="Detection Review" sheetId="58" r:id="rId7"/>
    <sheet name="GeoMatch" sheetId="59" r:id="rId8"/>
    <sheet name="Geo App" sheetId="60" r:id="rId9"/>
    <sheet name="Leaf" sheetId="61" r:id="rId10"/>
    <sheet name="Metricator" sheetId="62" r:id="rId11"/>
    <sheet name="Map Router" sheetId="63" r:id="rId12"/>
    <sheet name="NG" sheetId="64" r:id="rId13"/>
    <sheet name="RMOB Services" sheetId="65" r:id="rId14"/>
    <sheet name="Snap App" sheetId="66" r:id="rId15"/>
    <sheet name="Transcribe" sheetId="67" r:id="rId16"/>
    <sheet name="WF" sheetId="68" r:id="rId17"/>
    <sheet name="XLV" sheetId="69" r:id="rId18"/>
    <sheet name="XTDL" sheetId="70" r:id="rId19"/>
    <sheet name="CaaS" sheetId="17" r:id="rId20"/>
    <sheet name="Services API" sheetId="18" r:id="rId21"/>
    <sheet name="Extraction Framework" sheetId="20" r:id="rId22"/>
    <sheet name="Query Tool" sheetId="21" r:id="rId23"/>
    <sheet name="UMT" sheetId="22" r:id="rId24"/>
    <sheet name="MMT" sheetId="23" r:id="rId25"/>
    <sheet name="PCT" sheetId="24" r:id="rId26"/>
    <sheet name="VCP" sheetId="25" r:id="rId27"/>
    <sheet name="MCP" sheetId="26" r:id="rId28"/>
    <sheet name="DDF" sheetId="27" r:id="rId29"/>
    <sheet name="Validation" sheetId="28" r:id="rId30"/>
    <sheet name="MapCore" sheetId="29" r:id="rId31"/>
    <sheet name="Validation Job Framework" sheetId="30" r:id="rId32"/>
    <sheet name="Validation Metrics" sheetId="31" r:id="rId33"/>
    <sheet name="TMOB Publish" sheetId="32" r:id="rId34"/>
    <sheet name="Voice" sheetId="33" r:id="rId35"/>
    <sheet name="ODF" sheetId="34" r:id="rId36"/>
    <sheet name="Generalized Admin Boundary" sheetId="35" r:id="rId37"/>
    <sheet name="AME" sheetId="36" r:id="rId38"/>
    <sheet name="Postal Code Boundary" sheetId="37" r:id="rId39"/>
    <sheet name="ADAS for FGDB" sheetId="38" r:id="rId40"/>
    <sheet name="RDF" sheetId="39" r:id="rId41"/>
    <sheet name="CDC" sheetId="40" r:id="rId42"/>
    <sheet name="Pipeline" sheetId="41" r:id="rId43"/>
    <sheet name="Community" sheetId="42" r:id="rId44"/>
    <sheet name="PDS" sheetId="43" r:id="rId45"/>
    <sheet name="PDS On-Boarding" sheetId="44" r:id="rId46"/>
    <sheet name="PDS Core Extraction Trans" sheetId="45" r:id="rId47"/>
    <sheet name="Snoopy" sheetId="46" r:id="rId48"/>
    <sheet name="PEP" sheetId="47" r:id="rId49"/>
    <sheet name="Places Medic" sheetId="48" r:id="rId50"/>
    <sheet name="PRT" sheetId="49" r:id="rId51"/>
    <sheet name="Titan" sheetId="50" r:id="rId52"/>
    <sheet name="Phoenix" sheetId="51" r:id="rId53"/>
  </sheets>
  <externalReferences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</externalReferences>
  <definedNames>
    <definedName name="_xlnm._FilterDatabase" localSheetId="19" hidden="1">CaaS!$A$1:$E$26</definedName>
    <definedName name="_xlnm._FilterDatabase" localSheetId="43" hidden="1">Community!$A$1:$E$26</definedName>
    <definedName name="_xlnm._FilterDatabase" localSheetId="44" hidden="1">PDS!$A$2:$E$27</definedName>
    <definedName name="_xlnm._FilterDatabase" localSheetId="46" hidden="1">'PDS Core Extraction Trans'!$A$1:$E$26</definedName>
    <definedName name="_xlnm._FilterDatabase" localSheetId="45" hidden="1">'PDS On-Boarding'!$A$1:$E$26</definedName>
    <definedName name="_xlnm._FilterDatabase" localSheetId="48" hidden="1">PEP!$A$2:$E$27</definedName>
    <definedName name="_xlnm._FilterDatabase" localSheetId="52" hidden="1">Phoenix!$A$2:$E$27</definedName>
    <definedName name="_xlnm._FilterDatabase" localSheetId="49" hidden="1">'Places Medic'!$A$1:$E$26</definedName>
    <definedName name="_xlnm._FilterDatabase" localSheetId="50" hidden="1">PRT!$A$1:$E$26</definedName>
    <definedName name="_xlnm._FilterDatabase" localSheetId="20" hidden="1">'Services API'!$A$1:$E$26</definedName>
    <definedName name="_xlnm._FilterDatabase" localSheetId="47" hidden="1">Snoopy!$A$2:$E$27</definedName>
    <definedName name="_xlnm._FilterDatabase" localSheetId="51" hidden="1">Titan!$A$1:$E$26</definedName>
  </definedNames>
  <calcPr calcId="150001" concurrentCalc="0"/>
  <extLs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42" l="1"/>
  <c r="D27" i="18"/>
  <c r="F2" i="70"/>
  <c r="F3" i="70"/>
  <c r="J3" i="70"/>
  <c r="F4" i="70"/>
  <c r="F5" i="70"/>
  <c r="F6" i="70"/>
  <c r="F7" i="70"/>
  <c r="F8" i="70"/>
  <c r="F9" i="70"/>
  <c r="J7" i="70"/>
  <c r="F10" i="70"/>
  <c r="F11" i="70"/>
  <c r="F12" i="70"/>
  <c r="F13" i="70"/>
  <c r="F14" i="70"/>
  <c r="F15" i="70"/>
  <c r="F16" i="70"/>
  <c r="F17" i="70"/>
  <c r="F18" i="70"/>
  <c r="F19" i="70"/>
  <c r="F20" i="70"/>
  <c r="F21" i="70"/>
  <c r="F22" i="70"/>
  <c r="F23" i="70"/>
  <c r="F24" i="70"/>
  <c r="F25" i="70"/>
  <c r="F26" i="70"/>
  <c r="F27" i="70"/>
  <c r="D28" i="70"/>
  <c r="D27" i="70"/>
  <c r="I7" i="70"/>
  <c r="J6" i="70"/>
  <c r="K6" i="70"/>
  <c r="I6" i="70"/>
  <c r="I5" i="70"/>
  <c r="J4" i="70"/>
  <c r="K4" i="70"/>
  <c r="I4" i="70"/>
  <c r="I3" i="70"/>
  <c r="J2" i="70"/>
  <c r="K2" i="70"/>
  <c r="I2" i="70"/>
  <c r="F2" i="69"/>
  <c r="F3" i="69"/>
  <c r="J3" i="69"/>
  <c r="F4" i="69"/>
  <c r="F5" i="69"/>
  <c r="F6" i="69"/>
  <c r="F7" i="69"/>
  <c r="J2" i="69"/>
  <c r="K2" i="69"/>
  <c r="F8" i="69"/>
  <c r="F9" i="69"/>
  <c r="J7" i="69"/>
  <c r="F10" i="69"/>
  <c r="F11" i="69"/>
  <c r="F12" i="69"/>
  <c r="F13" i="69"/>
  <c r="F14" i="69"/>
  <c r="F15" i="69"/>
  <c r="F16" i="69"/>
  <c r="F17" i="69"/>
  <c r="F18" i="69"/>
  <c r="F19" i="69"/>
  <c r="F20" i="69"/>
  <c r="F21" i="69"/>
  <c r="F22" i="69"/>
  <c r="F23" i="69"/>
  <c r="F24" i="69"/>
  <c r="F25" i="69"/>
  <c r="F26" i="69"/>
  <c r="F27" i="69"/>
  <c r="D28" i="69"/>
  <c r="D27" i="69"/>
  <c r="I7" i="69"/>
  <c r="J6" i="69"/>
  <c r="K6" i="69"/>
  <c r="I6" i="69"/>
  <c r="I5" i="69"/>
  <c r="J4" i="69"/>
  <c r="K4" i="69"/>
  <c r="I4" i="69"/>
  <c r="I3" i="69"/>
  <c r="I2" i="69"/>
  <c r="F27" i="68"/>
  <c r="D28" i="68"/>
  <c r="D27" i="68"/>
  <c r="J7" i="68"/>
  <c r="I7" i="68"/>
  <c r="K7" i="68"/>
  <c r="J6" i="68"/>
  <c r="I6" i="68"/>
  <c r="K6" i="68"/>
  <c r="J5" i="68"/>
  <c r="I5" i="68"/>
  <c r="K5" i="68"/>
  <c r="J4" i="68"/>
  <c r="I4" i="68"/>
  <c r="J3" i="68"/>
  <c r="K3" i="68"/>
  <c r="I3" i="68"/>
  <c r="J2" i="68"/>
  <c r="I2" i="68"/>
  <c r="K2" i="68"/>
  <c r="F2" i="67"/>
  <c r="F3" i="67"/>
  <c r="F4" i="67"/>
  <c r="F5" i="67"/>
  <c r="F6" i="67"/>
  <c r="F7" i="67"/>
  <c r="F8" i="67"/>
  <c r="F9" i="67"/>
  <c r="F10" i="67"/>
  <c r="J6" i="67"/>
  <c r="K6" i="67"/>
  <c r="F11" i="67"/>
  <c r="F12" i="67"/>
  <c r="F13" i="67"/>
  <c r="F14" i="67"/>
  <c r="F15" i="67"/>
  <c r="F16" i="67"/>
  <c r="F17" i="67"/>
  <c r="F18" i="67"/>
  <c r="F19" i="67"/>
  <c r="F20" i="67"/>
  <c r="F21" i="67"/>
  <c r="F22" i="67"/>
  <c r="F23" i="67"/>
  <c r="F24" i="67"/>
  <c r="F25" i="67"/>
  <c r="F26" i="67"/>
  <c r="D27" i="67"/>
  <c r="J7" i="67"/>
  <c r="I7" i="67"/>
  <c r="K7" i="67"/>
  <c r="I6" i="67"/>
  <c r="I5" i="67"/>
  <c r="I4" i="67"/>
  <c r="I3" i="67"/>
  <c r="I2" i="67"/>
  <c r="F2" i="66"/>
  <c r="F3" i="66"/>
  <c r="F4" i="66"/>
  <c r="J2" i="66"/>
  <c r="F5" i="66"/>
  <c r="F6" i="66"/>
  <c r="F7" i="66"/>
  <c r="F8" i="66"/>
  <c r="F9" i="66"/>
  <c r="F10" i="66"/>
  <c r="F11" i="66"/>
  <c r="F12" i="66"/>
  <c r="F13" i="66"/>
  <c r="F14" i="66"/>
  <c r="F15" i="66"/>
  <c r="F16" i="66"/>
  <c r="F17" i="66"/>
  <c r="F18" i="66"/>
  <c r="F19" i="66"/>
  <c r="F20" i="66"/>
  <c r="F21" i="66"/>
  <c r="F22" i="66"/>
  <c r="F23" i="66"/>
  <c r="F24" i="66"/>
  <c r="F25" i="66"/>
  <c r="F26" i="66"/>
  <c r="D27" i="66"/>
  <c r="J7" i="66"/>
  <c r="K7" i="66"/>
  <c r="I7" i="66"/>
  <c r="I6" i="66"/>
  <c r="J5" i="66"/>
  <c r="K5" i="66"/>
  <c r="I5" i="66"/>
  <c r="I4" i="66"/>
  <c r="J3" i="66"/>
  <c r="K3" i="66"/>
  <c r="I3" i="66"/>
  <c r="I2" i="66"/>
  <c r="F2" i="65"/>
  <c r="F3" i="65"/>
  <c r="F4" i="65"/>
  <c r="F5" i="65"/>
  <c r="F6" i="65"/>
  <c r="F7" i="65"/>
  <c r="F8" i="65"/>
  <c r="F9" i="65"/>
  <c r="F10" i="65"/>
  <c r="J6" i="65"/>
  <c r="K6" i="65"/>
  <c r="F11" i="65"/>
  <c r="F12" i="65"/>
  <c r="F13" i="65"/>
  <c r="F14" i="65"/>
  <c r="J5" i="65"/>
  <c r="K5" i="65"/>
  <c r="F15" i="65"/>
  <c r="F16" i="65"/>
  <c r="F17" i="65"/>
  <c r="F18" i="65"/>
  <c r="F19" i="65"/>
  <c r="F20" i="65"/>
  <c r="F21" i="65"/>
  <c r="F22" i="65"/>
  <c r="F23" i="65"/>
  <c r="F24" i="65"/>
  <c r="F25" i="65"/>
  <c r="F26" i="65"/>
  <c r="D27" i="65"/>
  <c r="J7" i="65"/>
  <c r="I7" i="65"/>
  <c r="K7" i="65"/>
  <c r="I6" i="65"/>
  <c r="I5" i="65"/>
  <c r="I4" i="65"/>
  <c r="I3" i="65"/>
  <c r="I2" i="65"/>
  <c r="F27" i="64"/>
  <c r="D27" i="64"/>
  <c r="D28" i="64"/>
  <c r="J7" i="64"/>
  <c r="I7" i="64"/>
  <c r="J6" i="64"/>
  <c r="K6" i="64"/>
  <c r="I6" i="64"/>
  <c r="J5" i="64"/>
  <c r="I5" i="64"/>
  <c r="K5" i="64"/>
  <c r="J4" i="64"/>
  <c r="K4" i="64"/>
  <c r="I4" i="64"/>
  <c r="J3" i="64"/>
  <c r="I3" i="64"/>
  <c r="J2" i="64"/>
  <c r="I2" i="64"/>
  <c r="K2" i="64"/>
  <c r="F2" i="63"/>
  <c r="F3" i="63"/>
  <c r="J3" i="63"/>
  <c r="F4" i="63"/>
  <c r="F5" i="63"/>
  <c r="F6" i="63"/>
  <c r="F7" i="63"/>
  <c r="F8" i="63"/>
  <c r="F9" i="63"/>
  <c r="J7" i="63"/>
  <c r="F10" i="63"/>
  <c r="F11" i="63"/>
  <c r="F12" i="63"/>
  <c r="F13" i="63"/>
  <c r="J6" i="63"/>
  <c r="F14" i="63"/>
  <c r="F15" i="63"/>
  <c r="F16" i="63"/>
  <c r="F17" i="63"/>
  <c r="F18" i="63"/>
  <c r="F19" i="63"/>
  <c r="F20" i="63"/>
  <c r="F21" i="63"/>
  <c r="F22" i="63"/>
  <c r="F23" i="63"/>
  <c r="F24" i="63"/>
  <c r="F25" i="63"/>
  <c r="F26" i="63"/>
  <c r="D27" i="63"/>
  <c r="I7" i="63"/>
  <c r="I6" i="63"/>
  <c r="K6" i="63"/>
  <c r="I5" i="63"/>
  <c r="I4" i="63"/>
  <c r="I3" i="63"/>
  <c r="I2" i="63"/>
  <c r="F2" i="62"/>
  <c r="F3" i="62"/>
  <c r="J3" i="62"/>
  <c r="F4" i="62"/>
  <c r="F5" i="62"/>
  <c r="F6" i="62"/>
  <c r="F7" i="62"/>
  <c r="F8" i="62"/>
  <c r="F9" i="62"/>
  <c r="J7" i="62"/>
  <c r="F10" i="62"/>
  <c r="F11" i="62"/>
  <c r="F12" i="62"/>
  <c r="F13" i="62"/>
  <c r="J6" i="62"/>
  <c r="F14" i="62"/>
  <c r="F15" i="62"/>
  <c r="F16" i="62"/>
  <c r="F17" i="62"/>
  <c r="F18" i="62"/>
  <c r="F19" i="62"/>
  <c r="F20" i="62"/>
  <c r="F21" i="62"/>
  <c r="F22" i="62"/>
  <c r="F23" i="62"/>
  <c r="F24" i="62"/>
  <c r="F25" i="62"/>
  <c r="F26" i="62"/>
  <c r="D27" i="62"/>
  <c r="I7" i="62"/>
  <c r="I6" i="62"/>
  <c r="K6" i="62"/>
  <c r="I5" i="62"/>
  <c r="I4" i="62"/>
  <c r="I3" i="62"/>
  <c r="I2" i="62"/>
  <c r="F2" i="61"/>
  <c r="F3" i="61"/>
  <c r="J3" i="61"/>
  <c r="F4" i="61"/>
  <c r="F5" i="61"/>
  <c r="F6" i="61"/>
  <c r="F7" i="61"/>
  <c r="F8" i="61"/>
  <c r="F9" i="61"/>
  <c r="J7" i="61"/>
  <c r="F10" i="61"/>
  <c r="F11" i="61"/>
  <c r="F12" i="61"/>
  <c r="F13" i="61"/>
  <c r="J6" i="61"/>
  <c r="F14" i="61"/>
  <c r="F15" i="61"/>
  <c r="F16" i="61"/>
  <c r="F17" i="61"/>
  <c r="F18" i="61"/>
  <c r="F19" i="61"/>
  <c r="F20" i="61"/>
  <c r="F21" i="61"/>
  <c r="F22" i="61"/>
  <c r="F23" i="61"/>
  <c r="F24" i="61"/>
  <c r="F25" i="61"/>
  <c r="F26" i="61"/>
  <c r="D27" i="61"/>
  <c r="I7" i="61"/>
  <c r="I6" i="61"/>
  <c r="K6" i="61"/>
  <c r="I5" i="61"/>
  <c r="I4" i="61"/>
  <c r="I3" i="61"/>
  <c r="I2" i="61"/>
  <c r="F2" i="60"/>
  <c r="F3" i="60"/>
  <c r="J3" i="60"/>
  <c r="F4" i="60"/>
  <c r="F5" i="60"/>
  <c r="F6" i="60"/>
  <c r="F7" i="60"/>
  <c r="F8" i="60"/>
  <c r="F9" i="60"/>
  <c r="J7" i="60"/>
  <c r="F10" i="60"/>
  <c r="F11" i="60"/>
  <c r="F12" i="60"/>
  <c r="F13" i="60"/>
  <c r="J6" i="60"/>
  <c r="F14" i="60"/>
  <c r="F15" i="60"/>
  <c r="F16" i="60"/>
  <c r="F17" i="60"/>
  <c r="F18" i="60"/>
  <c r="F19" i="60"/>
  <c r="F20" i="60"/>
  <c r="F21" i="60"/>
  <c r="F22" i="60"/>
  <c r="F23" i="60"/>
  <c r="F24" i="60"/>
  <c r="F25" i="60"/>
  <c r="F26" i="60"/>
  <c r="D27" i="60"/>
  <c r="I7" i="60"/>
  <c r="I6" i="60"/>
  <c r="K6" i="60"/>
  <c r="I5" i="60"/>
  <c r="I4" i="60"/>
  <c r="I3" i="60"/>
  <c r="I2" i="60"/>
  <c r="F27" i="59"/>
  <c r="D27" i="59"/>
  <c r="D28" i="59"/>
  <c r="J7" i="59"/>
  <c r="I7" i="59"/>
  <c r="K7" i="59"/>
  <c r="J6" i="59"/>
  <c r="K6" i="59"/>
  <c r="I6" i="59"/>
  <c r="J5" i="59"/>
  <c r="K5" i="59"/>
  <c r="I5" i="59"/>
  <c r="J4" i="59"/>
  <c r="I4" i="59"/>
  <c r="K4" i="59"/>
  <c r="J3" i="59"/>
  <c r="K3" i="59"/>
  <c r="I3" i="59"/>
  <c r="J2" i="59"/>
  <c r="I2" i="59"/>
  <c r="K2" i="59"/>
  <c r="F26" i="58"/>
  <c r="D27" i="58"/>
  <c r="J7" i="58"/>
  <c r="K7" i="58"/>
  <c r="I7" i="58"/>
  <c r="J6" i="58"/>
  <c r="I6" i="58"/>
  <c r="K6" i="58"/>
  <c r="J5" i="58"/>
  <c r="K5" i="58"/>
  <c r="I5" i="58"/>
  <c r="I4" i="58"/>
  <c r="J3" i="58"/>
  <c r="K3" i="58"/>
  <c r="I3" i="58"/>
  <c r="J2" i="58"/>
  <c r="I2" i="58"/>
  <c r="K2" i="58"/>
  <c r="F2" i="57"/>
  <c r="F3" i="57"/>
  <c r="F4" i="57"/>
  <c r="J2" i="57"/>
  <c r="K2" i="57"/>
  <c r="F5" i="57"/>
  <c r="F6" i="57"/>
  <c r="F7" i="57"/>
  <c r="F8" i="57"/>
  <c r="F9" i="57"/>
  <c r="F10" i="57"/>
  <c r="F11" i="57"/>
  <c r="F12" i="57"/>
  <c r="F13" i="57"/>
  <c r="F14" i="57"/>
  <c r="F15" i="57"/>
  <c r="F16" i="57"/>
  <c r="F17" i="57"/>
  <c r="F18" i="57"/>
  <c r="F19" i="57"/>
  <c r="F20" i="57"/>
  <c r="F21" i="57"/>
  <c r="F22" i="57"/>
  <c r="F23" i="57"/>
  <c r="F24" i="57"/>
  <c r="F25" i="57"/>
  <c r="F26" i="57"/>
  <c r="D27" i="57"/>
  <c r="J7" i="57"/>
  <c r="K7" i="57"/>
  <c r="I7" i="57"/>
  <c r="I6" i="57"/>
  <c r="J5" i="57"/>
  <c r="K5" i="57"/>
  <c r="I5" i="57"/>
  <c r="I4" i="57"/>
  <c r="J3" i="57"/>
  <c r="K3" i="57"/>
  <c r="I3" i="57"/>
  <c r="I2" i="57"/>
  <c r="F2" i="56"/>
  <c r="F3" i="56"/>
  <c r="F4" i="56"/>
  <c r="F5" i="56"/>
  <c r="F6" i="56"/>
  <c r="F7" i="56"/>
  <c r="F8" i="56"/>
  <c r="F9" i="56"/>
  <c r="F10" i="56"/>
  <c r="J6" i="56"/>
  <c r="F11" i="56"/>
  <c r="F12" i="56"/>
  <c r="F13" i="56"/>
  <c r="F14" i="56"/>
  <c r="F15" i="56"/>
  <c r="F16" i="56"/>
  <c r="F17" i="56"/>
  <c r="F18" i="56"/>
  <c r="F19" i="56"/>
  <c r="F20" i="56"/>
  <c r="F21" i="56"/>
  <c r="F22" i="56"/>
  <c r="F23" i="56"/>
  <c r="F24" i="56"/>
  <c r="F25" i="56"/>
  <c r="F26" i="56"/>
  <c r="D27" i="56"/>
  <c r="J7" i="56"/>
  <c r="I7" i="56"/>
  <c r="K7" i="56"/>
  <c r="I6" i="56"/>
  <c r="I5" i="56"/>
  <c r="I4" i="56"/>
  <c r="I3" i="56"/>
  <c r="I2" i="56"/>
  <c r="F27" i="55"/>
  <c r="D27" i="55"/>
  <c r="D28" i="55"/>
  <c r="J7" i="55"/>
  <c r="K7" i="55"/>
  <c r="I7" i="55"/>
  <c r="J6" i="55"/>
  <c r="I6" i="55"/>
  <c r="K6" i="55"/>
  <c r="J5" i="55"/>
  <c r="I5" i="55"/>
  <c r="K5" i="55"/>
  <c r="J4" i="55"/>
  <c r="K4" i="55"/>
  <c r="I4" i="55"/>
  <c r="J3" i="55"/>
  <c r="I3" i="55"/>
  <c r="J2" i="55"/>
  <c r="K2" i="55"/>
  <c r="I2" i="55"/>
  <c r="F2" i="54"/>
  <c r="F3" i="54"/>
  <c r="J3" i="54"/>
  <c r="F4" i="54"/>
  <c r="F5" i="54"/>
  <c r="F6" i="54"/>
  <c r="F7" i="54"/>
  <c r="J2" i="54"/>
  <c r="K2" i="54"/>
  <c r="F8" i="54"/>
  <c r="J7" i="54"/>
  <c r="F9" i="54"/>
  <c r="F10" i="54"/>
  <c r="F11" i="54"/>
  <c r="J6" i="54"/>
  <c r="K6" i="54"/>
  <c r="F12" i="54"/>
  <c r="F13" i="54"/>
  <c r="F14" i="54"/>
  <c r="F15" i="54"/>
  <c r="F16" i="54"/>
  <c r="F17" i="54"/>
  <c r="F18" i="54"/>
  <c r="F19" i="54"/>
  <c r="F20" i="54"/>
  <c r="F21" i="54"/>
  <c r="F22" i="54"/>
  <c r="F23" i="54"/>
  <c r="J4" i="54"/>
  <c r="K4" i="54"/>
  <c r="F24" i="54"/>
  <c r="F25" i="54"/>
  <c r="F26" i="54"/>
  <c r="F27" i="54"/>
  <c r="D28" i="54"/>
  <c r="D27" i="54"/>
  <c r="I7" i="54"/>
  <c r="I6" i="54"/>
  <c r="I5" i="54"/>
  <c r="I4" i="54"/>
  <c r="I3" i="54"/>
  <c r="K3" i="54"/>
  <c r="I2" i="54"/>
  <c r="F2" i="53"/>
  <c r="F3" i="53"/>
  <c r="F4" i="53"/>
  <c r="F5" i="53"/>
  <c r="F6" i="53"/>
  <c r="F7" i="53"/>
  <c r="F8" i="53"/>
  <c r="F9" i="53"/>
  <c r="F10" i="53"/>
  <c r="F11" i="53"/>
  <c r="F12" i="53"/>
  <c r="F13" i="53"/>
  <c r="F14" i="53"/>
  <c r="F15" i="53"/>
  <c r="F16" i="53"/>
  <c r="F17" i="53"/>
  <c r="F18" i="53"/>
  <c r="F19" i="53"/>
  <c r="F20" i="53"/>
  <c r="F21" i="53"/>
  <c r="F22" i="53"/>
  <c r="F23" i="53"/>
  <c r="F24" i="53"/>
  <c r="F25" i="53"/>
  <c r="F26" i="53"/>
  <c r="D27" i="53"/>
  <c r="J7" i="53"/>
  <c r="K7" i="53"/>
  <c r="I7" i="53"/>
  <c r="J6" i="53"/>
  <c r="K6" i="53"/>
  <c r="I6" i="53"/>
  <c r="I5" i="53"/>
  <c r="I4" i="53"/>
  <c r="I3" i="53"/>
  <c r="J2" i="53"/>
  <c r="K2" i="53"/>
  <c r="I2" i="53"/>
  <c r="F27" i="52"/>
  <c r="D27" i="52"/>
  <c r="D28" i="52"/>
  <c r="J7" i="52"/>
  <c r="I7" i="52"/>
  <c r="K7" i="52"/>
  <c r="J6" i="52"/>
  <c r="K6" i="52"/>
  <c r="I6" i="52"/>
  <c r="J5" i="52"/>
  <c r="I5" i="52"/>
  <c r="J4" i="52"/>
  <c r="I4" i="52"/>
  <c r="K4" i="52"/>
  <c r="J3" i="52"/>
  <c r="I3" i="52"/>
  <c r="K3" i="52"/>
  <c r="J2" i="52"/>
  <c r="K2" i="52"/>
  <c r="I2" i="52"/>
  <c r="F2" i="51"/>
  <c r="F3" i="51"/>
  <c r="F4" i="51"/>
  <c r="F5" i="51"/>
  <c r="F6" i="51"/>
  <c r="F7" i="51"/>
  <c r="F8" i="51"/>
  <c r="F9" i="51"/>
  <c r="F10" i="51"/>
  <c r="J6" i="51"/>
  <c r="K6" i="51"/>
  <c r="F11" i="51"/>
  <c r="F12" i="51"/>
  <c r="F13" i="51"/>
  <c r="F14" i="51"/>
  <c r="J5" i="51"/>
  <c r="K5" i="51"/>
  <c r="F15" i="51"/>
  <c r="F16" i="51"/>
  <c r="F17" i="51"/>
  <c r="F18" i="51"/>
  <c r="F19" i="51"/>
  <c r="F20" i="51"/>
  <c r="F21" i="51"/>
  <c r="F22" i="51"/>
  <c r="J4" i="51"/>
  <c r="K4" i="51"/>
  <c r="F23" i="51"/>
  <c r="F24" i="51"/>
  <c r="F25" i="51"/>
  <c r="F26" i="51"/>
  <c r="D27" i="51"/>
  <c r="J7" i="51"/>
  <c r="I7" i="51"/>
  <c r="I6" i="51"/>
  <c r="I5" i="51"/>
  <c r="I4" i="51"/>
  <c r="J3" i="51"/>
  <c r="K3" i="51"/>
  <c r="I3" i="51"/>
  <c r="I2" i="51"/>
  <c r="F2" i="50"/>
  <c r="F27" i="50"/>
  <c r="F3" i="50"/>
  <c r="F4" i="50"/>
  <c r="F5" i="50"/>
  <c r="J2" i="50"/>
  <c r="K2" i="50"/>
  <c r="F6" i="50"/>
  <c r="F7" i="50"/>
  <c r="F8" i="50"/>
  <c r="F9" i="50"/>
  <c r="F10" i="50"/>
  <c r="F11" i="50"/>
  <c r="F12" i="50"/>
  <c r="F13" i="50"/>
  <c r="F14" i="50"/>
  <c r="F15" i="50"/>
  <c r="F16" i="50"/>
  <c r="F17" i="50"/>
  <c r="F18" i="50"/>
  <c r="F19" i="50"/>
  <c r="F20" i="50"/>
  <c r="F21" i="50"/>
  <c r="F22" i="50"/>
  <c r="F23" i="50"/>
  <c r="F24" i="50"/>
  <c r="F25" i="50"/>
  <c r="F26" i="50"/>
  <c r="D27" i="50"/>
  <c r="I7" i="50"/>
  <c r="J6" i="50"/>
  <c r="K6" i="50"/>
  <c r="I6" i="50"/>
  <c r="J5" i="50"/>
  <c r="I5" i="50"/>
  <c r="I4" i="50"/>
  <c r="J3" i="50"/>
  <c r="I3" i="50"/>
  <c r="K3" i="50"/>
  <c r="I2" i="50"/>
  <c r="F2" i="49"/>
  <c r="J3" i="49"/>
  <c r="K3" i="49"/>
  <c r="F3" i="49"/>
  <c r="F4" i="49"/>
  <c r="F5" i="49"/>
  <c r="F6" i="49"/>
  <c r="F7" i="49"/>
  <c r="F8" i="49"/>
  <c r="F9" i="49"/>
  <c r="F10" i="49"/>
  <c r="J6" i="49"/>
  <c r="K6" i="49"/>
  <c r="F11" i="49"/>
  <c r="F12" i="49"/>
  <c r="F13" i="49"/>
  <c r="F14" i="49"/>
  <c r="J5" i="49"/>
  <c r="K5" i="49"/>
  <c r="F15" i="49"/>
  <c r="F16" i="49"/>
  <c r="F17" i="49"/>
  <c r="F18" i="49"/>
  <c r="F19" i="49"/>
  <c r="F20" i="49"/>
  <c r="F21" i="49"/>
  <c r="F22" i="49"/>
  <c r="F23" i="49"/>
  <c r="F24" i="49"/>
  <c r="F25" i="49"/>
  <c r="F26" i="49"/>
  <c r="D27" i="49"/>
  <c r="J7" i="49"/>
  <c r="I7" i="49"/>
  <c r="I6" i="49"/>
  <c r="I5" i="49"/>
  <c r="J4" i="49"/>
  <c r="K4" i="49"/>
  <c r="I4" i="49"/>
  <c r="I3" i="49"/>
  <c r="I2" i="49"/>
  <c r="F2" i="48"/>
  <c r="F3" i="48"/>
  <c r="F4" i="48"/>
  <c r="F5" i="48"/>
  <c r="F6" i="48"/>
  <c r="F7" i="48"/>
  <c r="F8" i="48"/>
  <c r="J7" i="48"/>
  <c r="K7" i="48"/>
  <c r="F9" i="48"/>
  <c r="F10" i="48"/>
  <c r="F11" i="48"/>
  <c r="F12" i="48"/>
  <c r="F13" i="48"/>
  <c r="F14" i="48"/>
  <c r="F15" i="48"/>
  <c r="F16" i="48"/>
  <c r="J5" i="48"/>
  <c r="K5" i="48"/>
  <c r="F17" i="48"/>
  <c r="F18" i="48"/>
  <c r="F19" i="48"/>
  <c r="F20" i="48"/>
  <c r="F21" i="48"/>
  <c r="F22" i="48"/>
  <c r="F23" i="48"/>
  <c r="F24" i="48"/>
  <c r="F25" i="48"/>
  <c r="F26" i="48"/>
  <c r="D27" i="48"/>
  <c r="I7" i="48"/>
  <c r="J6" i="48"/>
  <c r="K6" i="48"/>
  <c r="I6" i="48"/>
  <c r="I5" i="48"/>
  <c r="I4" i="48"/>
  <c r="J3" i="48"/>
  <c r="I3" i="48"/>
  <c r="K3" i="48"/>
  <c r="J2" i="48"/>
  <c r="K2" i="48"/>
  <c r="I2" i="48"/>
  <c r="F2" i="47"/>
  <c r="F3" i="47"/>
  <c r="F4" i="47"/>
  <c r="J2" i="47"/>
  <c r="K2" i="47"/>
  <c r="F5" i="47"/>
  <c r="F6" i="47"/>
  <c r="F7" i="47"/>
  <c r="F8" i="47"/>
  <c r="F9" i="47"/>
  <c r="F10" i="47"/>
  <c r="F11" i="47"/>
  <c r="F12" i="47"/>
  <c r="F13" i="47"/>
  <c r="F14" i="47"/>
  <c r="F15" i="47"/>
  <c r="F16" i="47"/>
  <c r="F17" i="47"/>
  <c r="F18" i="47"/>
  <c r="F19" i="47"/>
  <c r="F20" i="47"/>
  <c r="F21" i="47"/>
  <c r="F22" i="47"/>
  <c r="F23" i="47"/>
  <c r="J4" i="47"/>
  <c r="K4" i="47"/>
  <c r="F24" i="47"/>
  <c r="F25" i="47"/>
  <c r="F26" i="47"/>
  <c r="F27" i="47"/>
  <c r="D28" i="47"/>
  <c r="D27" i="47"/>
  <c r="J7" i="47"/>
  <c r="I7" i="47"/>
  <c r="I6" i="47"/>
  <c r="I5" i="47"/>
  <c r="I4" i="47"/>
  <c r="I3" i="47"/>
  <c r="I2" i="47"/>
  <c r="F2" i="46"/>
  <c r="F3" i="46"/>
  <c r="F4" i="46"/>
  <c r="F5" i="46"/>
  <c r="F6" i="46"/>
  <c r="F7" i="46"/>
  <c r="F8" i="46"/>
  <c r="F9" i="46"/>
  <c r="F10" i="46"/>
  <c r="F11" i="46"/>
  <c r="F12" i="46"/>
  <c r="F13" i="46"/>
  <c r="F14" i="46"/>
  <c r="F15" i="46"/>
  <c r="F16" i="46"/>
  <c r="F17" i="46"/>
  <c r="F18" i="46"/>
  <c r="F19" i="46"/>
  <c r="F20" i="46"/>
  <c r="F21" i="46"/>
  <c r="F22" i="46"/>
  <c r="F23" i="46"/>
  <c r="F24" i="46"/>
  <c r="F25" i="46"/>
  <c r="F26" i="46"/>
  <c r="D27" i="46"/>
  <c r="I7" i="46"/>
  <c r="I6" i="46"/>
  <c r="J5" i="46"/>
  <c r="K5" i="46"/>
  <c r="I5" i="46"/>
  <c r="I4" i="46"/>
  <c r="J3" i="46"/>
  <c r="I3" i="46"/>
  <c r="K3" i="46"/>
  <c r="J2" i="46"/>
  <c r="K2" i="46"/>
  <c r="I2" i="46"/>
  <c r="F2" i="45"/>
  <c r="F3" i="45"/>
  <c r="J3" i="45"/>
  <c r="K3" i="45"/>
  <c r="F4" i="45"/>
  <c r="F5" i="45"/>
  <c r="F6" i="45"/>
  <c r="F7" i="45"/>
  <c r="F8" i="45"/>
  <c r="F9" i="45"/>
  <c r="F10" i="45"/>
  <c r="F11" i="45"/>
  <c r="F12" i="45"/>
  <c r="F13" i="45"/>
  <c r="F19" i="45"/>
  <c r="J5" i="45"/>
  <c r="F21" i="45"/>
  <c r="F22" i="45"/>
  <c r="F23" i="45"/>
  <c r="F25" i="45"/>
  <c r="F26" i="45"/>
  <c r="D27" i="45"/>
  <c r="J7" i="45"/>
  <c r="K7" i="45"/>
  <c r="I7" i="45"/>
  <c r="J6" i="45"/>
  <c r="I6" i="45"/>
  <c r="I5" i="45"/>
  <c r="K5" i="45"/>
  <c r="I4" i="45"/>
  <c r="I3" i="45"/>
  <c r="J2" i="45"/>
  <c r="I2" i="45"/>
  <c r="F2" i="44"/>
  <c r="F3" i="44"/>
  <c r="F6" i="44"/>
  <c r="J2" i="44"/>
  <c r="K2" i="44"/>
  <c r="F10" i="44"/>
  <c r="F11" i="44"/>
  <c r="F12" i="44"/>
  <c r="F13" i="44"/>
  <c r="F14" i="44"/>
  <c r="F16" i="44"/>
  <c r="F18" i="44"/>
  <c r="J5" i="44"/>
  <c r="F21" i="44"/>
  <c r="F22" i="44"/>
  <c r="F23" i="44"/>
  <c r="F24" i="44"/>
  <c r="F25" i="44"/>
  <c r="F26" i="44"/>
  <c r="D27" i="44"/>
  <c r="J7" i="44"/>
  <c r="K7" i="44"/>
  <c r="I7" i="44"/>
  <c r="J6" i="44"/>
  <c r="K6" i="44"/>
  <c r="I6" i="44"/>
  <c r="I5" i="44"/>
  <c r="K5" i="44"/>
  <c r="I4" i="44"/>
  <c r="I3" i="44"/>
  <c r="I2" i="44"/>
  <c r="F2" i="43"/>
  <c r="F27" i="43"/>
  <c r="D28" i="43"/>
  <c r="F3" i="43"/>
  <c r="F4" i="43"/>
  <c r="F5" i="43"/>
  <c r="F6" i="43"/>
  <c r="J2" i="43"/>
  <c r="K2" i="43"/>
  <c r="F7" i="43"/>
  <c r="F8" i="43"/>
  <c r="F9" i="43"/>
  <c r="F10" i="43"/>
  <c r="J6" i="43"/>
  <c r="K6" i="43"/>
  <c r="F11" i="43"/>
  <c r="F12" i="43"/>
  <c r="F13" i="43"/>
  <c r="F14" i="43"/>
  <c r="F15" i="43"/>
  <c r="F16" i="43"/>
  <c r="F17" i="43"/>
  <c r="F18" i="43"/>
  <c r="F19" i="43"/>
  <c r="F20" i="43"/>
  <c r="F21" i="43"/>
  <c r="F22" i="43"/>
  <c r="J4" i="43"/>
  <c r="K4" i="43"/>
  <c r="F23" i="43"/>
  <c r="F24" i="43"/>
  <c r="F25" i="43"/>
  <c r="F26" i="43"/>
  <c r="D27" i="43"/>
  <c r="J7" i="43"/>
  <c r="I7" i="43"/>
  <c r="I6" i="43"/>
  <c r="I5" i="43"/>
  <c r="I4" i="43"/>
  <c r="I3" i="43"/>
  <c r="I2" i="43"/>
  <c r="F2" i="42"/>
  <c r="F3" i="42"/>
  <c r="F4" i="42"/>
  <c r="F5" i="42"/>
  <c r="F6" i="42"/>
  <c r="F7" i="42"/>
  <c r="F8" i="42"/>
  <c r="F9" i="42"/>
  <c r="J7" i="42"/>
  <c r="K7" i="42"/>
  <c r="F10" i="42"/>
  <c r="F11" i="42"/>
  <c r="F12" i="42"/>
  <c r="F13" i="42"/>
  <c r="F14" i="42"/>
  <c r="F15" i="42"/>
  <c r="F16" i="42"/>
  <c r="F17" i="42"/>
  <c r="F18" i="42"/>
  <c r="F19" i="42"/>
  <c r="F20" i="42"/>
  <c r="F21" i="42"/>
  <c r="F22" i="42"/>
  <c r="F23" i="42"/>
  <c r="F24" i="42"/>
  <c r="F25" i="42"/>
  <c r="F26" i="42"/>
  <c r="I7" i="42"/>
  <c r="J6" i="42"/>
  <c r="I6" i="42"/>
  <c r="I5" i="42"/>
  <c r="I4" i="42"/>
  <c r="J3" i="42"/>
  <c r="K3" i="42"/>
  <c r="I3" i="42"/>
  <c r="J2" i="42"/>
  <c r="I2" i="42"/>
  <c r="F2" i="41"/>
  <c r="F3" i="41"/>
  <c r="J3" i="41"/>
  <c r="K3" i="41"/>
  <c r="F4" i="41"/>
  <c r="J2" i="41"/>
  <c r="F5" i="41"/>
  <c r="F6" i="41"/>
  <c r="F7" i="41"/>
  <c r="F8" i="41"/>
  <c r="J7" i="41"/>
  <c r="K7" i="41"/>
  <c r="F9" i="41"/>
  <c r="F10" i="41"/>
  <c r="F11" i="41"/>
  <c r="F12" i="41"/>
  <c r="F13" i="41"/>
  <c r="F14" i="41"/>
  <c r="F15" i="41"/>
  <c r="F16" i="41"/>
  <c r="F17" i="41"/>
  <c r="F18" i="41"/>
  <c r="F19" i="41"/>
  <c r="F20" i="41"/>
  <c r="J4" i="41"/>
  <c r="K4" i="41"/>
  <c r="F21" i="41"/>
  <c r="F22" i="41"/>
  <c r="F23" i="41"/>
  <c r="F24" i="41"/>
  <c r="F25" i="41"/>
  <c r="F26" i="41"/>
  <c r="D27" i="41"/>
  <c r="I7" i="41"/>
  <c r="I6" i="41"/>
  <c r="J5" i="41"/>
  <c r="K5" i="41"/>
  <c r="I5" i="41"/>
  <c r="I4" i="41"/>
  <c r="I3" i="41"/>
  <c r="I2" i="41"/>
  <c r="K2" i="41"/>
  <c r="F2" i="40"/>
  <c r="F3" i="40"/>
  <c r="F4" i="40"/>
  <c r="F5" i="40"/>
  <c r="F6" i="40"/>
  <c r="F7" i="40"/>
  <c r="F8" i="40"/>
  <c r="F9" i="40"/>
  <c r="F10" i="40"/>
  <c r="F11" i="40"/>
  <c r="F12" i="40"/>
  <c r="F13" i="40"/>
  <c r="F14" i="40"/>
  <c r="F15" i="40"/>
  <c r="F16" i="40"/>
  <c r="F17" i="40"/>
  <c r="F18" i="40"/>
  <c r="F19" i="40"/>
  <c r="F20" i="40"/>
  <c r="F21" i="40"/>
  <c r="F22" i="40"/>
  <c r="F23" i="40"/>
  <c r="F24" i="40"/>
  <c r="F25" i="40"/>
  <c r="F26" i="40"/>
  <c r="D27" i="40"/>
  <c r="J7" i="40"/>
  <c r="K7" i="40"/>
  <c r="I7" i="40"/>
  <c r="J6" i="40"/>
  <c r="I6" i="40"/>
  <c r="J5" i="40"/>
  <c r="I5" i="40"/>
  <c r="K5" i="40"/>
  <c r="J4" i="40"/>
  <c r="I4" i="40"/>
  <c r="K4" i="40"/>
  <c r="J3" i="40"/>
  <c r="K3" i="40"/>
  <c r="I3" i="40"/>
  <c r="J2" i="40"/>
  <c r="I2" i="40"/>
  <c r="F2" i="39"/>
  <c r="F3" i="39"/>
  <c r="J3" i="39"/>
  <c r="K3" i="39"/>
  <c r="F4" i="39"/>
  <c r="J2" i="39"/>
  <c r="K2" i="39"/>
  <c r="F5" i="39"/>
  <c r="F6" i="39"/>
  <c r="F7" i="39"/>
  <c r="F8" i="39"/>
  <c r="J7" i="39"/>
  <c r="K7" i="39"/>
  <c r="F9" i="39"/>
  <c r="F10" i="39"/>
  <c r="F11" i="39"/>
  <c r="F12" i="39"/>
  <c r="F13" i="39"/>
  <c r="F14" i="39"/>
  <c r="F15" i="39"/>
  <c r="F16" i="39"/>
  <c r="F17" i="39"/>
  <c r="F18" i="39"/>
  <c r="F19" i="39"/>
  <c r="F20" i="39"/>
  <c r="J4" i="39"/>
  <c r="K4" i="39"/>
  <c r="F21" i="39"/>
  <c r="F22" i="39"/>
  <c r="F23" i="39"/>
  <c r="F24" i="39"/>
  <c r="F25" i="39"/>
  <c r="F26" i="39"/>
  <c r="D27" i="39"/>
  <c r="I7" i="39"/>
  <c r="I6" i="39"/>
  <c r="J5" i="39"/>
  <c r="K5" i="39"/>
  <c r="I5" i="39"/>
  <c r="I4" i="39"/>
  <c r="I3" i="39"/>
  <c r="I2" i="39"/>
  <c r="F2" i="38"/>
  <c r="F3" i="38"/>
  <c r="F4" i="38"/>
  <c r="F5" i="38"/>
  <c r="J2" i="38"/>
  <c r="K2" i="38"/>
  <c r="F6" i="38"/>
  <c r="F7" i="38"/>
  <c r="F8" i="38"/>
  <c r="F9" i="38"/>
  <c r="F10" i="38"/>
  <c r="J6" i="38"/>
  <c r="K6" i="38"/>
  <c r="F11" i="38"/>
  <c r="F12" i="38"/>
  <c r="F13" i="38"/>
  <c r="F14" i="38"/>
  <c r="J5" i="38"/>
  <c r="K5" i="38"/>
  <c r="F15" i="38"/>
  <c r="F16" i="38"/>
  <c r="F17" i="38"/>
  <c r="F18" i="38"/>
  <c r="F19" i="38"/>
  <c r="F20" i="38"/>
  <c r="F21" i="38"/>
  <c r="F22" i="38"/>
  <c r="F23" i="38"/>
  <c r="F24" i="38"/>
  <c r="F25" i="38"/>
  <c r="F26" i="38"/>
  <c r="D27" i="38"/>
  <c r="J7" i="38"/>
  <c r="K7" i="38"/>
  <c r="I7" i="38"/>
  <c r="I6" i="38"/>
  <c r="I5" i="38"/>
  <c r="I4" i="38"/>
  <c r="I3" i="38"/>
  <c r="I2" i="38"/>
  <c r="F2" i="37"/>
  <c r="F3" i="37"/>
  <c r="J3" i="37"/>
  <c r="K3" i="37"/>
  <c r="F4" i="37"/>
  <c r="F5" i="37"/>
  <c r="F6" i="37"/>
  <c r="F7" i="37"/>
  <c r="F8" i="37"/>
  <c r="J7" i="37"/>
  <c r="F9" i="37"/>
  <c r="F10" i="37"/>
  <c r="F11" i="37"/>
  <c r="F12" i="37"/>
  <c r="F13" i="37"/>
  <c r="F14" i="37"/>
  <c r="F15" i="37"/>
  <c r="J5" i="37"/>
  <c r="K5" i="37"/>
  <c r="F16" i="37"/>
  <c r="F17" i="37"/>
  <c r="F18" i="37"/>
  <c r="F19" i="37"/>
  <c r="F20" i="37"/>
  <c r="F21" i="37"/>
  <c r="F22" i="37"/>
  <c r="F23" i="37"/>
  <c r="F24" i="37"/>
  <c r="F25" i="37"/>
  <c r="F26" i="37"/>
  <c r="F27" i="37"/>
  <c r="D28" i="37"/>
  <c r="D27" i="37"/>
  <c r="I7" i="37"/>
  <c r="K7" i="37"/>
  <c r="I6" i="37"/>
  <c r="I5" i="37"/>
  <c r="J4" i="37"/>
  <c r="K4" i="37"/>
  <c r="I4" i="37"/>
  <c r="I3" i="37"/>
  <c r="I2" i="37"/>
  <c r="F2" i="36"/>
  <c r="F3" i="36"/>
  <c r="F4" i="36"/>
  <c r="F5" i="36"/>
  <c r="F6" i="36"/>
  <c r="F7" i="36"/>
  <c r="F8" i="36"/>
  <c r="F9" i="36"/>
  <c r="F10" i="36"/>
  <c r="F11" i="36"/>
  <c r="F12" i="36"/>
  <c r="F13" i="36"/>
  <c r="F14" i="36"/>
  <c r="F15" i="36"/>
  <c r="F16" i="36"/>
  <c r="F17" i="36"/>
  <c r="F18" i="36"/>
  <c r="F19" i="36"/>
  <c r="F20" i="36"/>
  <c r="J4" i="36"/>
  <c r="K4" i="36"/>
  <c r="F21" i="36"/>
  <c r="F22" i="36"/>
  <c r="F23" i="36"/>
  <c r="F24" i="36"/>
  <c r="F25" i="36"/>
  <c r="F26" i="36"/>
  <c r="D27" i="36"/>
  <c r="J7" i="36"/>
  <c r="K7" i="36"/>
  <c r="I7" i="36"/>
  <c r="J6" i="36"/>
  <c r="I6" i="36"/>
  <c r="I5" i="36"/>
  <c r="I4" i="36"/>
  <c r="I3" i="36"/>
  <c r="J2" i="36"/>
  <c r="I2" i="36"/>
  <c r="F2" i="35"/>
  <c r="F3" i="35"/>
  <c r="J3" i="35"/>
  <c r="K3" i="35"/>
  <c r="F4" i="35"/>
  <c r="J2" i="35"/>
  <c r="F5" i="35"/>
  <c r="F6" i="35"/>
  <c r="F7" i="35"/>
  <c r="F8" i="35"/>
  <c r="J7" i="35"/>
  <c r="K7" i="35"/>
  <c r="F9" i="35"/>
  <c r="F10" i="35"/>
  <c r="F11" i="35"/>
  <c r="F12" i="35"/>
  <c r="F13" i="35"/>
  <c r="F14" i="35"/>
  <c r="F15" i="35"/>
  <c r="F16" i="35"/>
  <c r="F17" i="35"/>
  <c r="F18" i="35"/>
  <c r="F19" i="35"/>
  <c r="F20" i="35"/>
  <c r="J4" i="35"/>
  <c r="K4" i="35"/>
  <c r="F21" i="35"/>
  <c r="F22" i="35"/>
  <c r="F23" i="35"/>
  <c r="F24" i="35"/>
  <c r="F25" i="35"/>
  <c r="F26" i="35"/>
  <c r="D27" i="35"/>
  <c r="I7" i="35"/>
  <c r="I6" i="35"/>
  <c r="J5" i="35"/>
  <c r="K5" i="35"/>
  <c r="I5" i="35"/>
  <c r="I4" i="35"/>
  <c r="I3" i="35"/>
  <c r="I2" i="35"/>
  <c r="K2" i="35"/>
  <c r="F2" i="34"/>
  <c r="J3" i="34"/>
  <c r="K3" i="34"/>
  <c r="F3" i="34"/>
  <c r="F4" i="34"/>
  <c r="F5" i="34"/>
  <c r="F6" i="34"/>
  <c r="F7" i="34"/>
  <c r="F8" i="34"/>
  <c r="F9" i="34"/>
  <c r="J7" i="34"/>
  <c r="K7" i="34"/>
  <c r="F10" i="34"/>
  <c r="J6" i="34"/>
  <c r="K6" i="34"/>
  <c r="F11" i="34"/>
  <c r="F12" i="34"/>
  <c r="F13" i="34"/>
  <c r="F15" i="34"/>
  <c r="J5" i="34"/>
  <c r="K5" i="34"/>
  <c r="F16" i="34"/>
  <c r="F17" i="34"/>
  <c r="F18" i="34"/>
  <c r="F19" i="34"/>
  <c r="F20" i="34"/>
  <c r="F22" i="34"/>
  <c r="F23" i="34"/>
  <c r="F24" i="34"/>
  <c r="J4" i="34"/>
  <c r="K4" i="34"/>
  <c r="F25" i="34"/>
  <c r="F26" i="34"/>
  <c r="D27" i="34"/>
  <c r="I7" i="34"/>
  <c r="I6" i="34"/>
  <c r="I5" i="34"/>
  <c r="I4" i="34"/>
  <c r="I3" i="34"/>
  <c r="I2" i="34"/>
  <c r="F2" i="33"/>
  <c r="F3" i="33"/>
  <c r="F4" i="33"/>
  <c r="F5" i="33"/>
  <c r="J2" i="33"/>
  <c r="K2" i="33"/>
  <c r="F6" i="33"/>
  <c r="F7" i="33"/>
  <c r="F8" i="33"/>
  <c r="F9" i="33"/>
  <c r="F10" i="33"/>
  <c r="F11" i="33"/>
  <c r="F12" i="33"/>
  <c r="F13" i="33"/>
  <c r="J6" i="33"/>
  <c r="K6" i="33"/>
  <c r="F14" i="33"/>
  <c r="F15" i="33"/>
  <c r="F16" i="33"/>
  <c r="F17" i="33"/>
  <c r="F18" i="33"/>
  <c r="F19" i="33"/>
  <c r="F20" i="33"/>
  <c r="F21" i="33"/>
  <c r="F22" i="33"/>
  <c r="F23" i="33"/>
  <c r="F24" i="33"/>
  <c r="F25" i="33"/>
  <c r="F26" i="33"/>
  <c r="D27" i="33"/>
  <c r="J7" i="33"/>
  <c r="K7" i="33"/>
  <c r="I7" i="33"/>
  <c r="I6" i="33"/>
  <c r="I5" i="33"/>
  <c r="I4" i="33"/>
  <c r="J3" i="33"/>
  <c r="K3" i="33"/>
  <c r="I3" i="33"/>
  <c r="I2" i="33"/>
  <c r="F2" i="32"/>
  <c r="F27" i="32"/>
  <c r="D28" i="32"/>
  <c r="F3" i="32"/>
  <c r="F4" i="32"/>
  <c r="J2" i="32"/>
  <c r="K2" i="32"/>
  <c r="F5" i="32"/>
  <c r="F6" i="32"/>
  <c r="F7" i="32"/>
  <c r="F8" i="32"/>
  <c r="F9" i="32"/>
  <c r="F10" i="32"/>
  <c r="J6" i="32"/>
  <c r="K6" i="32"/>
  <c r="F11" i="32"/>
  <c r="F12" i="32"/>
  <c r="F13" i="32"/>
  <c r="F14" i="32"/>
  <c r="F15" i="32"/>
  <c r="F16" i="32"/>
  <c r="F17" i="32"/>
  <c r="F18" i="32"/>
  <c r="F19" i="32"/>
  <c r="F20" i="32"/>
  <c r="F21" i="32"/>
  <c r="F22" i="32"/>
  <c r="J4" i="32"/>
  <c r="K4" i="32"/>
  <c r="F23" i="32"/>
  <c r="F24" i="32"/>
  <c r="F25" i="32"/>
  <c r="F26" i="32"/>
  <c r="D27" i="32"/>
  <c r="J7" i="32"/>
  <c r="K7" i="32"/>
  <c r="I7" i="32"/>
  <c r="I6" i="32"/>
  <c r="J5" i="32"/>
  <c r="K5" i="32"/>
  <c r="I5" i="32"/>
  <c r="I4" i="32"/>
  <c r="I3" i="32"/>
  <c r="I2" i="32"/>
  <c r="F2" i="31"/>
  <c r="F27" i="31"/>
  <c r="D28" i="31"/>
  <c r="F3" i="31"/>
  <c r="F4" i="31"/>
  <c r="F5" i="31"/>
  <c r="F6" i="31"/>
  <c r="J2" i="31"/>
  <c r="K2" i="31"/>
  <c r="F7" i="31"/>
  <c r="F8" i="31"/>
  <c r="F9" i="31"/>
  <c r="F10" i="31"/>
  <c r="J6" i="31"/>
  <c r="K6" i="31"/>
  <c r="F11" i="31"/>
  <c r="F12" i="31"/>
  <c r="F13" i="31"/>
  <c r="F14" i="31"/>
  <c r="J5" i="31"/>
  <c r="K5" i="31"/>
  <c r="F15" i="31"/>
  <c r="F16" i="31"/>
  <c r="F17" i="31"/>
  <c r="F18" i="31"/>
  <c r="F19" i="31"/>
  <c r="F20" i="31"/>
  <c r="J4" i="31"/>
  <c r="K4" i="31"/>
  <c r="F21" i="31"/>
  <c r="F22" i="31"/>
  <c r="F23" i="31"/>
  <c r="F24" i="31"/>
  <c r="F25" i="31"/>
  <c r="F26" i="31"/>
  <c r="D27" i="31"/>
  <c r="J7" i="31"/>
  <c r="K7" i="31"/>
  <c r="I7" i="31"/>
  <c r="I6" i="31"/>
  <c r="I5" i="31"/>
  <c r="I4" i="31"/>
  <c r="J3" i="31"/>
  <c r="K3" i="31"/>
  <c r="I3" i="31"/>
  <c r="I2" i="31"/>
  <c r="F2" i="30"/>
  <c r="F3" i="30"/>
  <c r="J3" i="30"/>
  <c r="K3" i="30"/>
  <c r="F4" i="30"/>
  <c r="J2" i="30"/>
  <c r="K2" i="30"/>
  <c r="F5" i="30"/>
  <c r="F6" i="30"/>
  <c r="F7" i="30"/>
  <c r="F8" i="30"/>
  <c r="J7" i="30"/>
  <c r="K7" i="30"/>
  <c r="F9" i="30"/>
  <c r="F10" i="30"/>
  <c r="J6" i="30"/>
  <c r="K6" i="30"/>
  <c r="F11" i="30"/>
  <c r="F12" i="30"/>
  <c r="F13" i="30"/>
  <c r="F14" i="30"/>
  <c r="F15" i="30"/>
  <c r="F16" i="30"/>
  <c r="F17" i="30"/>
  <c r="F18" i="30"/>
  <c r="F19" i="30"/>
  <c r="F20" i="30"/>
  <c r="J4" i="30"/>
  <c r="K4" i="30"/>
  <c r="F21" i="30"/>
  <c r="F22" i="30"/>
  <c r="F23" i="30"/>
  <c r="F24" i="30"/>
  <c r="F25" i="30"/>
  <c r="F26" i="30"/>
  <c r="D27" i="30"/>
  <c r="I7" i="30"/>
  <c r="I6" i="30"/>
  <c r="J5" i="30"/>
  <c r="K5" i="30"/>
  <c r="I5" i="30"/>
  <c r="I4" i="30"/>
  <c r="I3" i="30"/>
  <c r="I2" i="30"/>
  <c r="F2" i="29"/>
  <c r="F27" i="29"/>
  <c r="D28" i="29"/>
  <c r="F3" i="29"/>
  <c r="F4" i="29"/>
  <c r="F5" i="29"/>
  <c r="F6" i="29"/>
  <c r="J2" i="29"/>
  <c r="K2" i="29"/>
  <c r="F7" i="29"/>
  <c r="F8" i="29"/>
  <c r="F9" i="29"/>
  <c r="F10" i="29"/>
  <c r="J6" i="29"/>
  <c r="K6" i="29"/>
  <c r="F11" i="29"/>
  <c r="F12" i="29"/>
  <c r="F13" i="29"/>
  <c r="F14" i="29"/>
  <c r="J5" i="29"/>
  <c r="K5" i="29"/>
  <c r="F15" i="29"/>
  <c r="F16" i="29"/>
  <c r="F17" i="29"/>
  <c r="F18" i="29"/>
  <c r="F19" i="29"/>
  <c r="F20" i="29"/>
  <c r="J4" i="29"/>
  <c r="K4" i="29"/>
  <c r="F21" i="29"/>
  <c r="F22" i="29"/>
  <c r="F23" i="29"/>
  <c r="F24" i="29"/>
  <c r="F25" i="29"/>
  <c r="F26" i="29"/>
  <c r="D27" i="29"/>
  <c r="J7" i="29"/>
  <c r="K7" i="29"/>
  <c r="I7" i="29"/>
  <c r="I6" i="29"/>
  <c r="I5" i="29"/>
  <c r="I4" i="29"/>
  <c r="J3" i="29"/>
  <c r="K3" i="29"/>
  <c r="I3" i="29"/>
  <c r="I2" i="29"/>
  <c r="F2" i="28"/>
  <c r="F3" i="28"/>
  <c r="J3" i="28"/>
  <c r="K3" i="28"/>
  <c r="F4" i="28"/>
  <c r="J2" i="28"/>
  <c r="K2" i="28"/>
  <c r="F5" i="28"/>
  <c r="F6" i="28"/>
  <c r="F7" i="28"/>
  <c r="F8" i="28"/>
  <c r="J7" i="28"/>
  <c r="K7" i="28"/>
  <c r="F9" i="28"/>
  <c r="F10" i="28"/>
  <c r="J6" i="28"/>
  <c r="K6" i="28"/>
  <c r="F11" i="28"/>
  <c r="F12" i="28"/>
  <c r="F13" i="28"/>
  <c r="F14" i="28"/>
  <c r="F15" i="28"/>
  <c r="F16" i="28"/>
  <c r="F17" i="28"/>
  <c r="F18" i="28"/>
  <c r="F19" i="28"/>
  <c r="F20" i="28"/>
  <c r="J4" i="28"/>
  <c r="K4" i="28"/>
  <c r="F21" i="28"/>
  <c r="F22" i="28"/>
  <c r="F23" i="28"/>
  <c r="F24" i="28"/>
  <c r="F25" i="28"/>
  <c r="F26" i="28"/>
  <c r="D27" i="28"/>
  <c r="I7" i="28"/>
  <c r="I6" i="28"/>
  <c r="J5" i="28"/>
  <c r="K5" i="28"/>
  <c r="I5" i="28"/>
  <c r="I4" i="28"/>
  <c r="I3" i="28"/>
  <c r="I2" i="28"/>
  <c r="F2" i="27"/>
  <c r="F27" i="27"/>
  <c r="D28" i="27"/>
  <c r="F3" i="27"/>
  <c r="F4" i="27"/>
  <c r="F5" i="27"/>
  <c r="F6" i="27"/>
  <c r="J2" i="27"/>
  <c r="K2" i="27"/>
  <c r="F7" i="27"/>
  <c r="F8" i="27"/>
  <c r="F9" i="27"/>
  <c r="F10" i="27"/>
  <c r="J6" i="27"/>
  <c r="K6" i="27"/>
  <c r="F11" i="27"/>
  <c r="F12" i="27"/>
  <c r="F13" i="27"/>
  <c r="F14" i="27"/>
  <c r="J5" i="27"/>
  <c r="K5" i="27"/>
  <c r="F15" i="27"/>
  <c r="F16" i="27"/>
  <c r="F17" i="27"/>
  <c r="F18" i="27"/>
  <c r="F19" i="27"/>
  <c r="F20" i="27"/>
  <c r="J4" i="27"/>
  <c r="K4" i="27"/>
  <c r="F21" i="27"/>
  <c r="F22" i="27"/>
  <c r="F23" i="27"/>
  <c r="F24" i="27"/>
  <c r="F25" i="27"/>
  <c r="F26" i="27"/>
  <c r="D27" i="27"/>
  <c r="J7" i="27"/>
  <c r="K7" i="27"/>
  <c r="I7" i="27"/>
  <c r="I6" i="27"/>
  <c r="I5" i="27"/>
  <c r="I4" i="27"/>
  <c r="J3" i="27"/>
  <c r="K3" i="27"/>
  <c r="I3" i="27"/>
  <c r="I2" i="27"/>
  <c r="F2" i="26"/>
  <c r="F3" i="26"/>
  <c r="J3" i="26"/>
  <c r="K3" i="26"/>
  <c r="F4" i="26"/>
  <c r="J2" i="26"/>
  <c r="K2" i="26"/>
  <c r="F5" i="26"/>
  <c r="F6" i="26"/>
  <c r="F7" i="26"/>
  <c r="F8" i="26"/>
  <c r="J7" i="26"/>
  <c r="K7" i="26"/>
  <c r="F9" i="26"/>
  <c r="F10" i="26"/>
  <c r="J6" i="26"/>
  <c r="K6" i="26"/>
  <c r="F11" i="26"/>
  <c r="F12" i="26"/>
  <c r="F13" i="26"/>
  <c r="F14" i="26"/>
  <c r="F15" i="26"/>
  <c r="F16" i="26"/>
  <c r="F17" i="26"/>
  <c r="F18" i="26"/>
  <c r="F19" i="26"/>
  <c r="F20" i="26"/>
  <c r="J4" i="26"/>
  <c r="K4" i="26"/>
  <c r="F21" i="26"/>
  <c r="F22" i="26"/>
  <c r="F23" i="26"/>
  <c r="F24" i="26"/>
  <c r="F25" i="26"/>
  <c r="F26" i="26"/>
  <c r="D27" i="26"/>
  <c r="I7" i="26"/>
  <c r="I6" i="26"/>
  <c r="J5" i="26"/>
  <c r="K5" i="26"/>
  <c r="I5" i="26"/>
  <c r="I4" i="26"/>
  <c r="I3" i="26"/>
  <c r="I2" i="26"/>
  <c r="F2" i="25"/>
  <c r="F27" i="25"/>
  <c r="D28" i="25"/>
  <c r="F3" i="25"/>
  <c r="F4" i="25"/>
  <c r="F5" i="25"/>
  <c r="F6" i="25"/>
  <c r="J2" i="25"/>
  <c r="K2" i="25"/>
  <c r="F7" i="25"/>
  <c r="F8" i="25"/>
  <c r="F9" i="25"/>
  <c r="F10" i="25"/>
  <c r="J6" i="25"/>
  <c r="K6" i="25"/>
  <c r="F11" i="25"/>
  <c r="F12" i="25"/>
  <c r="F13" i="25"/>
  <c r="F14" i="25"/>
  <c r="J5" i="25"/>
  <c r="K5" i="25"/>
  <c r="F15" i="25"/>
  <c r="F16" i="25"/>
  <c r="F17" i="25"/>
  <c r="F18" i="25"/>
  <c r="F19" i="25"/>
  <c r="F20" i="25"/>
  <c r="J4" i="25"/>
  <c r="K4" i="25"/>
  <c r="F21" i="25"/>
  <c r="F22" i="25"/>
  <c r="F23" i="25"/>
  <c r="F24" i="25"/>
  <c r="F25" i="25"/>
  <c r="F26" i="25"/>
  <c r="D27" i="25"/>
  <c r="J7" i="25"/>
  <c r="K7" i="25"/>
  <c r="I7" i="25"/>
  <c r="I6" i="25"/>
  <c r="I5" i="25"/>
  <c r="I4" i="25"/>
  <c r="J3" i="25"/>
  <c r="K3" i="25"/>
  <c r="I3" i="25"/>
  <c r="I2" i="25"/>
  <c r="F2" i="24"/>
  <c r="F3" i="24"/>
  <c r="J3" i="24"/>
  <c r="K3" i="24"/>
  <c r="F4" i="24"/>
  <c r="J2" i="24"/>
  <c r="K2" i="24"/>
  <c r="F5" i="24"/>
  <c r="F6" i="24"/>
  <c r="F7" i="24"/>
  <c r="F8" i="24"/>
  <c r="J7" i="24"/>
  <c r="K7" i="24"/>
  <c r="F9" i="24"/>
  <c r="F10" i="24"/>
  <c r="J6" i="24"/>
  <c r="K6" i="24"/>
  <c r="F11" i="24"/>
  <c r="F12" i="24"/>
  <c r="F13" i="24"/>
  <c r="F14" i="24"/>
  <c r="F15" i="24"/>
  <c r="F16" i="24"/>
  <c r="F17" i="24"/>
  <c r="F18" i="24"/>
  <c r="F19" i="24"/>
  <c r="F20" i="24"/>
  <c r="J4" i="24"/>
  <c r="K4" i="24"/>
  <c r="F21" i="24"/>
  <c r="F22" i="24"/>
  <c r="F23" i="24"/>
  <c r="F24" i="24"/>
  <c r="F25" i="24"/>
  <c r="F26" i="24"/>
  <c r="D27" i="24"/>
  <c r="I7" i="24"/>
  <c r="I6" i="24"/>
  <c r="J5" i="24"/>
  <c r="K5" i="24"/>
  <c r="I5" i="24"/>
  <c r="I4" i="24"/>
  <c r="I3" i="24"/>
  <c r="I2" i="24"/>
  <c r="F2" i="23"/>
  <c r="F27" i="23"/>
  <c r="D28" i="23"/>
  <c r="F3" i="23"/>
  <c r="F4" i="23"/>
  <c r="F5" i="23"/>
  <c r="F6" i="23"/>
  <c r="J2" i="23"/>
  <c r="K2" i="23"/>
  <c r="F7" i="23"/>
  <c r="F8" i="23"/>
  <c r="F9" i="23"/>
  <c r="F10" i="23"/>
  <c r="J6" i="23"/>
  <c r="K6" i="23"/>
  <c r="F11" i="23"/>
  <c r="F12" i="23"/>
  <c r="F13" i="23"/>
  <c r="F14" i="23"/>
  <c r="J5" i="23"/>
  <c r="K5" i="23"/>
  <c r="F15" i="23"/>
  <c r="F16" i="23"/>
  <c r="F17" i="23"/>
  <c r="F18" i="23"/>
  <c r="F19" i="23"/>
  <c r="F20" i="23"/>
  <c r="J4" i="23"/>
  <c r="K4" i="23"/>
  <c r="F21" i="23"/>
  <c r="F22" i="23"/>
  <c r="F23" i="23"/>
  <c r="F24" i="23"/>
  <c r="F25" i="23"/>
  <c r="F26" i="23"/>
  <c r="D27" i="23"/>
  <c r="J7" i="23"/>
  <c r="K7" i="23"/>
  <c r="I7" i="23"/>
  <c r="I6" i="23"/>
  <c r="I5" i="23"/>
  <c r="I4" i="23"/>
  <c r="J3" i="23"/>
  <c r="K3" i="23"/>
  <c r="I3" i="23"/>
  <c r="I2" i="23"/>
  <c r="F2" i="22"/>
  <c r="F3" i="22"/>
  <c r="J3" i="22"/>
  <c r="K3" i="22"/>
  <c r="F4" i="22"/>
  <c r="J2" i="22"/>
  <c r="K2" i="22"/>
  <c r="F5" i="22"/>
  <c r="F6" i="22"/>
  <c r="F7" i="22"/>
  <c r="F8" i="22"/>
  <c r="J7" i="22"/>
  <c r="K7" i="22"/>
  <c r="F9" i="22"/>
  <c r="F10" i="22"/>
  <c r="J6" i="22"/>
  <c r="K6" i="22"/>
  <c r="F11" i="22"/>
  <c r="F12" i="22"/>
  <c r="F13" i="22"/>
  <c r="F14" i="22"/>
  <c r="F15" i="22"/>
  <c r="F16" i="22"/>
  <c r="F17" i="22"/>
  <c r="F18" i="22"/>
  <c r="F19" i="22"/>
  <c r="F20" i="22"/>
  <c r="J4" i="22"/>
  <c r="K4" i="22"/>
  <c r="F21" i="22"/>
  <c r="F22" i="22"/>
  <c r="F23" i="22"/>
  <c r="F24" i="22"/>
  <c r="F25" i="22"/>
  <c r="F26" i="22"/>
  <c r="D27" i="22"/>
  <c r="I7" i="22"/>
  <c r="I6" i="22"/>
  <c r="J5" i="22"/>
  <c r="K5" i="22"/>
  <c r="I5" i="22"/>
  <c r="I4" i="22"/>
  <c r="I3" i="22"/>
  <c r="I2" i="22"/>
  <c r="F2" i="21"/>
  <c r="F27" i="21"/>
  <c r="D28" i="21"/>
  <c r="F3" i="21"/>
  <c r="F4" i="21"/>
  <c r="F5" i="21"/>
  <c r="F6" i="21"/>
  <c r="J2" i="21"/>
  <c r="K2" i="21"/>
  <c r="F7" i="21"/>
  <c r="F8" i="21"/>
  <c r="F9" i="21"/>
  <c r="F10" i="21"/>
  <c r="J6" i="21"/>
  <c r="K6" i="21"/>
  <c r="F11" i="21"/>
  <c r="F12" i="21"/>
  <c r="F13" i="21"/>
  <c r="F14" i="21"/>
  <c r="J5" i="21"/>
  <c r="K5" i="21"/>
  <c r="F15" i="21"/>
  <c r="F16" i="21"/>
  <c r="F17" i="21"/>
  <c r="F18" i="21"/>
  <c r="F19" i="21"/>
  <c r="F20" i="21"/>
  <c r="J4" i="21"/>
  <c r="K4" i="21"/>
  <c r="F21" i="21"/>
  <c r="F22" i="21"/>
  <c r="F23" i="21"/>
  <c r="F24" i="21"/>
  <c r="F25" i="21"/>
  <c r="F26" i="21"/>
  <c r="D27" i="21"/>
  <c r="J7" i="21"/>
  <c r="K7" i="21"/>
  <c r="I7" i="21"/>
  <c r="I6" i="21"/>
  <c r="I5" i="21"/>
  <c r="I4" i="21"/>
  <c r="J3" i="21"/>
  <c r="K3" i="21"/>
  <c r="I3" i="21"/>
  <c r="I2" i="21"/>
  <c r="F2" i="20"/>
  <c r="F3" i="20"/>
  <c r="J3" i="20"/>
  <c r="K3" i="20"/>
  <c r="F4" i="20"/>
  <c r="J2" i="20"/>
  <c r="K2" i="20"/>
  <c r="F5" i="20"/>
  <c r="F6" i="20"/>
  <c r="F7" i="20"/>
  <c r="F8" i="20"/>
  <c r="J7" i="20"/>
  <c r="K7" i="20"/>
  <c r="F9" i="20"/>
  <c r="F10" i="20"/>
  <c r="J6" i="20"/>
  <c r="K6" i="20"/>
  <c r="F11" i="20"/>
  <c r="F12" i="20"/>
  <c r="F13" i="20"/>
  <c r="F14" i="20"/>
  <c r="F15" i="20"/>
  <c r="F16" i="20"/>
  <c r="F17" i="20"/>
  <c r="F18" i="20"/>
  <c r="F19" i="20"/>
  <c r="F20" i="20"/>
  <c r="J4" i="20"/>
  <c r="K4" i="20"/>
  <c r="F21" i="20"/>
  <c r="F22" i="20"/>
  <c r="F23" i="20"/>
  <c r="F24" i="20"/>
  <c r="F25" i="20"/>
  <c r="F26" i="20"/>
  <c r="D27" i="20"/>
  <c r="I7" i="20"/>
  <c r="I6" i="20"/>
  <c r="J5" i="20"/>
  <c r="K5" i="20"/>
  <c r="I5" i="20"/>
  <c r="I4" i="20"/>
  <c r="I3" i="20"/>
  <c r="I2" i="20"/>
  <c r="F2" i="18"/>
  <c r="F3" i="18"/>
  <c r="F4" i="18"/>
  <c r="F27" i="18"/>
  <c r="D28" i="18"/>
  <c r="F5" i="18"/>
  <c r="J2" i="18"/>
  <c r="K2" i="18"/>
  <c r="F6" i="18"/>
  <c r="F7" i="18"/>
  <c r="F8" i="18"/>
  <c r="F9" i="18"/>
  <c r="F10" i="18"/>
  <c r="F11" i="18"/>
  <c r="F12" i="18"/>
  <c r="F13" i="18"/>
  <c r="J6" i="18"/>
  <c r="K6" i="18"/>
  <c r="F14" i="18"/>
  <c r="F15" i="18"/>
  <c r="F16" i="18"/>
  <c r="J5" i="18"/>
  <c r="K5" i="18"/>
  <c r="F17" i="18"/>
  <c r="F18" i="18"/>
  <c r="F19" i="18"/>
  <c r="F20" i="18"/>
  <c r="J4" i="18"/>
  <c r="K4" i="18"/>
  <c r="F21" i="18"/>
  <c r="F22" i="18"/>
  <c r="F23" i="18"/>
  <c r="F24" i="18"/>
  <c r="F25" i="18"/>
  <c r="F26" i="18"/>
  <c r="J7" i="18"/>
  <c r="K7" i="18"/>
  <c r="I7" i="18"/>
  <c r="I6" i="18"/>
  <c r="I5" i="18"/>
  <c r="I4" i="18"/>
  <c r="J3" i="18"/>
  <c r="K3" i="18"/>
  <c r="I3" i="18"/>
  <c r="I2" i="18"/>
  <c r="F2" i="17"/>
  <c r="F3" i="17"/>
  <c r="J3" i="17"/>
  <c r="K3" i="17"/>
  <c r="F4" i="17"/>
  <c r="J2" i="17"/>
  <c r="K2" i="17"/>
  <c r="F5" i="17"/>
  <c r="F6" i="17"/>
  <c r="F7" i="17"/>
  <c r="F8" i="17"/>
  <c r="J7" i="17"/>
  <c r="K7" i="17"/>
  <c r="F9" i="17"/>
  <c r="F11" i="17"/>
  <c r="F12" i="17"/>
  <c r="J6" i="17"/>
  <c r="K6" i="17"/>
  <c r="F13" i="17"/>
  <c r="F14" i="17"/>
  <c r="F16" i="17"/>
  <c r="F17" i="17"/>
  <c r="F18" i="17"/>
  <c r="F21" i="17"/>
  <c r="F22" i="17"/>
  <c r="F23" i="17"/>
  <c r="F24" i="17"/>
  <c r="J4" i="17"/>
  <c r="K4" i="17"/>
  <c r="F25" i="17"/>
  <c r="F26" i="17"/>
  <c r="D27" i="17"/>
  <c r="I7" i="17"/>
  <c r="I6" i="17"/>
  <c r="J5" i="17"/>
  <c r="K5" i="17"/>
  <c r="I5" i="17"/>
  <c r="I4" i="17"/>
  <c r="I3" i="17"/>
  <c r="I2" i="17"/>
  <c r="F27" i="38"/>
  <c r="D28" i="38"/>
  <c r="E27" i="40"/>
  <c r="D28" i="40"/>
  <c r="J5" i="43"/>
  <c r="K5" i="43"/>
  <c r="F27" i="65"/>
  <c r="D28" i="65"/>
  <c r="J3" i="65"/>
  <c r="K3" i="65"/>
  <c r="F27" i="24"/>
  <c r="D28" i="24"/>
  <c r="F27" i="26"/>
  <c r="D28" i="26"/>
  <c r="F27" i="28"/>
  <c r="D28" i="28"/>
  <c r="F27" i="30"/>
  <c r="D28" i="30"/>
  <c r="K6" i="36"/>
  <c r="J6" i="37"/>
  <c r="K6" i="37"/>
  <c r="K2" i="40"/>
  <c r="K2" i="42"/>
  <c r="K6" i="42"/>
  <c r="J3" i="43"/>
  <c r="K3" i="43"/>
  <c r="K7" i="43"/>
  <c r="K6" i="45"/>
  <c r="D28" i="50"/>
  <c r="F27" i="51"/>
  <c r="D28" i="51"/>
  <c r="F27" i="17"/>
  <c r="D28" i="17"/>
  <c r="F27" i="22"/>
  <c r="D28" i="22"/>
  <c r="F27" i="34"/>
  <c r="D28" i="34"/>
  <c r="K2" i="36"/>
  <c r="J3" i="38"/>
  <c r="K3" i="38"/>
  <c r="J3" i="32"/>
  <c r="K3" i="32"/>
  <c r="J2" i="34"/>
  <c r="K2" i="34"/>
  <c r="F27" i="35"/>
  <c r="D28" i="35"/>
  <c r="J5" i="36"/>
  <c r="K5" i="36"/>
  <c r="F27" i="36"/>
  <c r="D28" i="36"/>
  <c r="J4" i="38"/>
  <c r="K4" i="38"/>
  <c r="F27" i="39"/>
  <c r="D28" i="39"/>
  <c r="F27" i="41"/>
  <c r="D28" i="41"/>
  <c r="J4" i="44"/>
  <c r="K4" i="44"/>
  <c r="K2" i="45"/>
  <c r="J3" i="47"/>
  <c r="K3" i="47"/>
  <c r="J4" i="48"/>
  <c r="K4" i="48"/>
  <c r="K7" i="51"/>
  <c r="J5" i="53"/>
  <c r="K5" i="53"/>
  <c r="F27" i="53"/>
  <c r="D28" i="53"/>
  <c r="J3" i="53"/>
  <c r="K3" i="53"/>
  <c r="J5" i="67"/>
  <c r="K5" i="67"/>
  <c r="F27" i="67"/>
  <c r="D28" i="67"/>
  <c r="J3" i="67"/>
  <c r="K3" i="67"/>
  <c r="F27" i="20"/>
  <c r="D28" i="20"/>
  <c r="J4" i="33"/>
  <c r="K4" i="33"/>
  <c r="J5" i="33"/>
  <c r="K5" i="33"/>
  <c r="F27" i="33"/>
  <c r="D28" i="33"/>
  <c r="J6" i="35"/>
  <c r="K6" i="35"/>
  <c r="J3" i="36"/>
  <c r="K3" i="36"/>
  <c r="J2" i="37"/>
  <c r="K2" i="37"/>
  <c r="J6" i="39"/>
  <c r="K6" i="39"/>
  <c r="K6" i="40"/>
  <c r="J6" i="41"/>
  <c r="K6" i="41"/>
  <c r="J4" i="42"/>
  <c r="K4" i="42"/>
  <c r="J5" i="42"/>
  <c r="K5" i="42"/>
  <c r="F27" i="42"/>
  <c r="D28" i="42"/>
  <c r="F27" i="44"/>
  <c r="D28" i="44"/>
  <c r="J3" i="44"/>
  <c r="K3" i="44"/>
  <c r="J4" i="46"/>
  <c r="K4" i="46"/>
  <c r="J6" i="46"/>
  <c r="K6" i="46"/>
  <c r="J7" i="46"/>
  <c r="K7" i="46"/>
  <c r="F27" i="49"/>
  <c r="D28" i="49"/>
  <c r="J5" i="54"/>
  <c r="K5" i="54"/>
  <c r="J4" i="45"/>
  <c r="K4" i="45"/>
  <c r="J5" i="47"/>
  <c r="K5" i="47"/>
  <c r="J6" i="47"/>
  <c r="K6" i="47"/>
  <c r="F27" i="48"/>
  <c r="D28" i="48"/>
  <c r="K7" i="49"/>
  <c r="K5" i="50"/>
  <c r="J2" i="51"/>
  <c r="K2" i="51"/>
  <c r="K5" i="52"/>
  <c r="J4" i="53"/>
  <c r="K4" i="53"/>
  <c r="J5" i="56"/>
  <c r="K5" i="56"/>
  <c r="K6" i="56"/>
  <c r="F27" i="56"/>
  <c r="D28" i="56"/>
  <c r="J3" i="56"/>
  <c r="K3" i="56"/>
  <c r="J4" i="60"/>
  <c r="K4" i="60"/>
  <c r="K7" i="60"/>
  <c r="F27" i="60"/>
  <c r="D28" i="60"/>
  <c r="J2" i="60"/>
  <c r="K2" i="60"/>
  <c r="J4" i="61"/>
  <c r="K4" i="61"/>
  <c r="K7" i="61"/>
  <c r="F27" i="61"/>
  <c r="D28" i="61"/>
  <c r="J2" i="61"/>
  <c r="K2" i="61"/>
  <c r="J4" i="62"/>
  <c r="K4" i="62"/>
  <c r="K7" i="62"/>
  <c r="F27" i="62"/>
  <c r="D28" i="62"/>
  <c r="J2" i="62"/>
  <c r="K2" i="62"/>
  <c r="J4" i="63"/>
  <c r="K4" i="63"/>
  <c r="K7" i="63"/>
  <c r="F27" i="63"/>
  <c r="D28" i="63"/>
  <c r="J2" i="63"/>
  <c r="K2" i="63"/>
  <c r="K3" i="64"/>
  <c r="J4" i="66"/>
  <c r="K4" i="66"/>
  <c r="K2" i="66"/>
  <c r="F27" i="45"/>
  <c r="D28" i="45"/>
  <c r="F27" i="46"/>
  <c r="D28" i="46"/>
  <c r="K7" i="47"/>
  <c r="J2" i="49"/>
  <c r="K2" i="49"/>
  <c r="J4" i="50"/>
  <c r="K4" i="50"/>
  <c r="J7" i="50"/>
  <c r="K7" i="50"/>
  <c r="J4" i="57"/>
  <c r="K4" i="57"/>
  <c r="J5" i="69"/>
  <c r="K5" i="69"/>
  <c r="K3" i="69"/>
  <c r="J5" i="70"/>
  <c r="K5" i="70"/>
  <c r="K3" i="70"/>
  <c r="K7" i="54"/>
  <c r="J4" i="56"/>
  <c r="K4" i="56"/>
  <c r="J2" i="56"/>
  <c r="K2" i="56"/>
  <c r="J6" i="57"/>
  <c r="K6" i="57"/>
  <c r="F27" i="57"/>
  <c r="D28" i="57"/>
  <c r="F27" i="58"/>
  <c r="D28" i="58"/>
  <c r="J4" i="58"/>
  <c r="K4" i="58"/>
  <c r="J5" i="60"/>
  <c r="K5" i="60"/>
  <c r="K3" i="60"/>
  <c r="J5" i="61"/>
  <c r="K5" i="61"/>
  <c r="K3" i="61"/>
  <c r="J5" i="62"/>
  <c r="K5" i="62"/>
  <c r="K3" i="62"/>
  <c r="J5" i="63"/>
  <c r="K5" i="63"/>
  <c r="K3" i="63"/>
  <c r="K7" i="64"/>
  <c r="K4" i="68"/>
  <c r="K3" i="55"/>
  <c r="J4" i="65"/>
  <c r="K4" i="65"/>
  <c r="J2" i="65"/>
  <c r="K2" i="65"/>
  <c r="J6" i="66"/>
  <c r="K6" i="66"/>
  <c r="F27" i="66"/>
  <c r="D28" i="66"/>
  <c r="J4" i="67"/>
  <c r="K4" i="67"/>
  <c r="J2" i="67"/>
  <c r="K2" i="67"/>
  <c r="K7" i="69"/>
  <c r="K7" i="70"/>
</calcChain>
</file>

<file path=xl/comments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10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1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12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13.xml><?xml version="1.0" encoding="utf-8"?>
<comments xmlns="http://schemas.openxmlformats.org/spreadsheetml/2006/main">
  <authors>
    <author>Microsoft Office User</author>
    <author>pedro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  <comment ref="C13" authorId="1">
      <text>
        <r>
          <rPr>
            <b/>
            <sz val="9"/>
            <color indexed="81"/>
            <rFont val="Tahoma"/>
          </rPr>
          <t>pedro:</t>
        </r>
        <r>
          <rPr>
            <sz val="9"/>
            <color indexed="81"/>
            <rFont val="Tahoma"/>
          </rPr>
          <t xml:space="preserve">
Application Monitoring through Zabbix.
TechOps will help us to achieve the same.</t>
        </r>
      </text>
    </comment>
    <comment ref="C16" authorId="1">
      <text>
        <r>
          <rPr>
            <b/>
            <sz val="9"/>
            <color indexed="81"/>
            <rFont val="Tahoma"/>
          </rPr>
          <t>pedro:</t>
        </r>
        <r>
          <rPr>
            <sz val="9"/>
            <color indexed="81"/>
            <rFont val="Tahoma"/>
          </rPr>
          <t xml:space="preserve">
Captures 500 errors</t>
        </r>
      </text>
    </comment>
    <comment ref="C18" authorId="1">
      <text>
        <r>
          <rPr>
            <b/>
            <sz val="9"/>
            <color indexed="81"/>
            <rFont val="Tahoma"/>
          </rPr>
          <t>pedro:</t>
        </r>
        <r>
          <rPr>
            <sz val="9"/>
            <color indexed="81"/>
            <rFont val="Tahoma"/>
          </rPr>
          <t xml:space="preserve">
Not through metrication.</t>
        </r>
      </text>
    </comment>
  </commentList>
</comments>
</file>

<file path=xl/comments14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15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16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17.xml><?xml version="1.0" encoding="utf-8"?>
<comments xmlns="http://schemas.openxmlformats.org/spreadsheetml/2006/main">
  <authors>
    <author>Microsoft Office User</author>
    <author>pedro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  <comment ref="C13" authorId="1">
      <text>
        <r>
          <rPr>
            <b/>
            <sz val="9"/>
            <color indexed="81"/>
            <rFont val="Tahoma"/>
          </rPr>
          <t>pedro:</t>
        </r>
        <r>
          <rPr>
            <sz val="9"/>
            <color indexed="81"/>
            <rFont val="Tahoma"/>
          </rPr>
          <t xml:space="preserve">
Application Monitoring through Zabbix.
TechOps will help us to achieve the same.</t>
        </r>
      </text>
    </comment>
    <comment ref="C16" authorId="1">
      <text>
        <r>
          <rPr>
            <b/>
            <sz val="9"/>
            <color indexed="81"/>
            <rFont val="Tahoma"/>
          </rPr>
          <t>pedro:</t>
        </r>
        <r>
          <rPr>
            <sz val="9"/>
            <color indexed="81"/>
            <rFont val="Tahoma"/>
          </rPr>
          <t xml:space="preserve">
Captures 500 errors</t>
        </r>
      </text>
    </comment>
    <comment ref="C18" authorId="1">
      <text>
        <r>
          <rPr>
            <b/>
            <sz val="9"/>
            <color indexed="81"/>
            <rFont val="Tahoma"/>
          </rPr>
          <t>pedro:</t>
        </r>
        <r>
          <rPr>
            <sz val="9"/>
            <color indexed="81"/>
            <rFont val="Tahoma"/>
          </rPr>
          <t xml:space="preserve">
Not through metrication.</t>
        </r>
      </text>
    </comment>
  </commentList>
</comments>
</file>

<file path=xl/comments18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19.xml><?xml version="1.0" encoding="utf-8"?>
<comments xmlns="http://schemas.openxmlformats.org/spreadsheetml/2006/main">
  <authors>
    <author>Microsoft Office User</author>
    <author>pedro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  <comment ref="C13" authorId="1">
      <text>
        <r>
          <rPr>
            <b/>
            <sz val="9"/>
            <color indexed="81"/>
            <rFont val="Tahoma"/>
          </rPr>
          <t>pedro:</t>
        </r>
        <r>
          <rPr>
            <sz val="9"/>
            <color indexed="81"/>
            <rFont val="Tahoma"/>
          </rPr>
          <t xml:space="preserve">
Application Monitoring through Zabbix.
TechOps will help us to achieve the same.</t>
        </r>
      </text>
    </comment>
    <comment ref="C16" authorId="1">
      <text>
        <r>
          <rPr>
            <b/>
            <sz val="9"/>
            <color indexed="81"/>
            <rFont val="Tahoma"/>
          </rPr>
          <t>pedro:</t>
        </r>
        <r>
          <rPr>
            <sz val="9"/>
            <color indexed="81"/>
            <rFont val="Tahoma"/>
          </rPr>
          <t xml:space="preserve">
Captures 500 errors</t>
        </r>
      </text>
    </comment>
    <comment ref="C18" authorId="1">
      <text>
        <r>
          <rPr>
            <b/>
            <sz val="9"/>
            <color indexed="81"/>
            <rFont val="Tahoma"/>
          </rPr>
          <t>pedro:</t>
        </r>
        <r>
          <rPr>
            <sz val="9"/>
            <color indexed="81"/>
            <rFont val="Tahoma"/>
          </rPr>
          <t xml:space="preserve">
Not through metrication.</t>
        </r>
      </text>
    </comment>
  </commentList>
</comments>
</file>

<file path=xl/comments2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20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2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22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23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24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25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26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27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28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29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3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30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3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32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33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34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35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36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37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38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39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4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40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4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42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43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44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45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46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47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48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49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5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50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51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52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53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6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7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8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comments9.xml><?xml version="1.0" encoding="utf-8"?>
<comments xmlns="http://schemas.openxmlformats.org/spreadsheetml/2006/main">
  <authors>
    <author>Microsoft Office User</author>
  </authors>
  <commentList>
    <comment ref="E1" authorId="0">
      <text>
        <r>
          <rPr>
            <b/>
            <sz val="10"/>
            <color indexed="81"/>
            <rFont val="Calibri"/>
            <family val="2"/>
          </rPr>
          <t xml:space="preserve">Only modify this column.  For binary items, use either 0% or 100%
</t>
        </r>
      </text>
    </comment>
  </commentList>
</comments>
</file>

<file path=xl/sharedStrings.xml><?xml version="1.0" encoding="utf-8"?>
<sst xmlns="http://schemas.openxmlformats.org/spreadsheetml/2006/main" count="3954" uniqueCount="136">
  <si>
    <t>Group</t>
  </si>
  <si>
    <t>Item</t>
  </si>
  <si>
    <t>Weighting</t>
  </si>
  <si>
    <t>Percentage</t>
  </si>
  <si>
    <t>Score</t>
  </si>
  <si>
    <t>Notes</t>
  </si>
  <si>
    <t>Weight</t>
  </si>
  <si>
    <t>Index</t>
  </si>
  <si>
    <t>Code Reviews</t>
  </si>
  <si>
    <t>Critical code sections identified and reviewed (Gerrit)</t>
  </si>
  <si>
    <t>CI</t>
  </si>
  <si>
    <t>Open code accessibility</t>
  </si>
  <si>
    <t>Automated build on check-in</t>
  </si>
  <si>
    <t>Documentation</t>
  </si>
  <si>
    <t>Automated unit test</t>
  </si>
  <si>
    <t>Instrumentation</t>
  </si>
  <si>
    <t>Automated deployment</t>
  </si>
  <si>
    <t>Stability</t>
  </si>
  <si>
    <t>Automated integration test</t>
  </si>
  <si>
    <t>Test Coverage</t>
  </si>
  <si>
    <t>Unit Test Coverage</t>
  </si>
  <si>
    <t>Static Code Analysis (Sonar health)</t>
  </si>
  <si>
    <t>Automated load test</t>
  </si>
  <si>
    <t>Automated performance test</t>
  </si>
  <si>
    <t>Testing with production data</t>
  </si>
  <si>
    <t>Exception alerting</t>
  </si>
  <si>
    <t>Application health (stats page)</t>
  </si>
  <si>
    <t>All Public APIs instrumented</t>
  </si>
  <si>
    <t>Automated crash reporting</t>
  </si>
  <si>
    <t>User impacting stats (Business process time)</t>
  </si>
  <si>
    <t>Measured outage/uptime</t>
  </si>
  <si>
    <t>Measured response times</t>
  </si>
  <si>
    <t>Wiki for public facing APIs</t>
  </si>
  <si>
    <t>Wiki for high level design</t>
  </si>
  <si>
    <t>Wiki for on-boarding new developers</t>
  </si>
  <si>
    <t>Wiki user guide</t>
  </si>
  <si>
    <t>Published SLAs for uptime, response, error notification, service restoration</t>
  </si>
  <si>
    <t>Published Runbook</t>
  </si>
  <si>
    <t>Jira Agile board available</t>
  </si>
  <si>
    <t>Total</t>
  </si>
  <si>
    <t>Total Index</t>
  </si>
  <si>
    <t>NA</t>
  </si>
  <si>
    <t>N/A</t>
  </si>
  <si>
    <t>We have added correction here, as we have made wrong estimation in Baseline.</t>
  </si>
  <si>
    <t>no blockers</t>
  </si>
  <si>
    <t>Email to techops is sent when nodes are shutdown</t>
  </si>
  <si>
    <t>VCP Components Dashboard</t>
  </si>
  <si>
    <t>VCP Metrics/VCP Prop Cop</t>
  </si>
  <si>
    <t>Stellent</t>
  </si>
  <si>
    <t>DataSync Dashboard</t>
  </si>
  <si>
    <t xml:space="preserve">Email to techops for failed change sequences </t>
  </si>
  <si>
    <t>MCP Components Dashboard</t>
  </si>
  <si>
    <t>Email when nodes are shutdown</t>
  </si>
  <si>
    <t>vcp propcop/propagation time</t>
  </si>
  <si>
    <t>RR Automation Wiki</t>
  </si>
  <si>
    <t>Dashboard for DDF</t>
  </si>
  <si>
    <t>Not Applicable</t>
  </si>
  <si>
    <t>Data Sync Wiki</t>
  </si>
  <si>
    <t>Maintained by Techops</t>
  </si>
  <si>
    <t>DataSync Board</t>
  </si>
  <si>
    <t>ignoring JavaScript here…</t>
  </si>
  <si>
    <t>no blocker or critical issues</t>
  </si>
  <si>
    <t>automated email, every 4 hours</t>
  </si>
  <si>
    <t>Marvel for metrics repo (db layer)</t>
  </si>
  <si>
    <t>not applicable</t>
  </si>
  <si>
    <t>web server and data persistence logs</t>
  </si>
  <si>
    <t>built into source README</t>
  </si>
  <si>
    <t>so far, this has been uneccesary</t>
  </si>
  <si>
    <t>WIP</t>
  </si>
  <si>
    <t>Server Level</t>
  </si>
  <si>
    <t>Unclear?</t>
  </si>
  <si>
    <t>UAT/PROD</t>
  </si>
  <si>
    <t>Voice Batch</t>
  </si>
  <si>
    <t>Legacy code, no unit test</t>
  </si>
  <si>
    <t>Mail intimation</t>
  </si>
  <si>
    <t>Release notes</t>
  </si>
  <si>
    <t>Release Notes</t>
  </si>
  <si>
    <t>Not applicable</t>
  </si>
  <si>
    <t>All code in devzone</t>
  </si>
  <si>
    <t>No manual deployments</t>
  </si>
  <si>
    <t>Supported by devzone in Q3</t>
  </si>
  <si>
    <t>Gatling Test on MapHub services</t>
  </si>
  <si>
    <t>Splunk, Nagios,  Zabbix</t>
  </si>
  <si>
    <t>Nagios, site24x7,keynote, apex</t>
  </si>
  <si>
    <t>Sentry, splunk</t>
  </si>
  <si>
    <t>Splunk log analysis</t>
  </si>
  <si>
    <t>site24x7 for webapp, Apex for data turnaround</t>
  </si>
  <si>
    <t>On api.here.com</t>
  </si>
  <si>
    <t>Technical Wiki page</t>
  </si>
  <si>
    <t>Need to agree upone critical components and functions</t>
  </si>
  <si>
    <t>Not considering coverage</t>
  </si>
  <si>
    <t>Testing is done with Production data on Map Clone.</t>
  </si>
  <si>
    <t>We need to make some changes on SNC</t>
  </si>
  <si>
    <t>Available for PROD</t>
  </si>
  <si>
    <t>how is this a %?</t>
  </si>
  <si>
    <t>some code implemented in scala</t>
  </si>
  <si>
    <t>Crucible</t>
  </si>
  <si>
    <t>No critical/blockers for modified code</t>
  </si>
  <si>
    <t>NA(Desktop application)</t>
  </si>
  <si>
    <t>Do we need a common or separate for Atlas</t>
  </si>
  <si>
    <t>NA (Atlas installation has user guide)</t>
  </si>
  <si>
    <t>Critical code sections identified and reviewed (Fisheye)</t>
  </si>
  <si>
    <t>metricated, need reporting</t>
  </si>
  <si>
    <t>Loggingin place</t>
  </si>
  <si>
    <t>TechOps</t>
  </si>
  <si>
    <t>Crucible used for code review</t>
  </si>
  <si>
    <t>NA for java script</t>
  </si>
  <si>
    <t>Not by Gerrit yet - do we care?</t>
  </si>
  <si>
    <t>Pre production mode right now</t>
  </si>
  <si>
    <t>Guess</t>
  </si>
  <si>
    <t>No SONAR integration</t>
  </si>
  <si>
    <t>What is this?</t>
  </si>
  <si>
    <t>techops</t>
  </si>
  <si>
    <t>Foster to include in build run</t>
  </si>
  <si>
    <t>exception logs</t>
  </si>
  <si>
    <t>need reporting</t>
  </si>
  <si>
    <t>TechOps?</t>
  </si>
  <si>
    <t>Needs to be automated</t>
  </si>
  <si>
    <t>Crucible + Git</t>
  </si>
  <si>
    <t>To Sandbox</t>
  </si>
  <si>
    <t>Need to adjust rules based on our needs</t>
  </si>
  <si>
    <t>Refreshed every Quarter</t>
  </si>
  <si>
    <t>No public APIs</t>
  </si>
  <si>
    <t>TBD</t>
  </si>
  <si>
    <t>Own format</t>
  </si>
  <si>
    <t>To be baselined in Q3</t>
  </si>
  <si>
    <t>Crucible + Gerrit</t>
  </si>
  <si>
    <t xml:space="preserve">Zabbix </t>
  </si>
  <si>
    <t>In Graylog, alerts needed</t>
  </si>
  <si>
    <t>Gerrit</t>
  </si>
  <si>
    <t>To Sandbox, UST and Production thru EC</t>
  </si>
  <si>
    <t>Refreshed as required (More than once in a quarter)</t>
  </si>
  <si>
    <t>Zabbix is configured for UAT and Prod servers</t>
  </si>
  <si>
    <t>Zabbix alerts</t>
  </si>
  <si>
    <t>Zabbix graphs</t>
  </si>
  <si>
    <t>XTDL Confluence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</si>
</sst>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indexed="81"/>
      <name val="Calibri"/>
      <family val="2"/>
    </font>
    <font>
      <sz val="12"/>
      <color rgb="FF0061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9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9"/>
      <color indexed="81"/>
      <name val="Tahoma"/>
    </font>
    <font>
      <sz val="9"/>
      <color indexed="81"/>
      <name val="Tahoma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DDEBF7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9" tint="0.79998168889431442"/>
      </top>
      <bottom style="thin">
        <color theme="9" tint="0.79998168889431442"/>
      </bottom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77">
    <xf numFmtId="0" fontId="0" fillId="0" borderId="0" xfId="0"/>
    <xf numFmtId="0" fontId="2" fillId="0" borderId="0" xfId="2" applyFont="1"/>
    <xf numFmtId="0" fontId="1" fillId="0" borderId="0" xfId="2"/>
    <xf numFmtId="0" fontId="1" fillId="0" borderId="0" xfId="2" applyAlignment="1">
      <alignment wrapText="1"/>
    </xf>
    <xf numFmtId="0" fontId="2" fillId="0" borderId="1" xfId="2" applyFont="1" applyBorder="1"/>
    <xf numFmtId="1" fontId="2" fillId="0" borderId="1" xfId="2" applyNumberFormat="1" applyFont="1" applyBorder="1" applyAlignment="1">
      <alignment horizontal="center"/>
    </xf>
    <xf numFmtId="0" fontId="2" fillId="0" borderId="1" xfId="2" applyFont="1" applyBorder="1" applyAlignment="1">
      <alignment horizontal="center"/>
    </xf>
    <xf numFmtId="0" fontId="2" fillId="0" borderId="1" xfId="2" applyFont="1" applyBorder="1" applyAlignment="1">
      <alignment wrapText="1"/>
    </xf>
    <xf numFmtId="1" fontId="1" fillId="0" borderId="0" xfId="2" applyNumberFormat="1"/>
    <xf numFmtId="9" fontId="0" fillId="3" borderId="0" xfId="3" applyFont="1" applyFill="1"/>
    <xf numFmtId="0" fontId="1" fillId="0" borderId="2" xfId="2" applyFont="1" applyBorder="1" applyAlignment="1">
      <alignment horizontal="left"/>
    </xf>
    <xf numFmtId="164" fontId="1" fillId="0" borderId="0" xfId="2" applyNumberFormat="1"/>
    <xf numFmtId="0" fontId="1" fillId="0" borderId="0" xfId="2" applyFont="1"/>
    <xf numFmtId="0" fontId="1" fillId="0" borderId="1" xfId="2" applyBorder="1"/>
    <xf numFmtId="1" fontId="1" fillId="0" borderId="1" xfId="2" applyNumberFormat="1" applyBorder="1"/>
    <xf numFmtId="9" fontId="0" fillId="3" borderId="1" xfId="3" applyFont="1" applyFill="1" applyBorder="1"/>
    <xf numFmtId="0" fontId="1" fillId="0" borderId="1" xfId="2" applyBorder="1" applyAlignment="1">
      <alignment wrapText="1"/>
    </xf>
    <xf numFmtId="2" fontId="0" fillId="0" borderId="0" xfId="3" applyNumberFormat="1" applyFont="1" applyAlignment="1">
      <alignment wrapText="1"/>
    </xf>
    <xf numFmtId="2" fontId="1" fillId="0" borderId="0" xfId="2" applyNumberFormat="1"/>
    <xf numFmtId="0" fontId="5" fillId="0" borderId="0" xfId="2" applyFont="1" applyAlignment="1">
      <alignment wrapText="1"/>
    </xf>
    <xf numFmtId="9" fontId="1" fillId="0" borderId="0" xfId="2" applyNumberFormat="1"/>
    <xf numFmtId="0" fontId="2" fillId="0" borderId="1" xfId="2" applyFont="1" applyBorder="1" applyAlignment="1">
      <alignment wrapText="1" readingOrder="1"/>
    </xf>
    <xf numFmtId="0" fontId="1" fillId="0" borderId="0" xfId="2" applyAlignment="1">
      <alignment readingOrder="1"/>
    </xf>
    <xf numFmtId="0" fontId="1" fillId="0" borderId="0" xfId="2" applyFont="1" applyAlignment="1">
      <alignment readingOrder="1"/>
    </xf>
    <xf numFmtId="9" fontId="4" fillId="4" borderId="0" xfId="1" applyNumberFormat="1"/>
    <xf numFmtId="0" fontId="4" fillId="4" borderId="0" xfId="1" applyAlignment="1">
      <alignment wrapText="1"/>
    </xf>
    <xf numFmtId="0" fontId="1" fillId="0" borderId="1" xfId="2" applyBorder="1" applyAlignment="1">
      <alignment readingOrder="1"/>
    </xf>
    <xf numFmtId="0" fontId="2" fillId="0" borderId="0" xfId="2" applyFont="1" applyAlignment="1">
      <alignment readingOrder="1"/>
    </xf>
    <xf numFmtId="9" fontId="0" fillId="2" borderId="0" xfId="3" applyFont="1" applyFill="1"/>
    <xf numFmtId="0" fontId="2" fillId="0" borderId="1" xfId="2" applyFont="1" applyBorder="1" applyAlignment="1">
      <alignment vertical="center"/>
    </xf>
    <xf numFmtId="1" fontId="2" fillId="0" borderId="1" xfId="2" applyNumberFormat="1" applyFont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1" xfId="2" applyFont="1" applyBorder="1" applyAlignment="1">
      <alignment vertical="center" wrapText="1"/>
    </xf>
    <xf numFmtId="0" fontId="2" fillId="0" borderId="0" xfId="2" applyFont="1" applyAlignment="1">
      <alignment vertical="center"/>
    </xf>
    <xf numFmtId="0" fontId="1" fillId="0" borderId="0" xfId="2" applyAlignment="1">
      <alignment vertical="center"/>
    </xf>
    <xf numFmtId="1" fontId="1" fillId="0" borderId="0" xfId="2" applyNumberFormat="1" applyAlignment="1">
      <alignment vertical="center"/>
    </xf>
    <xf numFmtId="9" fontId="0" fillId="3" borderId="0" xfId="3" applyFont="1" applyFill="1" applyAlignment="1">
      <alignment vertical="center"/>
    </xf>
    <xf numFmtId="0" fontId="1" fillId="0" borderId="0" xfId="2" applyAlignment="1">
      <alignment vertical="center" wrapText="1"/>
    </xf>
    <xf numFmtId="0" fontId="1" fillId="0" borderId="0" xfId="2" applyFont="1" applyAlignment="1">
      <alignment vertical="center"/>
    </xf>
    <xf numFmtId="0" fontId="1" fillId="0" borderId="1" xfId="2" applyBorder="1" applyAlignment="1">
      <alignment vertical="center"/>
    </xf>
    <xf numFmtId="1" fontId="1" fillId="0" borderId="1" xfId="2" applyNumberFormat="1" applyBorder="1" applyAlignment="1">
      <alignment vertical="center"/>
    </xf>
    <xf numFmtId="9" fontId="0" fillId="3" borderId="1" xfId="3" applyFont="1" applyFill="1" applyBorder="1" applyAlignment="1">
      <alignment vertical="center"/>
    </xf>
    <xf numFmtId="0" fontId="1" fillId="0" borderId="1" xfId="2" applyBorder="1" applyAlignment="1">
      <alignment vertical="center" wrapText="1"/>
    </xf>
    <xf numFmtId="2" fontId="0" fillId="0" borderId="0" xfId="3" applyNumberFormat="1" applyFont="1" applyAlignment="1">
      <alignment vertical="center" wrapText="1"/>
    </xf>
    <xf numFmtId="2" fontId="1" fillId="0" borderId="0" xfId="2" applyNumberFormat="1" applyAlignment="1">
      <alignment vertical="center"/>
    </xf>
    <xf numFmtId="0" fontId="2" fillId="0" borderId="1" xfId="2" applyFont="1" applyBorder="1" applyAlignment="1">
      <alignment vertical="top"/>
    </xf>
    <xf numFmtId="1" fontId="2" fillId="0" borderId="1" xfId="2" applyNumberFormat="1" applyFont="1" applyBorder="1" applyAlignment="1">
      <alignment horizontal="center" vertical="top"/>
    </xf>
    <xf numFmtId="0" fontId="2" fillId="0" borderId="1" xfId="2" applyFont="1" applyBorder="1" applyAlignment="1">
      <alignment horizontal="center" vertical="top"/>
    </xf>
    <xf numFmtId="0" fontId="2" fillId="0" borderId="0" xfId="2" applyFont="1" applyAlignment="1">
      <alignment vertical="top"/>
    </xf>
    <xf numFmtId="0" fontId="1" fillId="0" borderId="0" xfId="2" applyAlignment="1">
      <alignment vertical="top"/>
    </xf>
    <xf numFmtId="1" fontId="1" fillId="0" borderId="0" xfId="2" applyNumberFormat="1" applyAlignment="1">
      <alignment vertical="top"/>
    </xf>
    <xf numFmtId="9" fontId="0" fillId="3" borderId="0" xfId="3" applyFont="1" applyFill="1" applyAlignment="1">
      <alignment vertical="top"/>
    </xf>
    <xf numFmtId="0" fontId="1" fillId="0" borderId="0" xfId="2" applyFont="1" applyAlignment="1">
      <alignment vertical="top"/>
    </xf>
    <xf numFmtId="0" fontId="1" fillId="0" borderId="1" xfId="2" applyBorder="1" applyAlignment="1">
      <alignment vertical="top"/>
    </xf>
    <xf numFmtId="1" fontId="1" fillId="0" borderId="1" xfId="2" applyNumberFormat="1" applyBorder="1" applyAlignment="1">
      <alignment vertical="top"/>
    </xf>
    <xf numFmtId="9" fontId="0" fillId="3" borderId="1" xfId="3" applyFont="1" applyFill="1" applyBorder="1" applyAlignment="1">
      <alignment vertical="top"/>
    </xf>
    <xf numFmtId="2" fontId="0" fillId="0" borderId="0" xfId="3" applyNumberFormat="1" applyFont="1" applyAlignment="1">
      <alignment vertical="top"/>
    </xf>
    <xf numFmtId="2" fontId="1" fillId="0" borderId="0" xfId="2" applyNumberFormat="1" applyAlignment="1">
      <alignment vertical="top"/>
    </xf>
    <xf numFmtId="164" fontId="1" fillId="0" borderId="1" xfId="2" applyNumberFormat="1" applyBorder="1"/>
    <xf numFmtId="9" fontId="5" fillId="3" borderId="0" xfId="3" applyFont="1" applyFill="1"/>
    <xf numFmtId="9" fontId="6" fillId="3" borderId="0" xfId="3" applyFont="1" applyFill="1"/>
    <xf numFmtId="0" fontId="6" fillId="0" borderId="0" xfId="2" applyFont="1" applyAlignment="1">
      <alignment wrapText="1"/>
    </xf>
    <xf numFmtId="9" fontId="7" fillId="3" borderId="0" xfId="3" applyFont="1" applyFill="1"/>
    <xf numFmtId="9" fontId="8" fillId="5" borderId="0" xfId="2" applyNumberFormat="1" applyFont="1" applyFill="1"/>
    <xf numFmtId="1" fontId="8" fillId="0" borderId="0" xfId="2" applyNumberFormat="1" applyFont="1"/>
    <xf numFmtId="0" fontId="8" fillId="0" borderId="0" xfId="2" applyFont="1" applyAlignment="1">
      <alignment wrapText="1"/>
    </xf>
    <xf numFmtId="9" fontId="8" fillId="5" borderId="1" xfId="2" applyNumberFormat="1" applyFont="1" applyFill="1" applyBorder="1"/>
    <xf numFmtId="1" fontId="8" fillId="0" borderId="1" xfId="2" applyNumberFormat="1" applyFont="1" applyBorder="1"/>
    <xf numFmtId="0" fontId="8" fillId="0" borderId="1" xfId="2" applyFont="1" applyBorder="1" applyAlignment="1">
      <alignment wrapText="1"/>
    </xf>
    <xf numFmtId="9" fontId="0" fillId="3" borderId="0" xfId="3" applyFont="1" applyFill="1" applyBorder="1" applyAlignment="1">
      <alignment horizontal="right"/>
    </xf>
    <xf numFmtId="9" fontId="0" fillId="3" borderId="0" xfId="3" applyFont="1" applyFill="1" applyBorder="1" applyAlignment="1">
      <alignment horizontal="right" wrapText="1"/>
    </xf>
    <xf numFmtId="9" fontId="0" fillId="3" borderId="1" xfId="3" applyFont="1" applyFill="1" applyBorder="1" applyAlignment="1">
      <alignment horizontal="right"/>
    </xf>
    <xf numFmtId="9" fontId="0" fillId="0" borderId="0" xfId="3" applyFont="1" applyFill="1"/>
    <xf numFmtId="9" fontId="0" fillId="0" borderId="1" xfId="3" applyFont="1" applyFill="1" applyBorder="1"/>
    <xf numFmtId="9" fontId="0" fillId="0" borderId="0" xfId="3" applyFont="1" applyBorder="1" applyAlignment="1">
      <alignment horizontal="left" wrapText="1"/>
    </xf>
    <xf numFmtId="9" fontId="0" fillId="3" borderId="1" xfId="3" applyFont="1" applyFill="1" applyBorder="1" applyAlignment="1">
      <alignment horizontal="right" wrapText="1"/>
    </xf>
    <xf numFmtId="9" fontId="0" fillId="0" borderId="1" xfId="3" applyFont="1" applyBorder="1" applyAlignment="1">
      <alignment horizontal="left" wrapText="1"/>
    </xf>
  </cellXfs>
  <cellStyles count="4">
    <cellStyle name="Good" xfId="1" builtinId="26"/>
    <cellStyle name="Normal" xfId="0" builtinId="0"/>
    <cellStyle name="Normal 2" xfId="2"/>
    <cellStyle name="Percent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63" Type="http://schemas.openxmlformats.org/officeDocument/2006/relationships/theme" Target="theme/theme1.xml"/><Relationship Id="rId64" Type="http://schemas.openxmlformats.org/officeDocument/2006/relationships/styles" Target="styles.xml"/><Relationship Id="rId65" Type="http://schemas.openxmlformats.org/officeDocument/2006/relationships/sharedStrings" Target="sharedStrings.xml"/><Relationship Id="rId66" Type="http://schemas.openxmlformats.org/officeDocument/2006/relationships/calcChain" Target="calcChain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externalLink" Target="externalLinks/externalLink1.xml"/><Relationship Id="rId55" Type="http://schemas.openxmlformats.org/officeDocument/2006/relationships/externalLink" Target="externalLinks/externalLink2.xml"/><Relationship Id="rId56" Type="http://schemas.openxmlformats.org/officeDocument/2006/relationships/externalLink" Target="externalLinks/externalLink3.xml"/><Relationship Id="rId57" Type="http://schemas.openxmlformats.org/officeDocument/2006/relationships/externalLink" Target="externalLinks/externalLink4.xml"/><Relationship Id="rId58" Type="http://schemas.openxmlformats.org/officeDocument/2006/relationships/externalLink" Target="externalLinks/externalLink5.xml"/><Relationship Id="rId59" Type="http://schemas.openxmlformats.org/officeDocument/2006/relationships/externalLink" Target="externalLinks/externalLink6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60" Type="http://schemas.openxmlformats.org/officeDocument/2006/relationships/externalLink" Target="externalLinks/externalLink7.xml"/><Relationship Id="rId61" Type="http://schemas.openxmlformats.org/officeDocument/2006/relationships/externalLink" Target="externalLinks/externalLink8.xml"/><Relationship Id="rId62" Type="http://schemas.openxmlformats.org/officeDocument/2006/relationships/externalLink" Target="externalLinks/externalLink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44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45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46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47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48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49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50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51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52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53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54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55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56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57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58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'[1]Final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'[1]Final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1098480"/>
        <c:axId val="2001100320"/>
      </c:barChart>
      <c:catAx>
        <c:axId val="200109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00320"/>
        <c:crosses val="autoZero"/>
        <c:auto val="1"/>
        <c:lblAlgn val="ctr"/>
        <c:lblOffset val="100"/>
        <c:noMultiLvlLbl val="0"/>
      </c:catAx>
      <c:valAx>
        <c:axId val="200110032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09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'[1]Final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'[1]Final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547824"/>
        <c:axId val="-2056554336"/>
      </c:barChart>
      <c:catAx>
        <c:axId val="-20565478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554336"/>
        <c:crosses val="autoZero"/>
        <c:auto val="1"/>
        <c:lblAlgn val="ctr"/>
        <c:lblOffset val="100"/>
        <c:noMultiLvlLbl val="0"/>
      </c:catAx>
      <c:valAx>
        <c:axId val="-205655433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5478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'[2]Final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'[2]Final Final Version'!$H$3:$H$8</c:f>
              <c:numCache>
                <c:formatCode>General</c:formatCode>
                <c:ptCount val="6"/>
              </c:numCache>
            </c:numRef>
          </c:cat>
          <c:val>
            <c:numRef>
              <c:f>'[2]Final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576640"/>
        <c:axId val="-2056574992"/>
      </c:barChart>
      <c:catAx>
        <c:axId val="-20565766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574992"/>
        <c:crosses val="autoZero"/>
        <c:auto val="1"/>
        <c:lblAlgn val="ctr"/>
        <c:lblOffset val="100"/>
        <c:noMultiLvlLbl val="0"/>
      </c:catAx>
      <c:valAx>
        <c:axId val="-205657499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576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'[1]Final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'[1]Final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1116192"/>
        <c:axId val="2001119504"/>
      </c:barChart>
      <c:catAx>
        <c:axId val="2001116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19504"/>
        <c:crosses val="autoZero"/>
        <c:auto val="1"/>
        <c:lblAlgn val="ctr"/>
        <c:lblOffset val="100"/>
        <c:noMultiLvlLbl val="0"/>
      </c:catAx>
      <c:valAx>
        <c:axId val="200111950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1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'[3]Final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'[3]Final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'[3]Final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609584"/>
        <c:axId val="-2056607264"/>
      </c:barChart>
      <c:catAx>
        <c:axId val="-2056609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607264"/>
        <c:crosses val="autoZero"/>
        <c:auto val="1"/>
        <c:lblAlgn val="ctr"/>
        <c:lblOffset val="100"/>
        <c:noMultiLvlLbl val="0"/>
      </c:catAx>
      <c:valAx>
        <c:axId val="-205660726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60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'[1]Final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'[1]Final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643744"/>
        <c:axId val="-2056650480"/>
      </c:barChart>
      <c:catAx>
        <c:axId val="-2056643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650480"/>
        <c:crosses val="autoZero"/>
        <c:auto val="1"/>
        <c:lblAlgn val="ctr"/>
        <c:lblOffset val="100"/>
        <c:noMultiLvlLbl val="0"/>
      </c:catAx>
      <c:valAx>
        <c:axId val="-205665048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643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'[2]Final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'[2]Final Final Version'!$H$3:$H$8</c:f>
              <c:numCache>
                <c:formatCode>General</c:formatCode>
                <c:ptCount val="6"/>
              </c:numCache>
            </c:numRef>
          </c:cat>
          <c:val>
            <c:numRef>
              <c:f>'[2]Final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9921760"/>
        <c:axId val="1996662848"/>
      </c:barChart>
      <c:catAx>
        <c:axId val="-2059921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662848"/>
        <c:crosses val="autoZero"/>
        <c:auto val="1"/>
        <c:lblAlgn val="ctr"/>
        <c:lblOffset val="100"/>
        <c:noMultiLvlLbl val="0"/>
      </c:catAx>
      <c:valAx>
        <c:axId val="199666284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9921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'[1]Final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'[1]Final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666352"/>
        <c:axId val="-2056669280"/>
      </c:barChart>
      <c:catAx>
        <c:axId val="-2056666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669280"/>
        <c:crosses val="autoZero"/>
        <c:auto val="1"/>
        <c:lblAlgn val="ctr"/>
        <c:lblOffset val="100"/>
        <c:noMultiLvlLbl val="0"/>
      </c:catAx>
      <c:valAx>
        <c:axId val="-205666928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66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'[3]Final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'[3]Final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'[3]Final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745488"/>
        <c:axId val="-2056753760"/>
      </c:barChart>
      <c:catAx>
        <c:axId val="-2056745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753760"/>
        <c:crosses val="autoZero"/>
        <c:auto val="1"/>
        <c:lblAlgn val="ctr"/>
        <c:lblOffset val="100"/>
        <c:noMultiLvlLbl val="0"/>
      </c:catAx>
      <c:valAx>
        <c:axId val="-205675376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74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'[2]Final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'[2]Final Final Version'!$H$3:$H$8</c:f>
              <c:numCache>
                <c:formatCode>General</c:formatCode>
                <c:ptCount val="6"/>
              </c:numCache>
            </c:numRef>
          </c:cat>
          <c:val>
            <c:numRef>
              <c:f>'[2]Final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815616"/>
        <c:axId val="-2056818912"/>
      </c:barChart>
      <c:catAx>
        <c:axId val="-2056815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18912"/>
        <c:crosses val="autoZero"/>
        <c:auto val="1"/>
        <c:lblAlgn val="ctr"/>
        <c:lblOffset val="100"/>
        <c:noMultiLvlLbl val="0"/>
      </c:catAx>
      <c:valAx>
        <c:axId val="-205681891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1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'[3]Final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'[3]Final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'[3]Final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849744"/>
        <c:axId val="-2056855248"/>
      </c:barChart>
      <c:catAx>
        <c:axId val="-2056849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55248"/>
        <c:crosses val="autoZero"/>
        <c:auto val="1"/>
        <c:lblAlgn val="ctr"/>
        <c:lblOffset val="100"/>
        <c:noMultiLvlLbl val="0"/>
      </c:catAx>
      <c:valAx>
        <c:axId val="-205685524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84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'[1]Final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'[1]Final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383456"/>
        <c:axId val="-2056388064"/>
      </c:barChart>
      <c:catAx>
        <c:axId val="-20563834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388064"/>
        <c:crosses val="autoZero"/>
        <c:auto val="1"/>
        <c:lblAlgn val="ctr"/>
        <c:lblOffset val="100"/>
        <c:noMultiLvlLbl val="0"/>
      </c:catAx>
      <c:valAx>
        <c:axId val="-205638806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383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CaaS!$K$1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CaaS!$H$2:$H$7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CaaS!$K$2:$K$7</c:f>
              <c:numCache>
                <c:formatCode>0.0</c:formatCode>
                <c:ptCount val="6"/>
                <c:pt idx="0">
                  <c:v>0.75</c:v>
                </c:pt>
                <c:pt idx="1">
                  <c:v>1.0</c:v>
                </c:pt>
                <c:pt idx="2">
                  <c:v>0.833333333333333</c:v>
                </c:pt>
                <c:pt idx="3">
                  <c:v>0.0</c:v>
                </c:pt>
                <c:pt idx="4">
                  <c:v>0.333333333333333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85942720"/>
        <c:axId val="1994009552"/>
      </c:barChart>
      <c:catAx>
        <c:axId val="1985942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09552"/>
        <c:crosses val="autoZero"/>
        <c:auto val="1"/>
        <c:lblAlgn val="ctr"/>
        <c:lblOffset val="100"/>
        <c:noMultiLvlLbl val="0"/>
      </c:catAx>
      <c:valAx>
        <c:axId val="199400955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5942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'Services API'!$K$1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'Services API'!$H$2:$H$7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'Services API'!$K$2:$K$7</c:f>
              <c:numCache>
                <c:formatCode>0.0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0.833333333333333</c:v>
                </c:pt>
                <c:pt idx="4">
                  <c:v>0.25</c:v>
                </c:pt>
                <c:pt idx="5">
                  <c:v>0.4375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4118672"/>
        <c:axId val="1996606112"/>
      </c:barChart>
      <c:catAx>
        <c:axId val="1994118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606112"/>
        <c:crosses val="autoZero"/>
        <c:auto val="1"/>
        <c:lblAlgn val="ctr"/>
        <c:lblOffset val="100"/>
        <c:noMultiLvlLbl val="0"/>
      </c:catAx>
      <c:valAx>
        <c:axId val="199660611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118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'Extraction Framework'!$H$2:$H$8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'Extraction Framework'!$K$2:$K$8</c:f>
              <c:numCache>
                <c:formatCode>0.0</c:formatCode>
                <c:ptCount val="7"/>
                <c:pt idx="0">
                  <c:v>0.825</c:v>
                </c:pt>
                <c:pt idx="1">
                  <c:v>1.0</c:v>
                </c:pt>
                <c:pt idx="2">
                  <c:v>0.528571428571429</c:v>
                </c:pt>
                <c:pt idx="3">
                  <c:v>0.0166666666666667</c:v>
                </c:pt>
                <c:pt idx="4">
                  <c:v>0.325</c:v>
                </c:pt>
                <c:pt idx="5">
                  <c:v>0.45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493904"/>
        <c:axId val="1994368848"/>
      </c:barChart>
      <c:catAx>
        <c:axId val="199349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368848"/>
        <c:crosses val="autoZero"/>
        <c:auto val="1"/>
        <c:lblAlgn val="ctr"/>
        <c:lblOffset val="100"/>
        <c:noMultiLvlLbl val="0"/>
      </c:catAx>
      <c:valAx>
        <c:axId val="199436884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49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'Query Tool'!$H$2:$H$8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'Query Tool'!$K$2:$K$8</c:f>
              <c:numCache>
                <c:formatCode>0.0</c:formatCode>
                <c:ptCount val="7"/>
                <c:pt idx="0">
                  <c:v>0.875</c:v>
                </c:pt>
                <c:pt idx="1">
                  <c:v>1.0</c:v>
                </c:pt>
                <c:pt idx="2">
                  <c:v>0.142857142857143</c:v>
                </c:pt>
                <c:pt idx="3">
                  <c:v>0.0</c:v>
                </c:pt>
                <c:pt idx="4">
                  <c:v>0.25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6865632"/>
        <c:axId val="1993955200"/>
      </c:barChart>
      <c:catAx>
        <c:axId val="1996865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955200"/>
        <c:crosses val="autoZero"/>
        <c:auto val="1"/>
        <c:lblAlgn val="ctr"/>
        <c:lblOffset val="100"/>
        <c:noMultiLvlLbl val="0"/>
      </c:catAx>
      <c:valAx>
        <c:axId val="199395520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865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UMT!$H$2:$H$8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UMT!$K$2:$K$8</c:f>
              <c:numCache>
                <c:formatCode>0.0</c:formatCode>
                <c:ptCount val="7"/>
                <c:pt idx="0">
                  <c:v>0.75</c:v>
                </c:pt>
                <c:pt idx="1">
                  <c:v>1.0</c:v>
                </c:pt>
                <c:pt idx="2">
                  <c:v>0.142857142857143</c:v>
                </c:pt>
                <c:pt idx="3">
                  <c:v>0.0</c:v>
                </c:pt>
                <c:pt idx="4">
                  <c:v>0.25</c:v>
                </c:pt>
                <c:pt idx="5">
                  <c:v>0.525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7448016"/>
        <c:axId val="1997402288"/>
      </c:barChart>
      <c:catAx>
        <c:axId val="19974480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02288"/>
        <c:crosses val="autoZero"/>
        <c:auto val="1"/>
        <c:lblAlgn val="ctr"/>
        <c:lblOffset val="100"/>
        <c:noMultiLvlLbl val="0"/>
      </c:catAx>
      <c:valAx>
        <c:axId val="199740228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48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MMT!$H$2:$H$8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MMT!$K$2:$K$8</c:f>
              <c:numCache>
                <c:formatCode>0.0</c:formatCode>
                <c:ptCount val="7"/>
                <c:pt idx="0">
                  <c:v>0.875</c:v>
                </c:pt>
                <c:pt idx="1">
                  <c:v>1.0</c:v>
                </c:pt>
                <c:pt idx="2">
                  <c:v>0.214285714285714</c:v>
                </c:pt>
                <c:pt idx="3">
                  <c:v>0.0</c:v>
                </c:pt>
                <c:pt idx="4">
                  <c:v>0.25</c:v>
                </c:pt>
                <c:pt idx="5">
                  <c:v>0.4875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939328"/>
        <c:axId val="-2056935984"/>
      </c:barChart>
      <c:catAx>
        <c:axId val="-2056939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35984"/>
        <c:crosses val="autoZero"/>
        <c:auto val="1"/>
        <c:lblAlgn val="ctr"/>
        <c:lblOffset val="100"/>
        <c:noMultiLvlLbl val="0"/>
      </c:catAx>
      <c:valAx>
        <c:axId val="-205693598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39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PCT!$H$2:$H$8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PCT!$K$2:$K$8</c:f>
              <c:numCache>
                <c:formatCode>0.0</c:formatCode>
                <c:ptCount val="7"/>
                <c:pt idx="0">
                  <c:v>0.9</c:v>
                </c:pt>
                <c:pt idx="1">
                  <c:v>1.0</c:v>
                </c:pt>
                <c:pt idx="2">
                  <c:v>0.571428571428571</c:v>
                </c:pt>
                <c:pt idx="3">
                  <c:v>0.0</c:v>
                </c:pt>
                <c:pt idx="4">
                  <c:v>0.5</c:v>
                </c:pt>
                <c:pt idx="5">
                  <c:v>0.745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959632"/>
        <c:axId val="-2056967216"/>
      </c:barChart>
      <c:catAx>
        <c:axId val="-20569596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67216"/>
        <c:crosses val="autoZero"/>
        <c:auto val="1"/>
        <c:lblAlgn val="ctr"/>
        <c:lblOffset val="100"/>
        <c:noMultiLvlLbl val="0"/>
      </c:catAx>
      <c:valAx>
        <c:axId val="-205696721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5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'[4]Final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'[4]Final Final Version'!$H$3:$H$8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cat>
          <c:val>
            <c:numRef>
              <c:f>'[4]Final Final Version'!$K$3:$K$8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993120"/>
        <c:axId val="-2056997728"/>
      </c:barChart>
      <c:catAx>
        <c:axId val="-20569931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97728"/>
        <c:crosses val="autoZero"/>
        <c:auto val="1"/>
        <c:lblAlgn val="ctr"/>
        <c:lblOffset val="100"/>
        <c:noMultiLvlLbl val="0"/>
      </c:catAx>
      <c:valAx>
        <c:axId val="-205699772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993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'[4]Final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'[4]Final Final Version'!$H$3:$H$8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cat>
          <c:val>
            <c:numRef>
              <c:f>'[4]Final Final Version'!$K$3:$K$8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7046800"/>
        <c:axId val="-2057052352"/>
      </c:barChart>
      <c:catAx>
        <c:axId val="-205704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52352"/>
        <c:crosses val="autoZero"/>
        <c:auto val="1"/>
        <c:lblAlgn val="ctr"/>
        <c:lblOffset val="100"/>
        <c:noMultiLvlLbl val="0"/>
      </c:catAx>
      <c:valAx>
        <c:axId val="-205705235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4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395325584302"/>
          <c:y val="0.120688172043011"/>
          <c:w val="0.758652668416448"/>
          <c:h val="0.827130415149719"/>
        </c:manualLayout>
      </c:layout>
      <c:barChart>
        <c:barDir val="bar"/>
        <c:grouping val="clustered"/>
        <c:varyColors val="0"/>
        <c:ser>
          <c:idx val="2"/>
          <c:order val="0"/>
          <c:tx>
            <c:strRef>
              <c:f>'[4]Final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'[4]Final Final Version'!$H$3:$H$8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cat>
          <c:val>
            <c:numRef>
              <c:f>'[4]Final Final Version'!$K$3:$K$8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7272080"/>
        <c:axId val="-2057268800"/>
      </c:barChart>
      <c:catAx>
        <c:axId val="-20572720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268800"/>
        <c:crosses val="autoZero"/>
        <c:auto val="1"/>
        <c:lblAlgn val="ctr"/>
        <c:lblOffset val="100"/>
        <c:noMultiLvlLbl val="0"/>
      </c:catAx>
      <c:valAx>
        <c:axId val="-205726880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2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'[2]Final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'[2]Final Final Version'!$H$3:$H$8</c:f>
              <c:numCache>
                <c:formatCode>General</c:formatCode>
                <c:ptCount val="6"/>
              </c:numCache>
            </c:numRef>
          </c:cat>
          <c:val>
            <c:numRef>
              <c:f>'[2]Final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412320"/>
        <c:axId val="-2056412704"/>
      </c:barChart>
      <c:catAx>
        <c:axId val="-20564123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12704"/>
        <c:crosses val="autoZero"/>
        <c:auto val="1"/>
        <c:lblAlgn val="ctr"/>
        <c:lblOffset val="100"/>
        <c:noMultiLvlLbl val="0"/>
      </c:catAx>
      <c:valAx>
        <c:axId val="-205641270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12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Validation!$H$2:$H$8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Validation!$K$2:$K$8</c:f>
              <c:numCache>
                <c:formatCode>0.0</c:formatCode>
                <c:ptCount val="7"/>
                <c:pt idx="0">
                  <c:v>0.75</c:v>
                </c:pt>
                <c:pt idx="1">
                  <c:v>1.0</c:v>
                </c:pt>
                <c:pt idx="2">
                  <c:v>0.5</c:v>
                </c:pt>
                <c:pt idx="3">
                  <c:v>0.333333333333333</c:v>
                </c:pt>
                <c:pt idx="4">
                  <c:v>0.25</c:v>
                </c:pt>
                <c:pt idx="5">
                  <c:v>0.6775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7213648"/>
        <c:axId val="-2057210304"/>
      </c:barChart>
      <c:catAx>
        <c:axId val="-20572136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210304"/>
        <c:crosses val="autoZero"/>
        <c:auto val="1"/>
        <c:lblAlgn val="ctr"/>
        <c:lblOffset val="100"/>
        <c:noMultiLvlLbl val="0"/>
      </c:catAx>
      <c:valAx>
        <c:axId val="-205721030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21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MapCore!$H$2:$H$8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MapCore!$K$2:$K$8</c:f>
              <c:numCache>
                <c:formatCode>0.0</c:formatCode>
                <c:ptCount val="7"/>
                <c:pt idx="0">
                  <c:v>0.75</c:v>
                </c:pt>
                <c:pt idx="1">
                  <c:v>1.0</c:v>
                </c:pt>
                <c:pt idx="2">
                  <c:v>0.371428571428571</c:v>
                </c:pt>
                <c:pt idx="3">
                  <c:v>0.0</c:v>
                </c:pt>
                <c:pt idx="4">
                  <c:v>0.25</c:v>
                </c:pt>
                <c:pt idx="5">
                  <c:v>0.6325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7171696"/>
        <c:axId val="-2057168352"/>
      </c:barChart>
      <c:catAx>
        <c:axId val="-2057171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68352"/>
        <c:crosses val="autoZero"/>
        <c:auto val="1"/>
        <c:lblAlgn val="ctr"/>
        <c:lblOffset val="100"/>
        <c:noMultiLvlLbl val="0"/>
      </c:catAx>
      <c:valAx>
        <c:axId val="-205716835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7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'[5]Final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'[5]Final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'[5]Final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7140848"/>
        <c:axId val="-2057137536"/>
      </c:barChart>
      <c:catAx>
        <c:axId val="-205714084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37536"/>
        <c:crosses val="autoZero"/>
        <c:auto val="1"/>
        <c:lblAlgn val="ctr"/>
        <c:lblOffset val="100"/>
        <c:noMultiLvlLbl val="0"/>
      </c:catAx>
      <c:valAx>
        <c:axId val="-205713753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14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'[5]Final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'[5]Final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'[5]Final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7093792"/>
        <c:axId val="-2057090480"/>
      </c:barChart>
      <c:catAx>
        <c:axId val="-2057093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90480"/>
        <c:crosses val="autoZero"/>
        <c:auto val="1"/>
        <c:lblAlgn val="ctr"/>
        <c:lblOffset val="100"/>
        <c:noMultiLvlLbl val="0"/>
      </c:catAx>
      <c:valAx>
        <c:axId val="-205709048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7093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'[5]Final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'[5]Final Final Version'!$H$3:$H$8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cat>
          <c:val>
            <c:numRef>
              <c:f>'[5]Final Final Version'!$K$3:$K$8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291872"/>
        <c:axId val="1993078768"/>
      </c:barChart>
      <c:catAx>
        <c:axId val="19932918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78768"/>
        <c:crosses val="autoZero"/>
        <c:auto val="1"/>
        <c:lblAlgn val="ctr"/>
        <c:lblOffset val="100"/>
        <c:noMultiLvlLbl val="0"/>
      </c:catAx>
      <c:valAx>
        <c:axId val="199307876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2"/>
          <c:order val="0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[6]Voice!$H$2:$H$8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cat>
          <c:val>
            <c:numRef>
              <c:f>[6]Voice!$K$2:$K$8</c:f>
              <c:numCache>
                <c:formatCode>General</c:formatCode>
                <c:ptCount val="7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113888"/>
        <c:axId val="1992914640"/>
      </c:barChart>
      <c:catAx>
        <c:axId val="1993113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14640"/>
        <c:crosses val="autoZero"/>
        <c:auto val="1"/>
        <c:lblAlgn val="ctr"/>
        <c:lblOffset val="100"/>
        <c:noMultiLvlLbl val="0"/>
      </c:catAx>
      <c:valAx>
        <c:axId val="199291464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13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[7]ODF!$K$2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[7]ODF!$H$3:$H$8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cat>
          <c:val>
            <c:numRef>
              <c:f>[7]ODF!$K$3:$K$8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001984"/>
        <c:axId val="1993133120"/>
      </c:barChart>
      <c:catAx>
        <c:axId val="19930019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33120"/>
        <c:crosses val="autoZero"/>
        <c:auto val="1"/>
        <c:lblAlgn val="ctr"/>
        <c:lblOffset val="100"/>
        <c:noMultiLvlLbl val="0"/>
      </c:catAx>
      <c:valAx>
        <c:axId val="199313312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0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'[7]Generalized Admin Boundary'!$K$2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'[7]Generalized Admin Boundary'!$H$3:$H$8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cat>
          <c:val>
            <c:numRef>
              <c:f>'[7]Generalized Admin Boundary'!$K$3:$K$8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308336"/>
        <c:axId val="1993303536"/>
      </c:barChart>
      <c:catAx>
        <c:axId val="1993308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03536"/>
        <c:crosses val="autoZero"/>
        <c:auto val="1"/>
        <c:lblAlgn val="ctr"/>
        <c:lblOffset val="100"/>
        <c:noMultiLvlLbl val="0"/>
      </c:catAx>
      <c:valAx>
        <c:axId val="199330353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30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[7]AME!$K$2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[7]AME!$H$3:$H$8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cat>
          <c:val>
            <c:numRef>
              <c:f>[7]AME!$K$3:$K$8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215344"/>
        <c:axId val="1993212624"/>
      </c:barChart>
      <c:catAx>
        <c:axId val="1993215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12624"/>
        <c:crosses val="autoZero"/>
        <c:auto val="1"/>
        <c:lblAlgn val="ctr"/>
        <c:lblOffset val="100"/>
        <c:noMultiLvlLbl val="0"/>
      </c:catAx>
      <c:valAx>
        <c:axId val="199321262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21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'[7]Postal Code Boundary'!$K$2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'[7]Postal Code Boundary'!$H$3:$H$8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cat>
          <c:val>
            <c:numRef>
              <c:f>'[7]Postal Code Boundary'!$K$3:$K$8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150112"/>
        <c:axId val="1993145520"/>
      </c:barChart>
      <c:catAx>
        <c:axId val="1993150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45520"/>
        <c:crosses val="autoZero"/>
        <c:auto val="1"/>
        <c:lblAlgn val="ctr"/>
        <c:lblOffset val="100"/>
        <c:noMultiLvlLbl val="0"/>
      </c:catAx>
      <c:valAx>
        <c:axId val="199314552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150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'[1]Final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'[1]Final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434752"/>
        <c:axId val="-2056435872"/>
      </c:barChart>
      <c:catAx>
        <c:axId val="-2056434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35872"/>
        <c:crosses val="autoZero"/>
        <c:auto val="1"/>
        <c:lblAlgn val="ctr"/>
        <c:lblOffset val="100"/>
        <c:noMultiLvlLbl val="0"/>
      </c:catAx>
      <c:valAx>
        <c:axId val="-205643587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3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'[7]ADAS for FGDB'!$K$2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'[7]ADAS for FGDB'!$H$3:$H$8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cat>
          <c:val>
            <c:numRef>
              <c:f>'[7]ADAS for FGDB'!$K$3:$K$8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071584"/>
        <c:axId val="1993066848"/>
      </c:barChart>
      <c:catAx>
        <c:axId val="1993071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66848"/>
        <c:crosses val="autoZero"/>
        <c:auto val="1"/>
        <c:lblAlgn val="ctr"/>
        <c:lblOffset val="100"/>
        <c:noMultiLvlLbl val="0"/>
      </c:catAx>
      <c:valAx>
        <c:axId val="199306684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7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'[3]Final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'[3]Final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'[3]Final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3005184"/>
        <c:axId val="1993008496"/>
      </c:barChart>
      <c:catAx>
        <c:axId val="1993005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08496"/>
        <c:crosses val="autoZero"/>
        <c:auto val="1"/>
        <c:lblAlgn val="ctr"/>
        <c:lblOffset val="100"/>
        <c:noMultiLvlLbl val="0"/>
      </c:catAx>
      <c:valAx>
        <c:axId val="199300849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3005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'[3]Final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'[3]Final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'[3]Final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2933760"/>
        <c:axId val="1992930960"/>
      </c:barChart>
      <c:catAx>
        <c:axId val="19929337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30960"/>
        <c:crosses val="autoZero"/>
        <c:auto val="1"/>
        <c:lblAlgn val="ctr"/>
        <c:lblOffset val="100"/>
        <c:noMultiLvlLbl val="0"/>
      </c:catAx>
      <c:valAx>
        <c:axId val="199293096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933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'[1]Final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'[1]Final Final Version'!$H$3:$H$8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'[1]Final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2826800"/>
        <c:axId val="1992822544"/>
      </c:barChart>
      <c:catAx>
        <c:axId val="19928268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22544"/>
        <c:crosses val="autoZero"/>
        <c:auto val="1"/>
        <c:lblAlgn val="ctr"/>
        <c:lblOffset val="100"/>
        <c:noMultiLvlLbl val="0"/>
      </c:catAx>
      <c:valAx>
        <c:axId val="199282254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8268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PDS!$K$2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PDS!$H$3:$H$8</c:f>
              <c:strCache>
                <c:ptCount val="5"/>
                <c:pt idx="0">
                  <c:v>Code Reviews</c:v>
                </c:pt>
                <c:pt idx="1">
                  <c:v>Documentation</c:v>
                </c:pt>
                <c:pt idx="2">
                  <c:v>Instrumentation</c:v>
                </c:pt>
                <c:pt idx="3">
                  <c:v>Stability</c:v>
                </c:pt>
                <c:pt idx="4">
                  <c:v>Test Coverage</c:v>
                </c:pt>
              </c:strCache>
            </c:strRef>
          </c:cat>
          <c:val>
            <c:numRef>
              <c:f>PDS!$K$3:$K$8</c:f>
              <c:numCache>
                <c:formatCode>0.0</c:formatCode>
                <c:ptCount val="6"/>
                <c:pt idx="0">
                  <c:v>0.625</c:v>
                </c:pt>
                <c:pt idx="1">
                  <c:v>1.0</c:v>
                </c:pt>
                <c:pt idx="2">
                  <c:v>0.5</c:v>
                </c:pt>
                <c:pt idx="3">
                  <c:v>0.375</c:v>
                </c:pt>
                <c:pt idx="4">
                  <c:v>0.595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2538480"/>
        <c:axId val="1992541824"/>
      </c:barChart>
      <c:catAx>
        <c:axId val="19925384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41824"/>
        <c:crosses val="autoZero"/>
        <c:auto val="1"/>
        <c:lblAlgn val="ctr"/>
        <c:lblOffset val="100"/>
        <c:noMultiLvlLbl val="0"/>
      </c:catAx>
      <c:valAx>
        <c:axId val="199254182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38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PDS!$K$2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PDS!$H$3:$H$8</c:f>
              <c:strCache>
                <c:ptCount val="5"/>
                <c:pt idx="0">
                  <c:v>Code Reviews</c:v>
                </c:pt>
                <c:pt idx="1">
                  <c:v>Documentation</c:v>
                </c:pt>
                <c:pt idx="2">
                  <c:v>Instrumentation</c:v>
                </c:pt>
                <c:pt idx="3">
                  <c:v>Stability</c:v>
                </c:pt>
                <c:pt idx="4">
                  <c:v>Test Coverage</c:v>
                </c:pt>
              </c:strCache>
            </c:strRef>
          </c:cat>
          <c:val>
            <c:numRef>
              <c:f>PDS!$K$3:$K$8</c:f>
              <c:numCache>
                <c:formatCode>0.0</c:formatCode>
                <c:ptCount val="6"/>
                <c:pt idx="0">
                  <c:v>0.625</c:v>
                </c:pt>
                <c:pt idx="1">
                  <c:v>1.0</c:v>
                </c:pt>
                <c:pt idx="2">
                  <c:v>0.5</c:v>
                </c:pt>
                <c:pt idx="3">
                  <c:v>0.375</c:v>
                </c:pt>
                <c:pt idx="4">
                  <c:v>0.595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2571056"/>
        <c:axId val="1992574400"/>
      </c:barChart>
      <c:catAx>
        <c:axId val="19925710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74400"/>
        <c:crosses val="autoZero"/>
        <c:auto val="1"/>
        <c:lblAlgn val="ctr"/>
        <c:lblOffset val="100"/>
        <c:noMultiLvlLbl val="0"/>
      </c:catAx>
      <c:valAx>
        <c:axId val="199257440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71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'PDS On-Boarding'!$K$1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'PDS On-Boarding'!$H$2:$H$7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'PDS On-Boarding'!$K$2:$K$7</c:f>
              <c:numCache>
                <c:formatCode>0.0</c:formatCode>
                <c:ptCount val="6"/>
                <c:pt idx="0">
                  <c:v>1.0</c:v>
                </c:pt>
                <c:pt idx="1">
                  <c:v>0.625</c:v>
                </c:pt>
                <c:pt idx="2">
                  <c:v>0.833333333333333</c:v>
                </c:pt>
                <c:pt idx="3">
                  <c:v>0.333333333333333</c:v>
                </c:pt>
                <c:pt idx="4">
                  <c:v>0.125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9908112"/>
        <c:axId val="1999911456"/>
      </c:barChart>
      <c:catAx>
        <c:axId val="19999081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11456"/>
        <c:crosses val="autoZero"/>
        <c:auto val="1"/>
        <c:lblAlgn val="ctr"/>
        <c:lblOffset val="100"/>
        <c:noMultiLvlLbl val="0"/>
      </c:catAx>
      <c:valAx>
        <c:axId val="199991145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908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'PDS On-Boarding'!$K$1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'PDS On-Boarding'!$H$2:$H$7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'PDS On-Boarding'!$K$2:$K$7</c:f>
              <c:numCache>
                <c:formatCode>0.0</c:formatCode>
                <c:ptCount val="6"/>
                <c:pt idx="0">
                  <c:v>1.0</c:v>
                </c:pt>
                <c:pt idx="1">
                  <c:v>0.625</c:v>
                </c:pt>
                <c:pt idx="2">
                  <c:v>0.833333333333333</c:v>
                </c:pt>
                <c:pt idx="3">
                  <c:v>0.333333333333333</c:v>
                </c:pt>
                <c:pt idx="4">
                  <c:v>0.125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2558656"/>
        <c:axId val="1992562064"/>
      </c:barChart>
      <c:catAx>
        <c:axId val="1992558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62064"/>
        <c:crosses val="autoZero"/>
        <c:auto val="1"/>
        <c:lblAlgn val="ctr"/>
        <c:lblOffset val="100"/>
        <c:noMultiLvlLbl val="0"/>
      </c:catAx>
      <c:valAx>
        <c:axId val="199256206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58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'[8]PDS On-Boarding'!$K$2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'[8]PDS On-Boarding'!$H$3:$H$8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'[8]PDS On-Boarding'!$K$3:$K$8</c:f>
              <c:numCache>
                <c:formatCode>General</c:formatCode>
                <c:ptCount val="6"/>
                <c:pt idx="0">
                  <c:v>1.0</c:v>
                </c:pt>
                <c:pt idx="1">
                  <c:v>0.3125</c:v>
                </c:pt>
                <c:pt idx="2">
                  <c:v>0.833333333333333</c:v>
                </c:pt>
                <c:pt idx="3">
                  <c:v>0.333333333333333</c:v>
                </c:pt>
                <c:pt idx="4">
                  <c:v>0.125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001144224"/>
        <c:axId val="2001147536"/>
      </c:barChart>
      <c:catAx>
        <c:axId val="20011442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47536"/>
        <c:crosses val="autoZero"/>
        <c:auto val="1"/>
        <c:lblAlgn val="ctr"/>
        <c:lblOffset val="100"/>
        <c:noMultiLvlLbl val="0"/>
      </c:catAx>
      <c:valAx>
        <c:axId val="200114753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144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'PDS Core Extraction Trans'!$K$1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'PDS Core Extraction Trans'!$H$2:$H$7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'PDS Core Extraction Trans'!$K$2:$K$7</c:f>
              <c:numCache>
                <c:formatCode>0.0</c:formatCode>
                <c:ptCount val="6"/>
                <c:pt idx="0">
                  <c:v>0.75</c:v>
                </c:pt>
                <c:pt idx="1">
                  <c:v>0.625</c:v>
                </c:pt>
                <c:pt idx="2">
                  <c:v>0.8</c:v>
                </c:pt>
                <c:pt idx="3">
                  <c:v>0.0</c:v>
                </c:pt>
                <c:pt idx="4">
                  <c:v>0.375</c:v>
                </c:pt>
                <c:pt idx="5">
                  <c:v>0.30325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2646944"/>
        <c:axId val="1992650288"/>
      </c:barChart>
      <c:catAx>
        <c:axId val="19926469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50288"/>
        <c:crosses val="autoZero"/>
        <c:auto val="1"/>
        <c:lblAlgn val="ctr"/>
        <c:lblOffset val="100"/>
        <c:noMultiLvlLbl val="0"/>
      </c:catAx>
      <c:valAx>
        <c:axId val="199265028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4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'[2]Final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'[2]Final Final Version'!$H$3:$H$8</c:f>
              <c:numCache>
                <c:formatCode>General</c:formatCode>
                <c:ptCount val="6"/>
              </c:numCache>
            </c:numRef>
          </c:cat>
          <c:val>
            <c:numRef>
              <c:f>'[2]Final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464192"/>
        <c:axId val="-2056462352"/>
      </c:barChart>
      <c:catAx>
        <c:axId val="-2056464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62352"/>
        <c:crosses val="autoZero"/>
        <c:auto val="1"/>
        <c:lblAlgn val="ctr"/>
        <c:lblOffset val="100"/>
        <c:noMultiLvlLbl val="0"/>
      </c:catAx>
      <c:valAx>
        <c:axId val="-205646235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6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Snoopy!$K$2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Snoopy!$H$3:$H$8</c:f>
              <c:strCache>
                <c:ptCount val="5"/>
                <c:pt idx="0">
                  <c:v>Code Reviews</c:v>
                </c:pt>
                <c:pt idx="1">
                  <c:v>Documentation</c:v>
                </c:pt>
                <c:pt idx="2">
                  <c:v>Instrumentation</c:v>
                </c:pt>
                <c:pt idx="3">
                  <c:v>Stability</c:v>
                </c:pt>
                <c:pt idx="4">
                  <c:v>Test Coverage</c:v>
                </c:pt>
              </c:strCache>
            </c:strRef>
          </c:cat>
          <c:val>
            <c:numRef>
              <c:f>Snoopy!$K$3:$K$8</c:f>
              <c:numCache>
                <c:formatCode>0.0</c:formatCode>
                <c:ptCount val="6"/>
                <c:pt idx="0">
                  <c:v>1.0</c:v>
                </c:pt>
                <c:pt idx="1">
                  <c:v>0.928571428571429</c:v>
                </c:pt>
                <c:pt idx="2">
                  <c:v>0.5</c:v>
                </c:pt>
                <c:pt idx="3">
                  <c:v>0.55</c:v>
                </c:pt>
                <c:pt idx="4">
                  <c:v>0.475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2692352"/>
        <c:axId val="1992695696"/>
      </c:barChart>
      <c:catAx>
        <c:axId val="19926923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95696"/>
        <c:crosses val="autoZero"/>
        <c:auto val="1"/>
        <c:lblAlgn val="ctr"/>
        <c:lblOffset val="100"/>
        <c:noMultiLvlLbl val="0"/>
      </c:catAx>
      <c:valAx>
        <c:axId val="199269569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69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PEP!$K$2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PEP!$H$3:$H$8</c:f>
              <c:strCache>
                <c:ptCount val="5"/>
                <c:pt idx="0">
                  <c:v>Code Reviews</c:v>
                </c:pt>
                <c:pt idx="1">
                  <c:v>Documentation</c:v>
                </c:pt>
                <c:pt idx="2">
                  <c:v>Instrumentation</c:v>
                </c:pt>
                <c:pt idx="3">
                  <c:v>Stability</c:v>
                </c:pt>
                <c:pt idx="4">
                  <c:v>Test Coverage</c:v>
                </c:pt>
              </c:strCache>
            </c:strRef>
          </c:cat>
          <c:val>
            <c:numRef>
              <c:f>PEP!$K$3:$K$8</c:f>
              <c:numCache>
                <c:formatCode>0.0</c:formatCode>
                <c:ptCount val="6"/>
                <c:pt idx="0">
                  <c:v>1.0</c:v>
                </c:pt>
                <c:pt idx="1">
                  <c:v>0.928571428571429</c:v>
                </c:pt>
                <c:pt idx="2">
                  <c:v>0.5</c:v>
                </c:pt>
                <c:pt idx="3">
                  <c:v>0.5</c:v>
                </c:pt>
                <c:pt idx="4">
                  <c:v>0.625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2516560"/>
        <c:axId val="1992519904"/>
      </c:barChart>
      <c:catAx>
        <c:axId val="19925165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19904"/>
        <c:crosses val="autoZero"/>
        <c:auto val="1"/>
        <c:lblAlgn val="ctr"/>
        <c:lblOffset val="100"/>
        <c:noMultiLvlLbl val="0"/>
      </c:catAx>
      <c:valAx>
        <c:axId val="199251990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5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'Places Medic'!$K$1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'Places Medic'!$H$2:$H$7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'Places Medic'!$K$2:$K$7</c:f>
              <c:numCache>
                <c:formatCode>0.0</c:formatCode>
                <c:ptCount val="6"/>
                <c:pt idx="0">
                  <c:v>0.75</c:v>
                </c:pt>
                <c:pt idx="1">
                  <c:v>1.0</c:v>
                </c:pt>
                <c:pt idx="2">
                  <c:v>0.785714285714286</c:v>
                </c:pt>
                <c:pt idx="3">
                  <c:v>0.5</c:v>
                </c:pt>
                <c:pt idx="4">
                  <c:v>0.0</c:v>
                </c:pt>
                <c:pt idx="5">
                  <c:v>0.35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2467520"/>
        <c:axId val="1992470864"/>
      </c:barChart>
      <c:catAx>
        <c:axId val="19924675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70864"/>
        <c:crosses val="autoZero"/>
        <c:auto val="1"/>
        <c:lblAlgn val="ctr"/>
        <c:lblOffset val="100"/>
        <c:noMultiLvlLbl val="0"/>
      </c:catAx>
      <c:valAx>
        <c:axId val="199247086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6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'[9]Places Medic'!$K$2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'[9]Places Medic'!$H$3:$H$8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cat>
          <c:val>
            <c:numRef>
              <c:f>'[9]Places Medic'!$K$3:$K$8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2422464"/>
        <c:axId val="1992417104"/>
      </c:barChart>
      <c:catAx>
        <c:axId val="1992422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17104"/>
        <c:crosses val="autoZero"/>
        <c:auto val="1"/>
        <c:lblAlgn val="ctr"/>
        <c:lblOffset val="100"/>
        <c:noMultiLvlLbl val="0"/>
      </c:catAx>
      <c:valAx>
        <c:axId val="1992417104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422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PRT!$K$1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PRT!$H$2:$H$7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PRT!$K$2:$K$7</c:f>
              <c:numCache>
                <c:formatCode>0.0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0.857142857142857</c:v>
                </c:pt>
                <c:pt idx="3">
                  <c:v>0.583333333333333</c:v>
                </c:pt>
                <c:pt idx="4">
                  <c:v>0.4</c:v>
                </c:pt>
                <c:pt idx="5">
                  <c:v>0.295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2364576"/>
        <c:axId val="1992359472"/>
      </c:barChart>
      <c:catAx>
        <c:axId val="1992364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59472"/>
        <c:crosses val="autoZero"/>
        <c:auto val="1"/>
        <c:lblAlgn val="ctr"/>
        <c:lblOffset val="100"/>
        <c:noMultiLvlLbl val="0"/>
      </c:catAx>
      <c:valAx>
        <c:axId val="199235947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64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[9]PRT!$K$2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[9]PRT!$H$3:$H$8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cat>
          <c:val>
            <c:numRef>
              <c:f>[9]PRT!$K$3:$K$8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2324160"/>
        <c:axId val="1992320368"/>
      </c:barChart>
      <c:catAx>
        <c:axId val="1992324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20368"/>
        <c:crosses val="autoZero"/>
        <c:auto val="1"/>
        <c:lblAlgn val="ctr"/>
        <c:lblOffset val="100"/>
        <c:noMultiLvlLbl val="0"/>
      </c:catAx>
      <c:valAx>
        <c:axId val="199232036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2324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Titan!$K$1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Titan!$H$2:$H$7</c:f>
              <c:strCache>
                <c:ptCount val="6"/>
                <c:pt idx="0">
                  <c:v>CI</c:v>
                </c:pt>
                <c:pt idx="1">
                  <c:v>Code Reviews</c:v>
                </c:pt>
                <c:pt idx="2">
                  <c:v>Documentation</c:v>
                </c:pt>
                <c:pt idx="3">
                  <c:v>Instrumentation</c:v>
                </c:pt>
                <c:pt idx="4">
                  <c:v>Stability</c:v>
                </c:pt>
                <c:pt idx="5">
                  <c:v>Test Coverage</c:v>
                </c:pt>
              </c:strCache>
            </c:strRef>
          </c:cat>
          <c:val>
            <c:numRef>
              <c:f>Titan!$K$2:$K$7</c:f>
              <c:numCache>
                <c:formatCode>0.0</c:formatCode>
                <c:ptCount val="6"/>
                <c:pt idx="0">
                  <c:v>0.75</c:v>
                </c:pt>
                <c:pt idx="1">
                  <c:v>1.0</c:v>
                </c:pt>
                <c:pt idx="2">
                  <c:v>0.785714285714286</c:v>
                </c:pt>
                <c:pt idx="3">
                  <c:v>0.516666666666667</c:v>
                </c:pt>
                <c:pt idx="4">
                  <c:v>0.0</c:v>
                </c:pt>
                <c:pt idx="5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9027616"/>
        <c:axId val="1999194416"/>
      </c:barChart>
      <c:catAx>
        <c:axId val="1999027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94416"/>
        <c:crosses val="autoZero"/>
        <c:auto val="1"/>
        <c:lblAlgn val="ctr"/>
        <c:lblOffset val="100"/>
        <c:noMultiLvlLbl val="0"/>
      </c:catAx>
      <c:valAx>
        <c:axId val="199919441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027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[9]Titan!$K$2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[9]Titan!$H$3:$H$8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cat>
          <c:val>
            <c:numRef>
              <c:f>[9]Titan!$K$3:$K$8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6911552"/>
        <c:axId val="1994466192"/>
      </c:barChart>
      <c:catAx>
        <c:axId val="1996911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466192"/>
        <c:crosses val="autoZero"/>
        <c:auto val="1"/>
        <c:lblAlgn val="ctr"/>
        <c:lblOffset val="100"/>
        <c:noMultiLvlLbl val="0"/>
      </c:catAx>
      <c:valAx>
        <c:axId val="1994466192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91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Phoenix!$K$2</c:f>
              <c:strCache>
                <c:ptCount val="1"/>
                <c:pt idx="0">
                  <c:v>1.0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Phoenix!$H$3:$H$8</c:f>
              <c:strCache>
                <c:ptCount val="5"/>
                <c:pt idx="0">
                  <c:v>Code Reviews</c:v>
                </c:pt>
                <c:pt idx="1">
                  <c:v>Documentation</c:v>
                </c:pt>
                <c:pt idx="2">
                  <c:v>Instrumentation</c:v>
                </c:pt>
                <c:pt idx="3">
                  <c:v>Stability</c:v>
                </c:pt>
                <c:pt idx="4">
                  <c:v>Test Coverage</c:v>
                </c:pt>
              </c:strCache>
            </c:strRef>
          </c:cat>
          <c:val>
            <c:numRef>
              <c:f>Phoenix!$K$3:$K$8</c:f>
              <c:numCache>
                <c:formatCode>0.0</c:formatCode>
                <c:ptCount val="6"/>
                <c:pt idx="0">
                  <c:v>1.0</c:v>
                </c:pt>
                <c:pt idx="1">
                  <c:v>0.9</c:v>
                </c:pt>
                <c:pt idx="2">
                  <c:v>0.5</c:v>
                </c:pt>
                <c:pt idx="3">
                  <c:v>0.0</c:v>
                </c:pt>
                <c:pt idx="4">
                  <c:v>0.85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95189232"/>
        <c:axId val="1994860128"/>
      </c:barChart>
      <c:catAx>
        <c:axId val="19951892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860128"/>
        <c:crosses val="autoZero"/>
        <c:auto val="1"/>
        <c:lblAlgn val="ctr"/>
        <c:lblOffset val="100"/>
        <c:noMultiLvlLbl val="0"/>
      </c:catAx>
      <c:valAx>
        <c:axId val="199486012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18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'[2]Final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'[2]Final Final Version'!$H$3:$H$8</c:f>
              <c:numCache>
                <c:formatCode>General</c:formatCode>
                <c:ptCount val="6"/>
              </c:numCache>
            </c:numRef>
          </c:cat>
          <c:val>
            <c:numRef>
              <c:f>'[2]Final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482368"/>
        <c:axId val="-2056486016"/>
      </c:barChart>
      <c:catAx>
        <c:axId val="-205648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86016"/>
        <c:crosses val="autoZero"/>
        <c:auto val="1"/>
        <c:lblAlgn val="ctr"/>
        <c:lblOffset val="100"/>
        <c:noMultiLvlLbl val="0"/>
      </c:catAx>
      <c:valAx>
        <c:axId val="-2056486016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482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'[2]Final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'[2]Final Final Version'!$H$3:$H$8</c:f>
              <c:numCache>
                <c:formatCode>General</c:formatCode>
                <c:ptCount val="6"/>
              </c:numCache>
            </c:numRef>
          </c:cat>
          <c:val>
            <c:numRef>
              <c:f>'[2]Final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508176"/>
        <c:axId val="-2056509168"/>
      </c:barChart>
      <c:catAx>
        <c:axId val="-20565081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509168"/>
        <c:crosses val="autoZero"/>
        <c:auto val="1"/>
        <c:lblAlgn val="ctr"/>
        <c:lblOffset val="100"/>
        <c:noMultiLvlLbl val="0"/>
      </c:catAx>
      <c:valAx>
        <c:axId val="-205650916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508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'[2]Final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'[2]Final Final Version'!$H$3:$H$8</c:f>
              <c:numCache>
                <c:formatCode>General</c:formatCode>
                <c:ptCount val="6"/>
              </c:numCache>
            </c:numRef>
          </c:cat>
          <c:val>
            <c:numRef>
              <c:f>'[2]Final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25265584"/>
        <c:axId val="1996494768"/>
      </c:barChart>
      <c:catAx>
        <c:axId val="2125265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6494768"/>
        <c:crosses val="autoZero"/>
        <c:auto val="1"/>
        <c:lblAlgn val="ctr"/>
        <c:lblOffset val="100"/>
        <c:noMultiLvlLbl val="0"/>
      </c:catAx>
      <c:valAx>
        <c:axId val="1996494768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26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'[2]Final Final Version'!$K$2</c:f>
              <c:strCache>
                <c:ptCount val="1"/>
                <c:pt idx="0">
                  <c:v>Index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'[2]Final Final Version'!$H$3:$H$8</c:f>
              <c:numCache>
                <c:formatCode>General</c:formatCode>
                <c:ptCount val="6"/>
              </c:numCache>
            </c:numRef>
          </c:cat>
          <c:val>
            <c:numRef>
              <c:f>'[2]Final Final Version'!$K$3:$K$8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0.571428571428571</c:v>
                </c:pt>
                <c:pt idx="3">
                  <c:v>0.666666666666667</c:v>
                </c:pt>
                <c:pt idx="4">
                  <c:v>0.25</c:v>
                </c:pt>
                <c:pt idx="5">
                  <c:v>0.345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2056526720"/>
        <c:axId val="-2056524880"/>
      </c:barChart>
      <c:catAx>
        <c:axId val="-2056526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524880"/>
        <c:crosses val="autoZero"/>
        <c:auto val="1"/>
        <c:lblAlgn val="ctr"/>
        <c:lblOffset val="100"/>
        <c:noMultiLvlLbl val="0"/>
      </c:catAx>
      <c:valAx>
        <c:axId val="-2056524880"/>
        <c:scaling>
          <c:orientation val="minMax"/>
          <c:max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6526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4.xml"/><Relationship Id="rId2" Type="http://schemas.openxmlformats.org/officeDocument/2006/relationships/chart" Target="../charts/chart45.xml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0.xml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1.xml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4.xml"/><Relationship Id="rId2" Type="http://schemas.openxmlformats.org/officeDocument/2006/relationships/chart" Target="../charts/chart55.xml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6.xml"/><Relationship Id="rId2" Type="http://schemas.openxmlformats.org/officeDocument/2006/relationships/chart" Target="../charts/chart57.xml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819149</xdr:colOff>
      <xdr:row>0</xdr:row>
      <xdr:rowOff>180975</xdr:rowOff>
    </xdr:from>
    <xdr:to>
      <xdr:col>14</xdr:col>
      <xdr:colOff>447674</xdr:colOff>
      <xdr:row>24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819149</xdr:colOff>
      <xdr:row>0</xdr:row>
      <xdr:rowOff>180975</xdr:rowOff>
    </xdr:from>
    <xdr:to>
      <xdr:col>14</xdr:col>
      <xdr:colOff>447674</xdr:colOff>
      <xdr:row>24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819149</xdr:colOff>
      <xdr:row>0</xdr:row>
      <xdr:rowOff>180975</xdr:rowOff>
    </xdr:from>
    <xdr:to>
      <xdr:col>14</xdr:col>
      <xdr:colOff>447674</xdr:colOff>
      <xdr:row>24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819149</xdr:colOff>
      <xdr:row>0</xdr:row>
      <xdr:rowOff>180975</xdr:rowOff>
    </xdr:from>
    <xdr:to>
      <xdr:col>14</xdr:col>
      <xdr:colOff>447674</xdr:colOff>
      <xdr:row>24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819149</xdr:colOff>
      <xdr:row>0</xdr:row>
      <xdr:rowOff>180975</xdr:rowOff>
    </xdr:from>
    <xdr:to>
      <xdr:col>14</xdr:col>
      <xdr:colOff>447674</xdr:colOff>
      <xdr:row>24</xdr:row>
      <xdr:rowOff>47625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0</xdr:row>
      <xdr:rowOff>76200</xdr:rowOff>
    </xdr:from>
    <xdr:to>
      <xdr:col>15</xdr:col>
      <xdr:colOff>136525</xdr:colOff>
      <xdr:row>22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14</xdr:col>
      <xdr:colOff>12700</xdr:colOff>
      <xdr:row>22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0</xdr:row>
      <xdr:rowOff>0</xdr:rowOff>
    </xdr:from>
    <xdr:to>
      <xdr:col>14</xdr:col>
      <xdr:colOff>12700</xdr:colOff>
      <xdr:row>22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838199</xdr:colOff>
      <xdr:row>0</xdr:row>
      <xdr:rowOff>0</xdr:rowOff>
    </xdr:from>
    <xdr:to>
      <xdr:col>14</xdr:col>
      <xdr:colOff>466724</xdr:colOff>
      <xdr:row>23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838199</xdr:colOff>
      <xdr:row>0</xdr:row>
      <xdr:rowOff>0</xdr:rowOff>
    </xdr:from>
    <xdr:to>
      <xdr:col>14</xdr:col>
      <xdr:colOff>466724</xdr:colOff>
      <xdr:row>23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11</xdr:col>
      <xdr:colOff>304800</xdr:colOff>
      <xdr:row>14</xdr:row>
      <xdr:rowOff>231775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9525</xdr:rowOff>
    </xdr:from>
    <xdr:to>
      <xdr:col>13</xdr:col>
      <xdr:colOff>400050</xdr:colOff>
      <xdr:row>23</xdr:row>
      <xdr:rowOff>41275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488950</xdr:colOff>
      <xdr:row>2</xdr:row>
      <xdr:rowOff>111125</xdr:rowOff>
    </xdr:from>
    <xdr:to>
      <xdr:col>15</xdr:col>
      <xdr:colOff>196850</xdr:colOff>
      <xdr:row>25</xdr:row>
      <xdr:rowOff>142875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838199</xdr:colOff>
      <xdr:row>0</xdr:row>
      <xdr:rowOff>0</xdr:rowOff>
    </xdr:from>
    <xdr:to>
      <xdr:col>14</xdr:col>
      <xdr:colOff>466724</xdr:colOff>
      <xdr:row>23</xdr:row>
      <xdr:rowOff>66675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7</xdr:row>
      <xdr:rowOff>101600</xdr:rowOff>
    </xdr:from>
    <xdr:to>
      <xdr:col>16</xdr:col>
      <xdr:colOff>12700</xdr:colOff>
      <xdr:row>31</xdr:row>
      <xdr:rowOff>127000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158750</xdr:colOff>
      <xdr:row>0</xdr:row>
      <xdr:rowOff>114300</xdr:rowOff>
    </xdr:from>
    <xdr:to>
      <xdr:col>15</xdr:col>
      <xdr:colOff>114300</xdr:colOff>
      <xdr:row>23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95250</xdr:colOff>
      <xdr:row>3</xdr:row>
      <xdr:rowOff>0</xdr:rowOff>
    </xdr:from>
    <xdr:to>
      <xdr:col>15</xdr:col>
      <xdr:colOff>495300</xdr:colOff>
      <xdr:row>26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0</xdr:row>
      <xdr:rowOff>31750</xdr:rowOff>
    </xdr:from>
    <xdr:to>
      <xdr:col>13</xdr:col>
      <xdr:colOff>647700</xdr:colOff>
      <xdr:row>23</xdr:row>
      <xdr:rowOff>63500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69850</xdr:colOff>
      <xdr:row>0</xdr:row>
      <xdr:rowOff>114300</xdr:rowOff>
    </xdr:from>
    <xdr:to>
      <xdr:col>15</xdr:col>
      <xdr:colOff>381000</xdr:colOff>
      <xdr:row>23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1</xdr:row>
      <xdr:rowOff>196850</xdr:rowOff>
    </xdr:from>
    <xdr:to>
      <xdr:col>19</xdr:col>
      <xdr:colOff>460375</xdr:colOff>
      <xdr:row>25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1</xdr:row>
      <xdr:rowOff>196850</xdr:rowOff>
    </xdr:from>
    <xdr:to>
      <xdr:col>19</xdr:col>
      <xdr:colOff>460375</xdr:colOff>
      <xdr:row>25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0</xdr:row>
      <xdr:rowOff>196850</xdr:rowOff>
    </xdr:from>
    <xdr:to>
      <xdr:col>19</xdr:col>
      <xdr:colOff>460375</xdr:colOff>
      <xdr:row>24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0</xdr:row>
      <xdr:rowOff>196850</xdr:rowOff>
    </xdr:from>
    <xdr:to>
      <xdr:col>19</xdr:col>
      <xdr:colOff>460375</xdr:colOff>
      <xdr:row>24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250825</xdr:colOff>
      <xdr:row>8</xdr:row>
      <xdr:rowOff>15875</xdr:rowOff>
    </xdr:from>
    <xdr:to>
      <xdr:col>12</xdr:col>
      <xdr:colOff>498475</xdr:colOff>
      <xdr:row>31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0</xdr:row>
      <xdr:rowOff>196850</xdr:rowOff>
    </xdr:from>
    <xdr:to>
      <xdr:col>19</xdr:col>
      <xdr:colOff>460375</xdr:colOff>
      <xdr:row>24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1</xdr:row>
      <xdr:rowOff>196850</xdr:rowOff>
    </xdr:from>
    <xdr:to>
      <xdr:col>19</xdr:col>
      <xdr:colOff>460375</xdr:colOff>
      <xdr:row>25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1</xdr:row>
      <xdr:rowOff>196850</xdr:rowOff>
    </xdr:from>
    <xdr:to>
      <xdr:col>19</xdr:col>
      <xdr:colOff>460375</xdr:colOff>
      <xdr:row>25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0</xdr:row>
      <xdr:rowOff>196850</xdr:rowOff>
    </xdr:from>
    <xdr:to>
      <xdr:col>19</xdr:col>
      <xdr:colOff>460375</xdr:colOff>
      <xdr:row>24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0</xdr:row>
      <xdr:rowOff>196850</xdr:rowOff>
    </xdr:from>
    <xdr:to>
      <xdr:col>19</xdr:col>
      <xdr:colOff>460375</xdr:colOff>
      <xdr:row>24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0</xdr:row>
      <xdr:rowOff>196850</xdr:rowOff>
    </xdr:from>
    <xdr:to>
      <xdr:col>19</xdr:col>
      <xdr:colOff>460375</xdr:colOff>
      <xdr:row>24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0</xdr:row>
      <xdr:rowOff>196850</xdr:rowOff>
    </xdr:from>
    <xdr:to>
      <xdr:col>19</xdr:col>
      <xdr:colOff>460375</xdr:colOff>
      <xdr:row>24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0</xdr:row>
      <xdr:rowOff>196850</xdr:rowOff>
    </xdr:from>
    <xdr:to>
      <xdr:col>19</xdr:col>
      <xdr:colOff>460375</xdr:colOff>
      <xdr:row>24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546100</xdr:colOff>
      <xdr:row>0</xdr:row>
      <xdr:rowOff>196850</xdr:rowOff>
    </xdr:from>
    <xdr:to>
      <xdr:col>19</xdr:col>
      <xdr:colOff>460375</xdr:colOff>
      <xdr:row>24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546100</xdr:colOff>
      <xdr:row>1</xdr:row>
      <xdr:rowOff>196850</xdr:rowOff>
    </xdr:from>
    <xdr:to>
      <xdr:col>19</xdr:col>
      <xdr:colOff>460375</xdr:colOff>
      <xdr:row>25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1365250</xdr:colOff>
      <xdr:row>0</xdr:row>
      <xdr:rowOff>0</xdr:rowOff>
    </xdr:from>
    <xdr:to>
      <xdr:col>13</xdr:col>
      <xdr:colOff>774700</xdr:colOff>
      <xdr:row>23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rivate/var/folders/qb/x6nm5r1s7png5lmnbwr_mpvmxgmtph/T/com.microsoft.Outlook/Outlook%20Temp/MAQI%20Final%20China-SEF%20Pip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shall/Desktop/MAQI/Q3_2015/MAQI_EOQ3_Map_Layers_v1.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private/var/folders/qb/x6nm5r1s7png5lmnbwr_mpvmxgmtph/T/com.microsoft.Outlook/Outlook%20Temp/MAQI%20Final%20PipeRDF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opeters/Desktop/Copy%20of%20MAQI%20Final%20PipeRDF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opeters/Desktop/My%20Received%20Files/Copy%20of%20MAQI%20Final%20CMS%20(3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igadinas.NAVTEQ/AppData/Local/Microsoft/Windows/Temporary%20Internet%20Files/Content.Outlook/7O7MZMBD/MAQI%20Final%20CMS%20(5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dopeters/Desktop/MAQI_Q1_Infra_Enterprise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hmcs-my.sharepoint.com/Users/rwillms/Desktop/MAQI/OB%20MAQI%20-%20OB_4_2015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rwillms/AppData/Local/Microsoft/Windows/INetCache/Content.Outlook/PJ7PB0EF/Copy%20of%20MAQI_Q1_Map_Pla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RDF"/>
      <sheetName val="CDC"/>
      <sheetName val="Pipeline"/>
    </sheetNames>
    <sheetDataSet>
      <sheetData sheetId="0" refreshError="1">
        <row r="2">
          <cell r="K2" t="str">
            <v>Index</v>
          </cell>
        </row>
        <row r="3">
          <cell r="K3">
            <v>1</v>
          </cell>
        </row>
        <row r="4">
          <cell r="K4">
            <v>1</v>
          </cell>
        </row>
        <row r="5">
          <cell r="K5">
            <v>0.5714285714285714</v>
          </cell>
        </row>
        <row r="6">
          <cell r="K6">
            <v>0.66666666666666663</v>
          </cell>
        </row>
        <row r="7">
          <cell r="K7">
            <v>0.25</v>
          </cell>
        </row>
        <row r="8">
          <cell r="K8">
            <v>0.34500000000000003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AET"/>
      <sheetName val="Admin Services"/>
      <sheetName val="Arc Plugin"/>
      <sheetName val="Atlas"/>
      <sheetName val="Buildings"/>
      <sheetName val="CLS"/>
      <sheetName val="Detection Review"/>
      <sheetName val="GeoMatch"/>
      <sheetName val="Geo App"/>
      <sheetName val="Leaf"/>
      <sheetName val="Metricator"/>
      <sheetName val="Map Router"/>
      <sheetName val="NG"/>
      <sheetName val="RMOB Services"/>
      <sheetName val="Snap App"/>
      <sheetName val="Transcribe"/>
      <sheetName val="WF"/>
      <sheetName val="XLV"/>
      <sheetName val="XTDL"/>
    </sheetNames>
    <sheetDataSet>
      <sheetData sheetId="0">
        <row r="2">
          <cell r="K2" t="str">
            <v>Index</v>
          </cell>
        </row>
        <row r="3">
          <cell r="K3">
            <v>1</v>
          </cell>
        </row>
        <row r="4">
          <cell r="K4">
            <v>1</v>
          </cell>
        </row>
        <row r="5">
          <cell r="K5">
            <v>0.5714285714285714</v>
          </cell>
        </row>
        <row r="6">
          <cell r="K6">
            <v>0.66666666666666663</v>
          </cell>
        </row>
        <row r="7">
          <cell r="K7">
            <v>0.25</v>
          </cell>
        </row>
        <row r="8">
          <cell r="K8">
            <v>0.34500000000000003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RDF"/>
      <sheetName val="CDC"/>
      <sheetName val="Pipeline"/>
    </sheetNames>
    <sheetDataSet>
      <sheetData sheetId="0">
        <row r="2">
          <cell r="K2" t="str">
            <v>Index</v>
          </cell>
        </row>
        <row r="3">
          <cell r="H3" t="str">
            <v>CI</v>
          </cell>
          <cell r="K3">
            <v>1</v>
          </cell>
        </row>
        <row r="4">
          <cell r="H4" t="str">
            <v>Code Reviews</v>
          </cell>
          <cell r="K4">
            <v>1</v>
          </cell>
        </row>
        <row r="5">
          <cell r="H5" t="str">
            <v>Documentation</v>
          </cell>
          <cell r="K5">
            <v>0.5714285714285714</v>
          </cell>
        </row>
        <row r="6">
          <cell r="H6" t="str">
            <v>Instrumentation</v>
          </cell>
          <cell r="K6">
            <v>0.66666666666666663</v>
          </cell>
        </row>
        <row r="7">
          <cell r="H7" t="str">
            <v>Stability</v>
          </cell>
          <cell r="K7">
            <v>0.25</v>
          </cell>
        </row>
        <row r="8">
          <cell r="H8" t="str">
            <v>Test Coverage</v>
          </cell>
          <cell r="K8">
            <v>0.34500000000000003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RDF"/>
      <sheetName val="DDF"/>
      <sheetName val="MCP"/>
      <sheetName val="VCP"/>
      <sheetName val="CDC"/>
      <sheetName val="Pipeline"/>
    </sheetNames>
    <sheetDataSet>
      <sheetData sheetId="0" refreshError="1">
        <row r="2">
          <cell r="K2" t="str">
            <v>Index</v>
          </cell>
        </row>
        <row r="3">
          <cell r="K3">
            <v>1</v>
          </cell>
        </row>
        <row r="4">
          <cell r="K4">
            <v>1</v>
          </cell>
        </row>
        <row r="5">
          <cell r="K5">
            <v>0.5714285714285714</v>
          </cell>
        </row>
        <row r="6">
          <cell r="K6">
            <v>0.66666666666666663</v>
          </cell>
        </row>
        <row r="7">
          <cell r="K7">
            <v>0.25</v>
          </cell>
        </row>
        <row r="8">
          <cell r="K8">
            <v>0.34500000000000003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Final Version"/>
      <sheetName val="Critical Applications"/>
      <sheetName val="VCP"/>
      <sheetName val="Extraction Framework"/>
      <sheetName val="Validation"/>
      <sheetName val="Metadata Mgmt"/>
      <sheetName val="MapCore"/>
      <sheetName val="Query Tool"/>
      <sheetName val="Validation Job Framework"/>
      <sheetName val="Validation Metrics"/>
      <sheetName val="Voice"/>
      <sheetName val="PCT"/>
    </sheetNames>
    <sheetDataSet>
      <sheetData sheetId="0" refreshError="1">
        <row r="2">
          <cell r="K2" t="str">
            <v>Index</v>
          </cell>
        </row>
        <row r="3">
          <cell r="K3">
            <v>1</v>
          </cell>
        </row>
        <row r="4">
          <cell r="K4">
            <v>1</v>
          </cell>
        </row>
        <row r="5">
          <cell r="K5">
            <v>0.5714285714285714</v>
          </cell>
        </row>
        <row r="6">
          <cell r="K6">
            <v>0.66666666666666663</v>
          </cell>
        </row>
        <row r="7">
          <cell r="K7">
            <v>0.25</v>
          </cell>
        </row>
        <row r="8">
          <cell r="K8">
            <v>0.34500000000000003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ice"/>
      <sheetName val="Final Final Version"/>
      <sheetName val="Critical Applications"/>
      <sheetName val="Extraction Framework"/>
      <sheetName val="Query Tool"/>
      <sheetName val="UMT"/>
      <sheetName val="MMT"/>
      <sheetName val="PCT"/>
      <sheetName val="VCP"/>
      <sheetName val="Validation"/>
      <sheetName val="MapCore"/>
      <sheetName val="Validation Framework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2">
          <cell r="H2" t="str">
            <v>CI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DF"/>
      <sheetName val="Generalized Admin Boundary"/>
      <sheetName val="AME"/>
      <sheetName val="Postal Code Boundary"/>
      <sheetName val="ADAS for FGDB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ical Applications"/>
      <sheetName val="PDS On-Boarding"/>
    </sheetNames>
    <sheetDataSet>
      <sheetData sheetId="0"/>
      <sheetData sheetId="1">
        <row r="2">
          <cell r="K2" t="str">
            <v>Index</v>
          </cell>
        </row>
        <row r="3">
          <cell r="H3" t="str">
            <v>CI</v>
          </cell>
          <cell r="K3">
            <v>1</v>
          </cell>
        </row>
        <row r="4">
          <cell r="H4" t="str">
            <v>Code Reviews</v>
          </cell>
          <cell r="K4">
            <v>0.3125</v>
          </cell>
        </row>
        <row r="5">
          <cell r="H5" t="str">
            <v>Documentation</v>
          </cell>
          <cell r="K5">
            <v>0.83333333333333337</v>
          </cell>
        </row>
        <row r="6">
          <cell r="H6" t="str">
            <v>Instrumentation</v>
          </cell>
          <cell r="K6">
            <v>0.33333333333333331</v>
          </cell>
        </row>
        <row r="7">
          <cell r="H7" t="str">
            <v>Stability</v>
          </cell>
          <cell r="K7">
            <v>0.125</v>
          </cell>
        </row>
        <row r="8">
          <cell r="H8" t="str">
            <v>Test Coverage</v>
          </cell>
          <cell r="K8" t="e">
            <v>#DIV/0!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laces Medic"/>
      <sheetName val="PRT"/>
      <sheetName val="Titan"/>
      <sheetName val="Critical Applications"/>
      <sheetName val="PDS"/>
      <sheetName val="PDS On-Boarding"/>
      <sheetName val="PDS Core Extraction Trans"/>
      <sheetName val="Snoopy"/>
      <sheetName val="PEP"/>
      <sheetName val="Phoenix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">
          <cell r="K2" t="str">
            <v>Index</v>
          </cell>
        </row>
      </sheetData>
      <sheetData sheetId="7">
        <row r="2">
          <cell r="K2" t="str">
            <v>Index</v>
          </cell>
        </row>
      </sheetData>
      <sheetData sheetId="8">
        <row r="2">
          <cell r="K2" t="str">
            <v>Index</v>
          </cell>
        </row>
      </sheetData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4" Type="http://schemas.openxmlformats.org/officeDocument/2006/relationships/comments" Target="../comments13.xml"/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4" Type="http://schemas.openxmlformats.org/officeDocument/2006/relationships/comments" Target="../comments17.xml"/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20.vml"/><Relationship Id="rId3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Relationship Id="rId2" Type="http://schemas.openxmlformats.org/officeDocument/2006/relationships/vmlDrawing" Target="../drawings/vmlDrawing21.vml"/><Relationship Id="rId3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Relationship Id="rId2" Type="http://schemas.openxmlformats.org/officeDocument/2006/relationships/vmlDrawing" Target="../drawings/vmlDrawing22.vml"/><Relationship Id="rId3" Type="http://schemas.openxmlformats.org/officeDocument/2006/relationships/comments" Target="../comments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Relationship Id="rId2" Type="http://schemas.openxmlformats.org/officeDocument/2006/relationships/vmlDrawing" Target="../drawings/vmlDrawing23.vml"/><Relationship Id="rId3" Type="http://schemas.openxmlformats.org/officeDocument/2006/relationships/comments" Target="../comments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Relationship Id="rId2" Type="http://schemas.openxmlformats.org/officeDocument/2006/relationships/vmlDrawing" Target="../drawings/vmlDrawing24.vml"/><Relationship Id="rId3" Type="http://schemas.openxmlformats.org/officeDocument/2006/relationships/comments" Target="../comments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Relationship Id="rId2" Type="http://schemas.openxmlformats.org/officeDocument/2006/relationships/vmlDrawing" Target="../drawings/vmlDrawing25.vml"/><Relationship Id="rId3" Type="http://schemas.openxmlformats.org/officeDocument/2006/relationships/comments" Target="../comments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Relationship Id="rId2" Type="http://schemas.openxmlformats.org/officeDocument/2006/relationships/vmlDrawing" Target="../drawings/vmlDrawing26.vml"/><Relationship Id="rId3" Type="http://schemas.openxmlformats.org/officeDocument/2006/relationships/comments" Target="../comments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Relationship Id="rId2" Type="http://schemas.openxmlformats.org/officeDocument/2006/relationships/vmlDrawing" Target="../drawings/vmlDrawing27.vml"/><Relationship Id="rId3" Type="http://schemas.openxmlformats.org/officeDocument/2006/relationships/comments" Target="../comments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Relationship Id="rId2" Type="http://schemas.openxmlformats.org/officeDocument/2006/relationships/vmlDrawing" Target="../drawings/vmlDrawing28.vml"/><Relationship Id="rId3" Type="http://schemas.openxmlformats.org/officeDocument/2006/relationships/comments" Target="../comments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Relationship Id="rId2" Type="http://schemas.openxmlformats.org/officeDocument/2006/relationships/vmlDrawing" Target="../drawings/vmlDrawing29.vml"/><Relationship Id="rId3" Type="http://schemas.openxmlformats.org/officeDocument/2006/relationships/comments" Target="../comments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Relationship Id="rId2" Type="http://schemas.openxmlformats.org/officeDocument/2006/relationships/vmlDrawing" Target="../drawings/vmlDrawing30.vml"/><Relationship Id="rId3" Type="http://schemas.openxmlformats.org/officeDocument/2006/relationships/comments" Target="../comments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Relationship Id="rId2" Type="http://schemas.openxmlformats.org/officeDocument/2006/relationships/vmlDrawing" Target="../drawings/vmlDrawing31.vml"/><Relationship Id="rId3" Type="http://schemas.openxmlformats.org/officeDocument/2006/relationships/comments" Target="../comments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Relationship Id="rId2" Type="http://schemas.openxmlformats.org/officeDocument/2006/relationships/vmlDrawing" Target="../drawings/vmlDrawing32.vml"/><Relationship Id="rId3" Type="http://schemas.openxmlformats.org/officeDocument/2006/relationships/comments" Target="../comments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Relationship Id="rId2" Type="http://schemas.openxmlformats.org/officeDocument/2006/relationships/vmlDrawing" Target="../drawings/vmlDrawing33.vml"/><Relationship Id="rId3" Type="http://schemas.openxmlformats.org/officeDocument/2006/relationships/comments" Target="../comments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Relationship Id="rId2" Type="http://schemas.openxmlformats.org/officeDocument/2006/relationships/vmlDrawing" Target="../drawings/vmlDrawing34.vml"/><Relationship Id="rId3" Type="http://schemas.openxmlformats.org/officeDocument/2006/relationships/comments" Target="../comments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Relationship Id="rId2" Type="http://schemas.openxmlformats.org/officeDocument/2006/relationships/vmlDrawing" Target="../drawings/vmlDrawing35.vml"/><Relationship Id="rId3" Type="http://schemas.openxmlformats.org/officeDocument/2006/relationships/comments" Target="../comments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6.xml"/><Relationship Id="rId2" Type="http://schemas.openxmlformats.org/officeDocument/2006/relationships/vmlDrawing" Target="../drawings/vmlDrawing36.vml"/><Relationship Id="rId3" Type="http://schemas.openxmlformats.org/officeDocument/2006/relationships/comments" Target="../comments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7.xml"/><Relationship Id="rId2" Type="http://schemas.openxmlformats.org/officeDocument/2006/relationships/vmlDrawing" Target="../drawings/vmlDrawing37.vml"/><Relationship Id="rId3" Type="http://schemas.openxmlformats.org/officeDocument/2006/relationships/comments" Target="../comments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8.xml"/><Relationship Id="rId2" Type="http://schemas.openxmlformats.org/officeDocument/2006/relationships/vmlDrawing" Target="../drawings/vmlDrawing38.vml"/><Relationship Id="rId3" Type="http://schemas.openxmlformats.org/officeDocument/2006/relationships/comments" Target="../comments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9.xml"/><Relationship Id="rId2" Type="http://schemas.openxmlformats.org/officeDocument/2006/relationships/vmlDrawing" Target="../drawings/vmlDrawing39.vml"/><Relationship Id="rId3" Type="http://schemas.openxmlformats.org/officeDocument/2006/relationships/comments" Target="../comments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0.xml"/><Relationship Id="rId2" Type="http://schemas.openxmlformats.org/officeDocument/2006/relationships/vmlDrawing" Target="../drawings/vmlDrawing40.vml"/><Relationship Id="rId3" Type="http://schemas.openxmlformats.org/officeDocument/2006/relationships/comments" Target="../comments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1.xml"/><Relationship Id="rId2" Type="http://schemas.openxmlformats.org/officeDocument/2006/relationships/vmlDrawing" Target="../drawings/vmlDrawing41.vml"/><Relationship Id="rId3" Type="http://schemas.openxmlformats.org/officeDocument/2006/relationships/comments" Target="../comments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2.xml"/><Relationship Id="rId2" Type="http://schemas.openxmlformats.org/officeDocument/2006/relationships/vmlDrawing" Target="../drawings/vmlDrawing42.vml"/><Relationship Id="rId3" Type="http://schemas.openxmlformats.org/officeDocument/2006/relationships/comments" Target="../comments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3.xml"/><Relationship Id="rId2" Type="http://schemas.openxmlformats.org/officeDocument/2006/relationships/vmlDrawing" Target="../drawings/vmlDrawing43.vml"/><Relationship Id="rId3" Type="http://schemas.openxmlformats.org/officeDocument/2006/relationships/comments" Target="../comments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4.vml"/><Relationship Id="rId2" Type="http://schemas.openxmlformats.org/officeDocument/2006/relationships/comments" Target="../comments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4.xml"/><Relationship Id="rId2" Type="http://schemas.openxmlformats.org/officeDocument/2006/relationships/vmlDrawing" Target="../drawings/vmlDrawing45.vml"/><Relationship Id="rId3" Type="http://schemas.openxmlformats.org/officeDocument/2006/relationships/comments" Target="../comments45.xml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5.xml"/><Relationship Id="rId2" Type="http://schemas.openxmlformats.org/officeDocument/2006/relationships/vmlDrawing" Target="../drawings/vmlDrawing46.vml"/><Relationship Id="rId3" Type="http://schemas.openxmlformats.org/officeDocument/2006/relationships/comments" Target="../comments46.xml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6.xml"/><Relationship Id="rId2" Type="http://schemas.openxmlformats.org/officeDocument/2006/relationships/vmlDrawing" Target="../drawings/vmlDrawing47.vml"/><Relationship Id="rId3" Type="http://schemas.openxmlformats.org/officeDocument/2006/relationships/comments" Target="../comments47.xm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7.xml"/><Relationship Id="rId2" Type="http://schemas.openxmlformats.org/officeDocument/2006/relationships/vmlDrawing" Target="../drawings/vmlDrawing48.vml"/><Relationship Id="rId3" Type="http://schemas.openxmlformats.org/officeDocument/2006/relationships/comments" Target="../comments48.xml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8.xml"/><Relationship Id="rId2" Type="http://schemas.openxmlformats.org/officeDocument/2006/relationships/vmlDrawing" Target="../drawings/vmlDrawing49.vml"/><Relationship Id="rId3" Type="http://schemas.openxmlformats.org/officeDocument/2006/relationships/comments" Target="../comments49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9.xml"/><Relationship Id="rId2" Type="http://schemas.openxmlformats.org/officeDocument/2006/relationships/vmlDrawing" Target="../drawings/vmlDrawing50.vml"/><Relationship Id="rId3" Type="http://schemas.openxmlformats.org/officeDocument/2006/relationships/comments" Target="../comments50.xml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0.xml"/><Relationship Id="rId2" Type="http://schemas.openxmlformats.org/officeDocument/2006/relationships/vmlDrawing" Target="../drawings/vmlDrawing51.vml"/><Relationship Id="rId3" Type="http://schemas.openxmlformats.org/officeDocument/2006/relationships/comments" Target="../comments51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1.xml"/><Relationship Id="rId2" Type="http://schemas.openxmlformats.org/officeDocument/2006/relationships/vmlDrawing" Target="../drawings/vmlDrawing52.vml"/><Relationship Id="rId3" Type="http://schemas.openxmlformats.org/officeDocument/2006/relationships/comments" Target="../comments52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2.xml"/><Relationship Id="rId2" Type="http://schemas.openxmlformats.org/officeDocument/2006/relationships/vmlDrawing" Target="../drawings/vmlDrawing53.vml"/><Relationship Id="rId3" Type="http://schemas.openxmlformats.org/officeDocument/2006/relationships/comments" Target="../comments5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tabSelected="1" workbookViewId="0">
      <selection activeCell="E3" sqref="E3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63">
        <v>0.5</v>
      </c>
      <c r="F2" s="64">
        <v>0</v>
      </c>
      <c r="G2" s="65" t="s">
        <v>96</v>
      </c>
      <c r="H2" s="10" t="s">
        <v>10</v>
      </c>
      <c r="I2" s="2">
        <f t="shared" ref="I2:I7" si="0">SUMIF(B:B,H2,D:D)</f>
        <v>12</v>
      </c>
      <c r="J2" s="2">
        <f t="shared" ref="J2:J7" si="1">SUMIF(B:B,H:H,F:F)</f>
        <v>9</v>
      </c>
      <c r="K2" s="11">
        <f>J2/I2</f>
        <v>0.75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63">
        <v>1</v>
      </c>
      <c r="F3" s="64">
        <v>3</v>
      </c>
      <c r="G3" s="65"/>
      <c r="H3" s="10" t="s">
        <v>8</v>
      </c>
      <c r="I3" s="2">
        <f t="shared" si="0"/>
        <v>8</v>
      </c>
      <c r="J3" s="2">
        <f t="shared" si="1"/>
        <v>3</v>
      </c>
      <c r="K3" s="11">
        <f t="shared" ref="K3:K7" si="2">J3/I3</f>
        <v>0.375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63">
        <v>1</v>
      </c>
      <c r="F4" s="64">
        <v>3</v>
      </c>
      <c r="G4" s="65"/>
      <c r="H4" s="10" t="s">
        <v>13</v>
      </c>
      <c r="I4" s="2">
        <f t="shared" si="0"/>
        <v>7</v>
      </c>
      <c r="J4" s="2">
        <f t="shared" si="1"/>
        <v>2</v>
      </c>
      <c r="K4" s="11">
        <f t="shared" si="2"/>
        <v>0.2857142857142857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63">
        <v>1</v>
      </c>
      <c r="F5" s="64">
        <v>3</v>
      </c>
      <c r="G5" s="65"/>
      <c r="H5" s="10" t="s">
        <v>15</v>
      </c>
      <c r="I5" s="2">
        <f t="shared" si="0"/>
        <v>6</v>
      </c>
      <c r="J5" s="2">
        <f t="shared" si="1"/>
        <v>1</v>
      </c>
      <c r="K5" s="11">
        <f t="shared" si="2"/>
        <v>0.16666666666666666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63">
        <v>0</v>
      </c>
      <c r="F6" s="64">
        <v>0</v>
      </c>
      <c r="G6" s="65"/>
      <c r="H6" s="10" t="s">
        <v>17</v>
      </c>
      <c r="I6" s="2">
        <f t="shared" si="0"/>
        <v>8</v>
      </c>
      <c r="J6" s="2">
        <f t="shared" si="1"/>
        <v>2</v>
      </c>
      <c r="K6" s="11">
        <f t="shared" si="2"/>
        <v>0.25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63">
        <v>1</v>
      </c>
      <c r="F7" s="64">
        <v>3</v>
      </c>
      <c r="G7" s="65"/>
      <c r="H7" s="10" t="s">
        <v>19</v>
      </c>
      <c r="I7" s="2">
        <f t="shared" si="0"/>
        <v>12</v>
      </c>
      <c r="J7" s="2">
        <f t="shared" si="1"/>
        <v>4</v>
      </c>
      <c r="K7" s="11">
        <f t="shared" si="2"/>
        <v>0.33333333333333331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63">
        <v>0.2</v>
      </c>
      <c r="F8" s="64">
        <v>2</v>
      </c>
      <c r="G8" s="65"/>
    </row>
    <row r="9" spans="1:11" ht="32" x14ac:dyDescent="0.2">
      <c r="A9" s="1">
        <v>8</v>
      </c>
      <c r="B9" s="1" t="s">
        <v>19</v>
      </c>
      <c r="C9" s="12" t="s">
        <v>21</v>
      </c>
      <c r="D9" s="8">
        <v>3</v>
      </c>
      <c r="E9" s="63">
        <v>0.8</v>
      </c>
      <c r="F9" s="64">
        <v>2</v>
      </c>
      <c r="G9" s="65" t="s">
        <v>97</v>
      </c>
    </row>
    <row r="10" spans="1:11" ht="32" x14ac:dyDescent="0.2">
      <c r="A10" s="1">
        <v>9</v>
      </c>
      <c r="B10" s="1" t="s">
        <v>17</v>
      </c>
      <c r="C10" s="2" t="s">
        <v>22</v>
      </c>
      <c r="D10" s="8">
        <v>2</v>
      </c>
      <c r="E10" s="63">
        <v>0</v>
      </c>
      <c r="F10" s="64">
        <v>0</v>
      </c>
      <c r="G10" s="65" t="s">
        <v>98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63">
        <v>0</v>
      </c>
      <c r="F11" s="64">
        <v>0</v>
      </c>
      <c r="G11" s="65"/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63">
        <v>1</v>
      </c>
      <c r="F12" s="64">
        <v>1</v>
      </c>
      <c r="G12" s="65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63">
        <v>1</v>
      </c>
      <c r="F13" s="64">
        <v>1</v>
      </c>
      <c r="G13" s="65"/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63">
        <v>0</v>
      </c>
      <c r="F14" s="64">
        <v>0</v>
      </c>
      <c r="G14" s="65"/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63">
        <v>0</v>
      </c>
      <c r="F15" s="64">
        <v>0</v>
      </c>
      <c r="G15" s="65"/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63">
        <v>1</v>
      </c>
      <c r="F16" s="64">
        <v>1</v>
      </c>
      <c r="G16" s="65"/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63">
        <v>0.6</v>
      </c>
      <c r="F17" s="64">
        <v>0</v>
      </c>
      <c r="G17" s="65"/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63">
        <v>0</v>
      </c>
      <c r="F18" s="64">
        <v>0</v>
      </c>
      <c r="G18" s="65"/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63">
        <v>0</v>
      </c>
      <c r="F19" s="64">
        <v>0</v>
      </c>
      <c r="G19" s="65" t="s">
        <v>41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63">
        <v>0</v>
      </c>
      <c r="F20" s="64">
        <v>0</v>
      </c>
      <c r="G20" s="65" t="s">
        <v>41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63">
        <v>0.5</v>
      </c>
      <c r="F21" s="64">
        <v>1</v>
      </c>
      <c r="G21" s="65" t="s">
        <v>41</v>
      </c>
    </row>
    <row r="22" spans="1:7" ht="48" x14ac:dyDescent="0.2">
      <c r="A22" s="1">
        <v>21</v>
      </c>
      <c r="B22" s="1" t="s">
        <v>13</v>
      </c>
      <c r="C22" s="2" t="s">
        <v>34</v>
      </c>
      <c r="D22" s="8">
        <v>1</v>
      </c>
      <c r="E22" s="63">
        <v>0</v>
      </c>
      <c r="F22" s="64">
        <v>0</v>
      </c>
      <c r="G22" s="65" t="s">
        <v>99</v>
      </c>
    </row>
    <row r="23" spans="1:7" ht="32" x14ac:dyDescent="0.2">
      <c r="A23" s="1">
        <v>22</v>
      </c>
      <c r="B23" s="1" t="s">
        <v>13</v>
      </c>
      <c r="C23" s="2" t="s">
        <v>35</v>
      </c>
      <c r="D23" s="8">
        <v>1</v>
      </c>
      <c r="E23" s="63">
        <v>0</v>
      </c>
      <c r="F23" s="64">
        <v>0</v>
      </c>
      <c r="G23" s="65" t="s">
        <v>100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63">
        <v>0</v>
      </c>
      <c r="F24" s="64">
        <v>0</v>
      </c>
      <c r="G24" s="65" t="s">
        <v>41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63">
        <v>0</v>
      </c>
      <c r="F25" s="64">
        <v>0</v>
      </c>
      <c r="G25" s="65"/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66">
        <v>1</v>
      </c>
      <c r="F26" s="67">
        <v>1</v>
      </c>
      <c r="G26" s="68"/>
    </row>
    <row r="27" spans="1:7" x14ac:dyDescent="0.2">
      <c r="C27" s="1" t="s">
        <v>39</v>
      </c>
      <c r="D27" s="8">
        <f>SUM(D2:D26)</f>
        <v>53</v>
      </c>
      <c r="F27" s="8">
        <f>SUM(F2:F26)</f>
        <v>21</v>
      </c>
      <c r="G27" s="17"/>
    </row>
    <row r="28" spans="1:7" x14ac:dyDescent="0.2">
      <c r="C28" s="1" t="s">
        <v>40</v>
      </c>
      <c r="D28" s="18">
        <f>F27/D27</f>
        <v>0.39622641509433965</v>
      </c>
    </row>
  </sheetData>
  <pageMargins left="0.75" right="0.75" top="1" bottom="1" header="0.5" footer="0.5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70">
        <v>1</v>
      </c>
      <c r="F2" s="8">
        <f t="shared" ref="F2:F26" si="0">D2*E2</f>
        <v>5</v>
      </c>
      <c r="G2" s="74"/>
      <c r="H2" s="10" t="s">
        <v>10</v>
      </c>
      <c r="I2" s="2">
        <f t="shared" ref="I2:I7" si="1">SUMIF(B:B,H2,D:D)</f>
        <v>12</v>
      </c>
      <c r="J2" s="2">
        <f t="shared" ref="J2:J7" si="2">SUMIF(B:B,H:H,F:F)</f>
        <v>12</v>
      </c>
      <c r="K2" s="11">
        <f>J2/I2</f>
        <v>1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70">
        <v>1</v>
      </c>
      <c r="F3" s="8">
        <f t="shared" si="0"/>
        <v>3</v>
      </c>
      <c r="G3" s="74"/>
      <c r="H3" s="10" t="s">
        <v>8</v>
      </c>
      <c r="I3" s="2">
        <f t="shared" si="1"/>
        <v>8</v>
      </c>
      <c r="J3" s="2">
        <f t="shared" si="2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70">
        <v>1</v>
      </c>
      <c r="F4" s="8">
        <f t="shared" si="0"/>
        <v>3</v>
      </c>
      <c r="G4" s="74"/>
      <c r="H4" s="10" t="s">
        <v>13</v>
      </c>
      <c r="I4" s="2">
        <f t="shared" si="1"/>
        <v>7</v>
      </c>
      <c r="J4" s="2">
        <f t="shared" si="2"/>
        <v>5</v>
      </c>
      <c r="K4" s="11">
        <f t="shared" si="3"/>
        <v>0.7142857142857143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70">
        <v>1</v>
      </c>
      <c r="F5" s="8">
        <f t="shared" si="0"/>
        <v>3</v>
      </c>
      <c r="G5" s="74"/>
      <c r="H5" s="10" t="s">
        <v>15</v>
      </c>
      <c r="I5" s="2">
        <f t="shared" si="1"/>
        <v>6</v>
      </c>
      <c r="J5" s="2">
        <f t="shared" si="2"/>
        <v>5</v>
      </c>
      <c r="K5" s="11">
        <f t="shared" si="3"/>
        <v>0.83333333333333337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70">
        <v>1</v>
      </c>
      <c r="F6" s="8">
        <f t="shared" si="0"/>
        <v>3</v>
      </c>
      <c r="G6" s="74"/>
      <c r="H6" s="10" t="s">
        <v>17</v>
      </c>
      <c r="I6" s="2">
        <f t="shared" si="1"/>
        <v>8</v>
      </c>
      <c r="J6" s="2">
        <f t="shared" si="2"/>
        <v>4</v>
      </c>
      <c r="K6" s="11">
        <f t="shared" si="3"/>
        <v>0.5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70">
        <v>1</v>
      </c>
      <c r="F7" s="8">
        <f t="shared" si="0"/>
        <v>3</v>
      </c>
      <c r="G7" s="74"/>
      <c r="H7" s="10" t="s">
        <v>19</v>
      </c>
      <c r="I7" s="2">
        <f t="shared" si="1"/>
        <v>12</v>
      </c>
      <c r="J7" s="2">
        <f t="shared" si="2"/>
        <v>4.5</v>
      </c>
      <c r="K7" s="11">
        <f t="shared" si="3"/>
        <v>0.375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70">
        <v>0.25</v>
      </c>
      <c r="F8" s="8">
        <f t="shared" si="0"/>
        <v>2.25</v>
      </c>
      <c r="G8" s="74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70">
        <v>0.75</v>
      </c>
      <c r="F9" s="8">
        <f t="shared" si="0"/>
        <v>2.25</v>
      </c>
      <c r="G9" s="74"/>
    </row>
    <row r="10" spans="1:11" ht="30" x14ac:dyDescent="0.2">
      <c r="A10" s="1">
        <v>9</v>
      </c>
      <c r="B10" s="1" t="s">
        <v>17</v>
      </c>
      <c r="C10" s="2" t="s">
        <v>22</v>
      </c>
      <c r="D10" s="8">
        <v>2</v>
      </c>
      <c r="E10" s="70">
        <v>0</v>
      </c>
      <c r="F10" s="8">
        <f t="shared" si="0"/>
        <v>0</v>
      </c>
      <c r="G10" s="74" t="s">
        <v>113</v>
      </c>
    </row>
    <row r="11" spans="1:11" ht="30" x14ac:dyDescent="0.2">
      <c r="A11" s="1">
        <v>10</v>
      </c>
      <c r="B11" s="1" t="s">
        <v>17</v>
      </c>
      <c r="C11" s="2" t="s">
        <v>23</v>
      </c>
      <c r="D11" s="8">
        <v>2</v>
      </c>
      <c r="E11" s="70">
        <v>0</v>
      </c>
      <c r="F11" s="8">
        <f t="shared" si="0"/>
        <v>0</v>
      </c>
      <c r="G11" s="74" t="s">
        <v>113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70">
        <v>1</v>
      </c>
      <c r="F12" s="8">
        <f t="shared" si="0"/>
        <v>2</v>
      </c>
      <c r="G12" s="74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70">
        <v>1</v>
      </c>
      <c r="F13" s="8">
        <f t="shared" si="0"/>
        <v>2</v>
      </c>
      <c r="G13" s="74" t="s">
        <v>114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70">
        <v>1</v>
      </c>
      <c r="F14" s="8">
        <f t="shared" si="0"/>
        <v>1</v>
      </c>
      <c r="G14" s="74"/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70">
        <v>1</v>
      </c>
      <c r="F15" s="8">
        <f t="shared" si="0"/>
        <v>1</v>
      </c>
      <c r="G15" s="74"/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70">
        <v>1</v>
      </c>
      <c r="F16" s="8">
        <f t="shared" si="0"/>
        <v>1</v>
      </c>
      <c r="G16" s="74"/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70">
        <v>1</v>
      </c>
      <c r="F17" s="8">
        <f t="shared" si="0"/>
        <v>1</v>
      </c>
      <c r="G17" s="74"/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70">
        <v>1</v>
      </c>
      <c r="F18" s="8">
        <f t="shared" si="0"/>
        <v>1</v>
      </c>
      <c r="G18" s="74"/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70">
        <v>0</v>
      </c>
      <c r="F19" s="8">
        <f t="shared" si="0"/>
        <v>0</v>
      </c>
      <c r="G19" s="74" t="s">
        <v>115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70">
        <v>1</v>
      </c>
      <c r="F20" s="8">
        <f t="shared" si="0"/>
        <v>1</v>
      </c>
      <c r="G20" s="74"/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70">
        <v>1</v>
      </c>
      <c r="F21" s="8">
        <f t="shared" si="0"/>
        <v>1</v>
      </c>
      <c r="G21" s="74"/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70">
        <v>1</v>
      </c>
      <c r="F22" s="8">
        <f t="shared" si="0"/>
        <v>1</v>
      </c>
      <c r="G22" s="74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70">
        <v>1</v>
      </c>
      <c r="F23" s="8">
        <f t="shared" si="0"/>
        <v>1</v>
      </c>
      <c r="G23" s="74"/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70">
        <v>0</v>
      </c>
      <c r="F24" s="8">
        <f t="shared" si="0"/>
        <v>0</v>
      </c>
      <c r="G24" s="74" t="s">
        <v>112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70">
        <v>0</v>
      </c>
      <c r="F25" s="8">
        <f t="shared" si="0"/>
        <v>0</v>
      </c>
      <c r="G25" s="74"/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75">
        <v>1</v>
      </c>
      <c r="F26" s="14">
        <f t="shared" si="0"/>
        <v>1</v>
      </c>
      <c r="G26" s="76"/>
    </row>
    <row r="27" spans="1:7" x14ac:dyDescent="0.2">
      <c r="C27" s="1" t="s">
        <v>39</v>
      </c>
      <c r="D27" s="8">
        <f>SUM(D2:D26)</f>
        <v>53</v>
      </c>
      <c r="F27" s="8">
        <f>SUM(F2:F26)</f>
        <v>38.5</v>
      </c>
      <c r="G27" s="17"/>
    </row>
    <row r="28" spans="1:7" x14ac:dyDescent="0.2">
      <c r="C28" s="1" t="s">
        <v>40</v>
      </c>
      <c r="D28" s="18">
        <f>F27/D27</f>
        <v>0.72641509433962259</v>
      </c>
    </row>
  </sheetData>
  <pageMargins left="0.75" right="0.75" top="1" bottom="1" header="0.5" footer="0.5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zoomScale="110" zoomScaleNormal="110" zoomScalePageLayoutView="110"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101</v>
      </c>
      <c r="D2" s="8">
        <v>5</v>
      </c>
      <c r="E2" s="9">
        <v>1</v>
      </c>
      <c r="F2" s="8">
        <f t="shared" ref="F2:F26" si="0">D2*E2</f>
        <v>5</v>
      </c>
      <c r="H2" s="10" t="s">
        <v>10</v>
      </c>
      <c r="I2" s="2">
        <f t="shared" ref="I2:I7" si="1">SUMIF(B:B,H2,D:D)</f>
        <v>12</v>
      </c>
      <c r="J2" s="2">
        <f t="shared" ref="J2:J7" si="2">SUMIF(B:B,H:H,F:F)</f>
        <v>6</v>
      </c>
      <c r="K2" s="11">
        <f>J2/I2</f>
        <v>0.5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H3" s="10" t="s">
        <v>8</v>
      </c>
      <c r="I3" s="2">
        <f t="shared" si="1"/>
        <v>8</v>
      </c>
      <c r="J3" s="2">
        <f t="shared" si="2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H4" s="10" t="s">
        <v>13</v>
      </c>
      <c r="I4" s="2">
        <f t="shared" si="1"/>
        <v>7</v>
      </c>
      <c r="J4" s="2">
        <f t="shared" si="2"/>
        <v>5</v>
      </c>
      <c r="K4" s="11">
        <f t="shared" si="3"/>
        <v>0.7142857142857143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H5" s="10" t="s">
        <v>15</v>
      </c>
      <c r="I5" s="2">
        <f t="shared" si="1"/>
        <v>6</v>
      </c>
      <c r="J5" s="2">
        <f t="shared" si="2"/>
        <v>3.7</v>
      </c>
      <c r="K5" s="11">
        <f t="shared" si="3"/>
        <v>0.6166666666666667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0</v>
      </c>
      <c r="F6" s="8">
        <f t="shared" si="0"/>
        <v>0</v>
      </c>
      <c r="H6" s="10" t="s">
        <v>17</v>
      </c>
      <c r="I6" s="2">
        <f t="shared" si="1"/>
        <v>8</v>
      </c>
      <c r="J6" s="2">
        <f t="shared" si="2"/>
        <v>2</v>
      </c>
      <c r="K6" s="11">
        <f t="shared" si="3"/>
        <v>0.25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</v>
      </c>
      <c r="F7" s="8">
        <f t="shared" si="0"/>
        <v>0</v>
      </c>
      <c r="H7" s="10" t="s">
        <v>19</v>
      </c>
      <c r="I7" s="2">
        <f t="shared" si="1"/>
        <v>12</v>
      </c>
      <c r="J7" s="2">
        <f t="shared" si="2"/>
        <v>0.9</v>
      </c>
      <c r="K7" s="11">
        <f t="shared" si="3"/>
        <v>7.4999999999999997E-2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0.1</v>
      </c>
      <c r="F8" s="8">
        <f t="shared" si="0"/>
        <v>0.9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</v>
      </c>
      <c r="F9" s="8">
        <f t="shared" si="0"/>
        <v>0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</v>
      </c>
      <c r="F12" s="8">
        <f t="shared" si="0"/>
        <v>0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1</v>
      </c>
      <c r="F13" s="8">
        <f t="shared" si="0"/>
        <v>2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1</v>
      </c>
      <c r="F14" s="8">
        <f t="shared" si="0"/>
        <v>1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0.7</v>
      </c>
      <c r="F15" s="8">
        <f t="shared" si="0"/>
        <v>0.7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1</v>
      </c>
      <c r="F16" s="8">
        <f t="shared" si="0"/>
        <v>1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0"/>
        <v>0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1</v>
      </c>
      <c r="F19" s="8">
        <f t="shared" si="0"/>
        <v>1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1</v>
      </c>
      <c r="F20" s="8">
        <f t="shared" si="0"/>
        <v>1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1</v>
      </c>
      <c r="F22" s="8">
        <f t="shared" si="0"/>
        <v>1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  <c r="G24" s="3" t="s">
        <v>116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</v>
      </c>
      <c r="F25" s="8">
        <f t="shared" si="0"/>
        <v>0</v>
      </c>
      <c r="G25" s="3" t="s">
        <v>116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25.599999999999998</v>
      </c>
      <c r="G27" s="17"/>
    </row>
    <row r="28" spans="1:7" x14ac:dyDescent="0.2">
      <c r="C28" s="1" t="s">
        <v>40</v>
      </c>
      <c r="D28" s="18">
        <f>F27/D27</f>
        <v>0.48301886792452825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69">
        <v>1</v>
      </c>
      <c r="F2" s="8">
        <f t="shared" ref="F2:F26" si="0">D2*E2</f>
        <v>5</v>
      </c>
      <c r="H2" s="10" t="s">
        <v>10</v>
      </c>
      <c r="I2" s="2">
        <f t="shared" ref="I2:I7" si="1">SUMIF(B:B,H2,D:D)</f>
        <v>12</v>
      </c>
      <c r="J2" s="2">
        <f t="shared" ref="J2:J7" si="2">SUMIF(B:B,H:H,F:F)</f>
        <v>12</v>
      </c>
      <c r="K2" s="11">
        <f>J2/I2</f>
        <v>1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69">
        <v>1</v>
      </c>
      <c r="F3" s="8">
        <f t="shared" si="0"/>
        <v>3</v>
      </c>
      <c r="H3" s="10" t="s">
        <v>8</v>
      </c>
      <c r="I3" s="2">
        <f t="shared" si="1"/>
        <v>8</v>
      </c>
      <c r="J3" s="2">
        <f t="shared" si="2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69">
        <v>1</v>
      </c>
      <c r="F4" s="8">
        <f t="shared" si="0"/>
        <v>3</v>
      </c>
      <c r="H4" s="10" t="s">
        <v>13</v>
      </c>
      <c r="I4" s="2">
        <f t="shared" si="1"/>
        <v>7</v>
      </c>
      <c r="J4" s="2">
        <f t="shared" si="2"/>
        <v>6</v>
      </c>
      <c r="K4" s="11">
        <f t="shared" si="3"/>
        <v>0.8571428571428571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69">
        <v>1</v>
      </c>
      <c r="F5" s="8">
        <f t="shared" si="0"/>
        <v>3</v>
      </c>
      <c r="H5" s="10" t="s">
        <v>15</v>
      </c>
      <c r="I5" s="2">
        <f t="shared" si="1"/>
        <v>6</v>
      </c>
      <c r="J5" s="2">
        <f t="shared" si="2"/>
        <v>3</v>
      </c>
      <c r="K5" s="11">
        <f t="shared" si="3"/>
        <v>0.5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69">
        <v>1</v>
      </c>
      <c r="F6" s="8">
        <f t="shared" si="0"/>
        <v>3</v>
      </c>
      <c r="H6" s="10" t="s">
        <v>17</v>
      </c>
      <c r="I6" s="2">
        <f t="shared" si="1"/>
        <v>8</v>
      </c>
      <c r="J6" s="2">
        <f t="shared" si="2"/>
        <v>3</v>
      </c>
      <c r="K6" s="11">
        <f t="shared" si="3"/>
        <v>0.375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69">
        <v>1</v>
      </c>
      <c r="F7" s="8">
        <f t="shared" si="0"/>
        <v>3</v>
      </c>
      <c r="H7" s="10" t="s">
        <v>19</v>
      </c>
      <c r="I7" s="2">
        <f t="shared" si="1"/>
        <v>12</v>
      </c>
      <c r="J7" s="2">
        <f t="shared" si="2"/>
        <v>5.25</v>
      </c>
      <c r="K7" s="11">
        <f t="shared" si="3"/>
        <v>0.4375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69">
        <v>0.25</v>
      </c>
      <c r="F8" s="8">
        <f t="shared" si="0"/>
        <v>2.25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69">
        <v>1</v>
      </c>
      <c r="F9" s="8">
        <f t="shared" si="0"/>
        <v>3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69">
        <v>0</v>
      </c>
      <c r="F10" s="8">
        <f t="shared" si="0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69">
        <v>0</v>
      </c>
      <c r="F11" s="8">
        <f t="shared" si="0"/>
        <v>0</v>
      </c>
    </row>
    <row r="12" spans="1:11" ht="32" x14ac:dyDescent="0.2">
      <c r="A12" s="1">
        <v>11</v>
      </c>
      <c r="B12" s="1" t="s">
        <v>17</v>
      </c>
      <c r="C12" s="2" t="s">
        <v>24</v>
      </c>
      <c r="D12" s="8">
        <v>2</v>
      </c>
      <c r="E12" s="69">
        <v>0.5</v>
      </c>
      <c r="F12" s="8">
        <f t="shared" si="0"/>
        <v>1</v>
      </c>
      <c r="G12" s="3" t="s">
        <v>117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69">
        <v>1</v>
      </c>
      <c r="F13" s="8">
        <f t="shared" si="0"/>
        <v>2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69">
        <v>1</v>
      </c>
      <c r="F14" s="8">
        <f t="shared" si="0"/>
        <v>1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69">
        <v>1</v>
      </c>
      <c r="F15" s="8">
        <f t="shared" si="0"/>
        <v>1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69">
        <v>1</v>
      </c>
      <c r="F16" s="8">
        <f t="shared" si="0"/>
        <v>1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69">
        <v>0</v>
      </c>
      <c r="F17" s="8">
        <f t="shared" si="0"/>
        <v>0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69">
        <v>0</v>
      </c>
      <c r="F18" s="8">
        <f t="shared" si="0"/>
        <v>0</v>
      </c>
      <c r="G18" s="3" t="s">
        <v>116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69">
        <v>0</v>
      </c>
      <c r="F19" s="8">
        <f t="shared" si="0"/>
        <v>0</v>
      </c>
      <c r="G19" s="3" t="s">
        <v>116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69">
        <v>1</v>
      </c>
      <c r="F20" s="8">
        <f t="shared" si="0"/>
        <v>1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70">
        <v>1</v>
      </c>
      <c r="F21" s="8">
        <f t="shared" si="0"/>
        <v>1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69">
        <v>1</v>
      </c>
      <c r="F22" s="8">
        <f t="shared" si="0"/>
        <v>1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69">
        <v>1</v>
      </c>
      <c r="F23" s="8">
        <f t="shared" si="0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69">
        <v>0</v>
      </c>
      <c r="F24" s="8">
        <f t="shared" si="0"/>
        <v>0</v>
      </c>
      <c r="G24" s="3" t="s">
        <v>116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69">
        <v>1</v>
      </c>
      <c r="F25" s="8">
        <f t="shared" si="0"/>
        <v>1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71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37.25</v>
      </c>
      <c r="G27" s="17"/>
    </row>
    <row r="28" spans="1:7" x14ac:dyDescent="0.2">
      <c r="C28" s="1" t="s">
        <v>40</v>
      </c>
      <c r="D28" s="18">
        <f>F27/D27</f>
        <v>0.70283018867924529</v>
      </c>
    </row>
  </sheetData>
  <pageMargins left="0.75" right="0.75" top="1" bottom="1" header="0.5" footer="0.5"/>
  <pageSetup orientation="portrait" horizontalDpi="0" verticalDpi="0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7" style="2" customWidth="1"/>
    <col min="3" max="3" width="61.6640625" style="2" bestFit="1" customWidth="1"/>
    <col min="4" max="4" width="9.6640625" style="8" bestFit="1" customWidth="1"/>
    <col min="5" max="5" width="11" style="2"/>
    <col min="6" max="6" width="8.832031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0.5</v>
      </c>
      <c r="F2" s="11">
        <v>2.5</v>
      </c>
      <c r="G2" s="3" t="s">
        <v>118</v>
      </c>
      <c r="H2" s="10" t="s">
        <v>10</v>
      </c>
      <c r="I2" s="2">
        <f t="shared" ref="I2:I7" si="0">SUMIF(B:B,H2,D:D)</f>
        <v>12</v>
      </c>
      <c r="J2" s="2">
        <f t="shared" ref="J2:J7" si="1">SUMIF(B:B,H:H,F:F)</f>
        <v>9</v>
      </c>
      <c r="K2" s="11">
        <f>J2/I2</f>
        <v>0.75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11">
        <v>3</v>
      </c>
      <c r="H3" s="10" t="s">
        <v>8</v>
      </c>
      <c r="I3" s="2">
        <f t="shared" si="0"/>
        <v>8</v>
      </c>
      <c r="J3" s="2">
        <f t="shared" si="1"/>
        <v>5.5</v>
      </c>
      <c r="K3" s="11">
        <f t="shared" ref="K3:K7" si="2">J3/I3</f>
        <v>0.6875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11">
        <v>3</v>
      </c>
      <c r="H4" s="10" t="s">
        <v>13</v>
      </c>
      <c r="I4" s="2">
        <f t="shared" si="0"/>
        <v>7</v>
      </c>
      <c r="J4" s="2">
        <f t="shared" si="1"/>
        <v>5</v>
      </c>
      <c r="K4" s="11">
        <f t="shared" si="2"/>
        <v>0.7142857142857143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11">
        <v>3</v>
      </c>
      <c r="H5" s="10" t="s">
        <v>15</v>
      </c>
      <c r="I5" s="2">
        <f t="shared" si="0"/>
        <v>6</v>
      </c>
      <c r="J5" s="2">
        <f t="shared" si="1"/>
        <v>2.5</v>
      </c>
      <c r="K5" s="11">
        <f t="shared" si="2"/>
        <v>0.41666666666666669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11">
        <v>3</v>
      </c>
      <c r="G6" s="3" t="s">
        <v>119</v>
      </c>
      <c r="H6" s="10" t="s">
        <v>17</v>
      </c>
      <c r="I6" s="2">
        <f t="shared" si="0"/>
        <v>8</v>
      </c>
      <c r="J6" s="2">
        <f t="shared" si="1"/>
        <v>4</v>
      </c>
      <c r="K6" s="11">
        <f t="shared" si="2"/>
        <v>0.5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</v>
      </c>
      <c r="F7" s="11">
        <v>0</v>
      </c>
      <c r="H7" s="10" t="s">
        <v>19</v>
      </c>
      <c r="I7" s="2">
        <f t="shared" si="0"/>
        <v>12</v>
      </c>
      <c r="J7" s="2">
        <f t="shared" si="1"/>
        <v>5.25</v>
      </c>
      <c r="K7" s="11">
        <f t="shared" si="2"/>
        <v>0.4375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0.25</v>
      </c>
      <c r="F8" s="11">
        <v>2.25</v>
      </c>
    </row>
    <row r="9" spans="1:11" ht="32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11">
        <v>3</v>
      </c>
      <c r="G9" s="3" t="s">
        <v>120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11"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11">
        <v>0</v>
      </c>
    </row>
    <row r="12" spans="1:11" ht="32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11">
        <v>2</v>
      </c>
      <c r="G12" s="3" t="s">
        <v>121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1</v>
      </c>
      <c r="F13" s="11">
        <v>2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1</v>
      </c>
      <c r="F14" s="11">
        <v>1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11">
        <v>0</v>
      </c>
      <c r="G15" s="3" t="s">
        <v>122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11">
        <v>0</v>
      </c>
      <c r="G16" s="3" t="s">
        <v>123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1</v>
      </c>
      <c r="F17" s="11">
        <v>1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11">
        <v>0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0.5</v>
      </c>
      <c r="F19" s="11">
        <v>0.5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11">
        <v>0</v>
      </c>
      <c r="G20" s="3" t="s">
        <v>122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11">
        <v>1</v>
      </c>
      <c r="G21" s="3" t="s">
        <v>124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1</v>
      </c>
      <c r="F22" s="11">
        <v>1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11"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11">
        <v>0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11">
        <v>1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58">
        <v>1</v>
      </c>
      <c r="G26" s="16"/>
    </row>
    <row r="27" spans="1:7" x14ac:dyDescent="0.2">
      <c r="C27" s="1" t="s">
        <v>39</v>
      </c>
      <c r="D27" s="8">
        <f>SUM(D2:D26)</f>
        <v>53</v>
      </c>
      <c r="F27" s="11">
        <f>SUM(F2:F26)</f>
        <v>31.25</v>
      </c>
      <c r="G27" s="17"/>
    </row>
    <row r="28" spans="1:7" x14ac:dyDescent="0.2">
      <c r="C28" s="1" t="s">
        <v>40</v>
      </c>
      <c r="D28" s="18">
        <f>F27/D27</f>
        <v>0.589622641509434</v>
      </c>
    </row>
  </sheetData>
  <pageMargins left="0.75" right="0.75" top="1" bottom="1" header="0.5" footer="0.5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69">
        <v>1</v>
      </c>
      <c r="F2" s="8">
        <f t="shared" ref="F2:F26" si="0">D2*E2</f>
        <v>5</v>
      </c>
      <c r="H2" s="10" t="s">
        <v>10</v>
      </c>
      <c r="I2" s="2">
        <f t="shared" ref="I2:I7" si="1">SUMIF(B:B,H2,D:D)</f>
        <v>12</v>
      </c>
      <c r="J2" s="2">
        <f t="shared" ref="J2:J7" si="2">SUMIF(B:B,H:H,F:F)</f>
        <v>12</v>
      </c>
      <c r="K2" s="11">
        <f>J2/I2</f>
        <v>1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69">
        <v>1</v>
      </c>
      <c r="F3" s="8">
        <f t="shared" si="0"/>
        <v>3</v>
      </c>
      <c r="H3" s="10" t="s">
        <v>8</v>
      </c>
      <c r="I3" s="2">
        <f t="shared" si="1"/>
        <v>8</v>
      </c>
      <c r="J3" s="2">
        <f t="shared" si="2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69">
        <v>1</v>
      </c>
      <c r="F4" s="8">
        <f t="shared" si="0"/>
        <v>3</v>
      </c>
      <c r="H4" s="10" t="s">
        <v>13</v>
      </c>
      <c r="I4" s="2">
        <f t="shared" si="1"/>
        <v>7</v>
      </c>
      <c r="J4" s="2">
        <f t="shared" si="2"/>
        <v>3</v>
      </c>
      <c r="K4" s="11">
        <f t="shared" si="3"/>
        <v>0.42857142857142855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69">
        <v>1</v>
      </c>
      <c r="F5" s="8">
        <f t="shared" si="0"/>
        <v>3</v>
      </c>
      <c r="H5" s="10" t="s">
        <v>15</v>
      </c>
      <c r="I5" s="2">
        <f t="shared" si="1"/>
        <v>6</v>
      </c>
      <c r="J5" s="2">
        <f t="shared" si="2"/>
        <v>1</v>
      </c>
      <c r="K5" s="11">
        <f t="shared" si="3"/>
        <v>0.16666666666666666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69">
        <v>1</v>
      </c>
      <c r="F6" s="8">
        <f t="shared" si="0"/>
        <v>3</v>
      </c>
      <c r="H6" s="10" t="s">
        <v>17</v>
      </c>
      <c r="I6" s="2">
        <f t="shared" si="1"/>
        <v>8</v>
      </c>
      <c r="J6" s="2">
        <f t="shared" si="2"/>
        <v>4</v>
      </c>
      <c r="K6" s="11">
        <f t="shared" si="3"/>
        <v>0.5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69">
        <v>1</v>
      </c>
      <c r="F7" s="8">
        <f t="shared" si="0"/>
        <v>3</v>
      </c>
      <c r="H7" s="10" t="s">
        <v>19</v>
      </c>
      <c r="I7" s="2">
        <f t="shared" si="1"/>
        <v>12</v>
      </c>
      <c r="J7" s="2">
        <f t="shared" si="2"/>
        <v>4.5</v>
      </c>
      <c r="K7" s="11">
        <f t="shared" si="3"/>
        <v>0.375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69">
        <v>0.25</v>
      </c>
      <c r="F8" s="8">
        <f t="shared" si="0"/>
        <v>2.25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69">
        <v>0.75</v>
      </c>
      <c r="F9" s="8">
        <f t="shared" si="0"/>
        <v>2.25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69">
        <v>0</v>
      </c>
      <c r="F10" s="8">
        <f t="shared" si="0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69">
        <v>0</v>
      </c>
      <c r="F11" s="8">
        <f t="shared" si="0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69">
        <v>1</v>
      </c>
      <c r="F12" s="8">
        <f t="shared" si="0"/>
        <v>2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69">
        <v>1</v>
      </c>
      <c r="F13" s="8">
        <f t="shared" si="0"/>
        <v>2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69">
        <v>0</v>
      </c>
      <c r="F14" s="8">
        <f t="shared" si="0"/>
        <v>0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69">
        <v>1</v>
      </c>
      <c r="F15" s="8">
        <f t="shared" si="0"/>
        <v>1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69">
        <v>0</v>
      </c>
      <c r="F16" s="8">
        <f t="shared" si="0"/>
        <v>0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69">
        <v>0</v>
      </c>
      <c r="F17" s="8">
        <f t="shared" si="0"/>
        <v>0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69">
        <v>0</v>
      </c>
      <c r="F18" s="8">
        <f t="shared" si="0"/>
        <v>0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69">
        <v>0</v>
      </c>
      <c r="F19" s="8">
        <f t="shared" si="0"/>
        <v>0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69">
        <v>0</v>
      </c>
      <c r="F20" s="8">
        <f t="shared" si="0"/>
        <v>0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70">
        <v>1</v>
      </c>
      <c r="F21" s="8">
        <f t="shared" si="0"/>
        <v>1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70">
        <v>1</v>
      </c>
      <c r="F22" s="8">
        <f t="shared" si="0"/>
        <v>1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69">
        <v>0</v>
      </c>
      <c r="F23" s="8">
        <f t="shared" si="0"/>
        <v>0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69">
        <v>0</v>
      </c>
      <c r="F24" s="8">
        <f t="shared" si="0"/>
        <v>0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69">
        <v>0</v>
      </c>
      <c r="F25" s="8">
        <f t="shared" si="0"/>
        <v>0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71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32.5</v>
      </c>
      <c r="G27" s="17"/>
    </row>
    <row r="28" spans="1:7" x14ac:dyDescent="0.2">
      <c r="C28" s="1" t="s">
        <v>40</v>
      </c>
      <c r="D28" s="18">
        <f>F27/D27</f>
        <v>0.6132075471698113</v>
      </c>
    </row>
  </sheetData>
  <pageMargins left="0.75" right="0.75" top="1" bottom="1" header="0.5" footer="0.5"/>
  <pageSetup orientation="portrait" horizontalDpi="0" verticalDpi="0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H2" s="10" t="s">
        <v>10</v>
      </c>
      <c r="I2" s="2">
        <f t="shared" ref="I2:I7" si="1">SUMIF(B:B,H2,D:D)</f>
        <v>12</v>
      </c>
      <c r="J2" s="2">
        <f t="shared" ref="J2:J7" si="2">SUMIF(B:B,H:H,F:F)</f>
        <v>6</v>
      </c>
      <c r="K2" s="11">
        <f>J2/I2</f>
        <v>0.5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H3" s="10" t="s">
        <v>8</v>
      </c>
      <c r="I3" s="2">
        <f t="shared" si="1"/>
        <v>8</v>
      </c>
      <c r="J3" s="2">
        <f t="shared" si="2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H4" s="10" t="s">
        <v>13</v>
      </c>
      <c r="I4" s="2">
        <f t="shared" si="1"/>
        <v>7</v>
      </c>
      <c r="J4" s="2">
        <f t="shared" si="2"/>
        <v>3</v>
      </c>
      <c r="K4" s="11">
        <f t="shared" si="3"/>
        <v>0.42857142857142855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0</v>
      </c>
      <c r="F5" s="8">
        <f t="shared" si="0"/>
        <v>0</v>
      </c>
      <c r="H5" s="10" t="s">
        <v>15</v>
      </c>
      <c r="I5" s="2">
        <f t="shared" si="1"/>
        <v>6</v>
      </c>
      <c r="J5" s="2">
        <f t="shared" si="2"/>
        <v>2</v>
      </c>
      <c r="K5" s="11">
        <f t="shared" si="3"/>
        <v>0.33333333333333331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H6" s="10" t="s">
        <v>17</v>
      </c>
      <c r="I6" s="2">
        <f t="shared" si="1"/>
        <v>8</v>
      </c>
      <c r="J6" s="2">
        <f t="shared" si="2"/>
        <v>4</v>
      </c>
      <c r="K6" s="11">
        <f t="shared" si="3"/>
        <v>0.5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</v>
      </c>
      <c r="F7" s="8">
        <f t="shared" si="0"/>
        <v>0</v>
      </c>
      <c r="H7" s="10" t="s">
        <v>19</v>
      </c>
      <c r="I7" s="2">
        <f t="shared" si="1"/>
        <v>12</v>
      </c>
      <c r="J7" s="2">
        <f t="shared" si="2"/>
        <v>1.6199999999999999</v>
      </c>
      <c r="K7" s="11">
        <f t="shared" si="3"/>
        <v>0.13499999999999998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0.18</v>
      </c>
      <c r="F8" s="8">
        <f t="shared" si="0"/>
        <v>1.6199999999999999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</v>
      </c>
      <c r="F9" s="8">
        <f t="shared" si="0"/>
        <v>0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1</v>
      </c>
      <c r="F13" s="8">
        <f t="shared" si="0"/>
        <v>2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f t="shared" si="0"/>
        <v>0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1</v>
      </c>
      <c r="F17" s="8">
        <f t="shared" si="0"/>
        <v>1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1</v>
      </c>
      <c r="F19" s="8">
        <f t="shared" si="0"/>
        <v>1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f t="shared" si="0"/>
        <v>0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</v>
      </c>
      <c r="F22" s="8">
        <f t="shared" si="0"/>
        <v>0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</v>
      </c>
      <c r="F25" s="8">
        <f t="shared" si="0"/>
        <v>0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24.619999999999997</v>
      </c>
      <c r="G27" s="17"/>
    </row>
    <row r="28" spans="1:7" x14ac:dyDescent="0.2">
      <c r="C28" s="1" t="s">
        <v>40</v>
      </c>
      <c r="D28" s="18">
        <f>F27/D27</f>
        <v>0.46452830188679239</v>
      </c>
    </row>
  </sheetData>
  <pageMargins left="0.7" right="0.7" top="0.75" bottom="0.75" header="0.3" footer="0.3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 t="s">
        <v>125</v>
      </c>
      <c r="H2" s="10" t="s">
        <v>10</v>
      </c>
      <c r="I2" s="2">
        <f t="shared" ref="I2:I7" si="1">SUMIF(B:B,H2,D:D)</f>
        <v>12</v>
      </c>
      <c r="J2" s="2">
        <f t="shared" ref="J2:J7" si="2">SUMIF(B:B,H:H,F:F)</f>
        <v>6</v>
      </c>
      <c r="K2" s="11">
        <f>J2/I2</f>
        <v>0.5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H3" s="10" t="s">
        <v>8</v>
      </c>
      <c r="I3" s="2">
        <f t="shared" si="1"/>
        <v>8</v>
      </c>
      <c r="J3" s="2">
        <f t="shared" si="2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H4" s="10" t="s">
        <v>13</v>
      </c>
      <c r="I4" s="2">
        <f t="shared" si="1"/>
        <v>7</v>
      </c>
      <c r="J4" s="2">
        <f t="shared" si="2"/>
        <v>3</v>
      </c>
      <c r="K4" s="11">
        <f t="shared" si="3"/>
        <v>0.42857142857142855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0</v>
      </c>
      <c r="F5" s="8">
        <f t="shared" si="0"/>
        <v>0</v>
      </c>
      <c r="H5" s="10" t="s">
        <v>15</v>
      </c>
      <c r="I5" s="2">
        <f t="shared" si="1"/>
        <v>6</v>
      </c>
      <c r="J5" s="2">
        <f t="shared" si="2"/>
        <v>2</v>
      </c>
      <c r="K5" s="11">
        <f t="shared" si="3"/>
        <v>0.33333333333333331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H6" s="10" t="s">
        <v>17</v>
      </c>
      <c r="I6" s="2">
        <f t="shared" si="1"/>
        <v>8</v>
      </c>
      <c r="J6" s="2">
        <f t="shared" si="2"/>
        <v>4</v>
      </c>
      <c r="K6" s="11">
        <f t="shared" si="3"/>
        <v>0.5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</v>
      </c>
      <c r="F7" s="8">
        <f t="shared" si="0"/>
        <v>0</v>
      </c>
      <c r="H7" s="10" t="s">
        <v>19</v>
      </c>
      <c r="I7" s="2">
        <f t="shared" si="1"/>
        <v>12</v>
      </c>
      <c r="J7" s="2">
        <f t="shared" si="2"/>
        <v>2.6999999999999997</v>
      </c>
      <c r="K7" s="11">
        <f t="shared" si="3"/>
        <v>0.22499999999999998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0.3</v>
      </c>
      <c r="F8" s="8">
        <f t="shared" si="0"/>
        <v>2.6999999999999997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</v>
      </c>
      <c r="F9" s="8">
        <f t="shared" si="0"/>
        <v>0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1</v>
      </c>
      <c r="F13" s="8">
        <f t="shared" si="0"/>
        <v>2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f t="shared" si="0"/>
        <v>0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1</v>
      </c>
      <c r="F17" s="8">
        <f t="shared" si="0"/>
        <v>1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1</v>
      </c>
      <c r="F19" s="8">
        <f t="shared" si="0"/>
        <v>1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f t="shared" si="0"/>
        <v>0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</v>
      </c>
      <c r="F22" s="8">
        <f t="shared" si="0"/>
        <v>0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</v>
      </c>
      <c r="F25" s="8">
        <f t="shared" si="0"/>
        <v>0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25.7</v>
      </c>
      <c r="G27" s="17"/>
    </row>
    <row r="28" spans="1:7" x14ac:dyDescent="0.2">
      <c r="C28" s="1" t="s">
        <v>40</v>
      </c>
      <c r="D28" s="18">
        <f>F27/D27</f>
        <v>0.48490566037735849</v>
      </c>
    </row>
  </sheetData>
  <pageMargins left="0.75" right="0.75" top="1" bottom="1" header="0.5" footer="0.5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7" style="2" customWidth="1"/>
    <col min="3" max="3" width="61.6640625" style="2" bestFit="1" customWidth="1"/>
    <col min="4" max="4" width="9.6640625" style="8" bestFit="1" customWidth="1"/>
    <col min="5" max="5" width="11" style="2"/>
    <col min="6" max="6" width="8.832031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11">
        <v>5</v>
      </c>
      <c r="G2" s="3" t="s">
        <v>126</v>
      </c>
      <c r="H2" s="10" t="s">
        <v>10</v>
      </c>
      <c r="I2" s="2">
        <f t="shared" ref="I2:I7" si="0">SUMIF(B:B,H2,D:D)</f>
        <v>12</v>
      </c>
      <c r="J2" s="2">
        <f t="shared" ref="J2:J7" si="1">SUMIF(B:B,H:H,F:F)</f>
        <v>12</v>
      </c>
      <c r="K2" s="11">
        <f>J2/I2</f>
        <v>1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11">
        <v>3</v>
      </c>
      <c r="H3" s="10" t="s">
        <v>8</v>
      </c>
      <c r="I3" s="2">
        <f t="shared" si="0"/>
        <v>8</v>
      </c>
      <c r="J3" s="2">
        <f t="shared" si="1"/>
        <v>8</v>
      </c>
      <c r="K3" s="11">
        <f t="shared" ref="K3:K7" si="2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11">
        <v>3</v>
      </c>
      <c r="H4" s="10" t="s">
        <v>13</v>
      </c>
      <c r="I4" s="2">
        <f t="shared" si="0"/>
        <v>7</v>
      </c>
      <c r="J4" s="2">
        <f t="shared" si="1"/>
        <v>3.75</v>
      </c>
      <c r="K4" s="11">
        <f t="shared" si="2"/>
        <v>0.5357142857142857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11">
        <v>3</v>
      </c>
      <c r="H5" s="10" t="s">
        <v>15</v>
      </c>
      <c r="I5" s="2">
        <f t="shared" si="0"/>
        <v>6</v>
      </c>
      <c r="J5" s="2">
        <f t="shared" si="1"/>
        <v>2.5</v>
      </c>
      <c r="K5" s="11">
        <f t="shared" si="2"/>
        <v>0.41666666666666669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11">
        <v>3</v>
      </c>
      <c r="H6" s="10" t="s">
        <v>17</v>
      </c>
      <c r="I6" s="2">
        <f t="shared" si="0"/>
        <v>8</v>
      </c>
      <c r="J6" s="2">
        <f t="shared" si="1"/>
        <v>4</v>
      </c>
      <c r="K6" s="11">
        <f t="shared" si="2"/>
        <v>0.5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11">
        <v>3</v>
      </c>
      <c r="H7" s="10" t="s">
        <v>19</v>
      </c>
      <c r="I7" s="2">
        <f t="shared" si="0"/>
        <v>12</v>
      </c>
      <c r="J7" s="2">
        <f t="shared" si="1"/>
        <v>10.199999999999999</v>
      </c>
      <c r="K7" s="11">
        <f t="shared" si="2"/>
        <v>0.85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0.8</v>
      </c>
      <c r="F8" s="11">
        <v>7.2</v>
      </c>
    </row>
    <row r="9" spans="1:11" ht="32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11">
        <v>3</v>
      </c>
      <c r="G9" s="3" t="s">
        <v>120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1</v>
      </c>
      <c r="F10" s="11">
        <v>2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1</v>
      </c>
      <c r="F11" s="11">
        <v>2</v>
      </c>
    </row>
    <row r="12" spans="1:11" ht="32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</v>
      </c>
      <c r="F12" s="11">
        <v>0</v>
      </c>
      <c r="G12" s="3" t="s">
        <v>121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/>
      <c r="F13" s="11">
        <v>0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0.5</v>
      </c>
      <c r="F14" s="11">
        <v>0.5</v>
      </c>
      <c r="G14" s="3" t="s">
        <v>127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1</v>
      </c>
      <c r="F15" s="11">
        <v>1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11">
        <v>0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1</v>
      </c>
      <c r="F17" s="11">
        <v>1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11">
        <v>0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11">
        <v>0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1</v>
      </c>
      <c r="F20" s="11">
        <v>1</v>
      </c>
      <c r="G20" s="3" t="s">
        <v>122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11">
        <v>1</v>
      </c>
      <c r="G21" s="3" t="s">
        <v>124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</v>
      </c>
      <c r="F22" s="11">
        <v>0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0.75</v>
      </c>
      <c r="F23" s="11">
        <v>0.75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11">
        <v>0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</v>
      </c>
      <c r="F25" s="11">
        <v>0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58">
        <v>1</v>
      </c>
      <c r="G26" s="16"/>
    </row>
    <row r="27" spans="1:7" x14ac:dyDescent="0.2">
      <c r="C27" s="1" t="s">
        <v>39</v>
      </c>
      <c r="D27" s="8">
        <f>SUM(D2:D26)</f>
        <v>53</v>
      </c>
      <c r="F27" s="11">
        <f>SUM(F2:F26)</f>
        <v>40.450000000000003</v>
      </c>
      <c r="G27" s="17"/>
    </row>
    <row r="28" spans="1:7" x14ac:dyDescent="0.2">
      <c r="C28" s="1" t="s">
        <v>40</v>
      </c>
      <c r="D28" s="18">
        <f>F27/D27</f>
        <v>0.76320754716981143</v>
      </c>
    </row>
  </sheetData>
  <pageMargins left="0.75" right="0.75" top="1" bottom="1" header="0.5" footer="0.5"/>
  <pageSetup paperSize="9" orientation="portrait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0.5</v>
      </c>
      <c r="F2" s="8">
        <f>D2*E2</f>
        <v>2.5</v>
      </c>
      <c r="H2" s="10" t="s">
        <v>10</v>
      </c>
      <c r="I2" s="2">
        <f t="shared" ref="I2:I7" si="0">SUMIF(B:B,H2,D:D)</f>
        <v>12</v>
      </c>
      <c r="J2" s="2">
        <f t="shared" ref="J2:J7" si="1">SUMIF(B:B,H:H,F:F)</f>
        <v>12</v>
      </c>
      <c r="K2" s="11">
        <f>J2/I2</f>
        <v>1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ref="F3:F26" si="2">D3*E3</f>
        <v>3</v>
      </c>
      <c r="H3" s="10" t="s">
        <v>8</v>
      </c>
      <c r="I3" s="2">
        <f t="shared" si="0"/>
        <v>8</v>
      </c>
      <c r="J3" s="2">
        <f t="shared" si="1"/>
        <v>5.5</v>
      </c>
      <c r="K3" s="11">
        <f t="shared" ref="K3:K7" si="3">J3/I3</f>
        <v>0.6875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2"/>
        <v>3</v>
      </c>
      <c r="H4" s="10" t="s">
        <v>13</v>
      </c>
      <c r="I4" s="2">
        <f t="shared" si="0"/>
        <v>7</v>
      </c>
      <c r="J4" s="2">
        <f t="shared" si="1"/>
        <v>2.4</v>
      </c>
      <c r="K4" s="11">
        <f t="shared" si="3"/>
        <v>0.34285714285714286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2"/>
        <v>3</v>
      </c>
      <c r="H5" s="10" t="s">
        <v>15</v>
      </c>
      <c r="I5" s="2">
        <f t="shared" si="0"/>
        <v>6</v>
      </c>
      <c r="J5" s="2">
        <f t="shared" si="1"/>
        <v>1</v>
      </c>
      <c r="K5" s="11">
        <f t="shared" si="3"/>
        <v>0.16666666666666666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2"/>
        <v>3</v>
      </c>
      <c r="H6" s="10" t="s">
        <v>17</v>
      </c>
      <c r="I6" s="2">
        <f t="shared" si="0"/>
        <v>8</v>
      </c>
      <c r="J6" s="2">
        <f t="shared" si="1"/>
        <v>1</v>
      </c>
      <c r="K6" s="11">
        <f t="shared" si="3"/>
        <v>0.125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2"/>
        <v>3</v>
      </c>
      <c r="H7" s="10" t="s">
        <v>19</v>
      </c>
      <c r="I7" s="2">
        <f t="shared" si="0"/>
        <v>12</v>
      </c>
      <c r="J7" s="2">
        <f t="shared" si="1"/>
        <v>5.6549999999999994</v>
      </c>
      <c r="K7" s="11">
        <f t="shared" si="3"/>
        <v>0.47124999999999995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0.29499999999999998</v>
      </c>
      <c r="F8" s="8">
        <f t="shared" si="2"/>
        <v>2.6549999999999998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8">
        <f t="shared" si="2"/>
        <v>3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2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2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</v>
      </c>
      <c r="F12" s="8">
        <f t="shared" si="2"/>
        <v>0</v>
      </c>
    </row>
    <row r="13" spans="1:11" ht="32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0.5</v>
      </c>
      <c r="F13" s="8">
        <f t="shared" si="2"/>
        <v>1</v>
      </c>
      <c r="G13" s="3" t="s">
        <v>128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1</v>
      </c>
      <c r="F14" s="8">
        <f t="shared" si="2"/>
        <v>1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2"/>
        <v>0</v>
      </c>
      <c r="G15" s="3" t="s">
        <v>42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2"/>
        <v>0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2"/>
        <v>0</v>
      </c>
      <c r="G17" s="3" t="s">
        <v>42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2"/>
        <v>0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2"/>
        <v>0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0.4</v>
      </c>
      <c r="F20" s="8">
        <f t="shared" si="2"/>
        <v>0.4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0.5</v>
      </c>
      <c r="F21" s="8">
        <f t="shared" si="2"/>
        <v>0.5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0.25</v>
      </c>
      <c r="F22" s="8">
        <f t="shared" si="2"/>
        <v>0.25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</v>
      </c>
      <c r="F23" s="8">
        <f t="shared" si="2"/>
        <v>0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2"/>
        <v>0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0.25</v>
      </c>
      <c r="F25" s="8">
        <f t="shared" si="2"/>
        <v>0.25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2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27.555</v>
      </c>
      <c r="G27" s="17"/>
    </row>
    <row r="28" spans="1:7" x14ac:dyDescent="0.2">
      <c r="C28" s="1" t="s">
        <v>40</v>
      </c>
      <c r="D28" s="18">
        <f>F27/D27</f>
        <v>0.51990566037735853</v>
      </c>
    </row>
  </sheetData>
  <pageMargins left="0.7" right="0.7" top="0.75" bottom="0.75" header="0.3" footer="0.3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7" style="2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70">
        <v>1</v>
      </c>
      <c r="F2" s="8">
        <f t="shared" ref="F2:F26" si="0">D2*E2</f>
        <v>5</v>
      </c>
      <c r="G2" s="3" t="s">
        <v>129</v>
      </c>
      <c r="H2" s="10" t="s">
        <v>10</v>
      </c>
      <c r="I2" s="2">
        <f t="shared" ref="I2:I7" si="1">SUMIF(B:B,H2,D:D)</f>
        <v>12</v>
      </c>
      <c r="J2" s="2">
        <f t="shared" ref="J2:J7" si="2">SUMIF(B:B,H:H,F:F)</f>
        <v>10.5</v>
      </c>
      <c r="K2" s="11">
        <f>J2/I2</f>
        <v>0.875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70">
        <v>1</v>
      </c>
      <c r="F3" s="8">
        <f t="shared" si="0"/>
        <v>3</v>
      </c>
      <c r="H3" s="10" t="s">
        <v>8</v>
      </c>
      <c r="I3" s="2">
        <f t="shared" si="1"/>
        <v>8</v>
      </c>
      <c r="J3" s="2">
        <f t="shared" si="2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70">
        <v>1</v>
      </c>
      <c r="F4" s="8">
        <f t="shared" si="0"/>
        <v>3</v>
      </c>
      <c r="H4" s="10" t="s">
        <v>13</v>
      </c>
      <c r="I4" s="2">
        <f t="shared" si="1"/>
        <v>7</v>
      </c>
      <c r="J4" s="2">
        <f t="shared" si="2"/>
        <v>5</v>
      </c>
      <c r="K4" s="11">
        <f t="shared" si="3"/>
        <v>0.7142857142857143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70">
        <v>1</v>
      </c>
      <c r="F5" s="8">
        <f t="shared" si="0"/>
        <v>3</v>
      </c>
      <c r="H5" s="10" t="s">
        <v>15</v>
      </c>
      <c r="I5" s="2">
        <f t="shared" si="1"/>
        <v>6</v>
      </c>
      <c r="J5" s="2">
        <f t="shared" si="2"/>
        <v>3.6</v>
      </c>
      <c r="K5" s="11">
        <f t="shared" si="3"/>
        <v>0.6</v>
      </c>
    </row>
    <row r="6" spans="1:11" ht="32" x14ac:dyDescent="0.2">
      <c r="A6" s="1">
        <v>5</v>
      </c>
      <c r="B6" s="1" t="s">
        <v>10</v>
      </c>
      <c r="C6" s="2" t="s">
        <v>16</v>
      </c>
      <c r="D6" s="8">
        <v>3</v>
      </c>
      <c r="E6" s="70">
        <v>1</v>
      </c>
      <c r="F6" s="8">
        <f t="shared" si="0"/>
        <v>3</v>
      </c>
      <c r="G6" s="3" t="s">
        <v>130</v>
      </c>
      <c r="H6" s="10" t="s">
        <v>17</v>
      </c>
      <c r="I6" s="2">
        <f t="shared" si="1"/>
        <v>8</v>
      </c>
      <c r="J6" s="2">
        <f t="shared" si="2"/>
        <v>5.5</v>
      </c>
      <c r="K6" s="11">
        <f t="shared" si="3"/>
        <v>0.6875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70">
        <v>0.5</v>
      </c>
      <c r="F7" s="8">
        <f t="shared" si="0"/>
        <v>1.5</v>
      </c>
      <c r="H7" s="10" t="s">
        <v>19</v>
      </c>
      <c r="I7" s="2">
        <f t="shared" si="1"/>
        <v>12</v>
      </c>
      <c r="J7" s="2">
        <f t="shared" si="2"/>
        <v>6.15</v>
      </c>
      <c r="K7" s="11">
        <f t="shared" si="3"/>
        <v>0.51250000000000007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70">
        <v>0.35</v>
      </c>
      <c r="F8" s="8">
        <f t="shared" si="0"/>
        <v>3.15</v>
      </c>
    </row>
    <row r="9" spans="1:11" ht="32" x14ac:dyDescent="0.2">
      <c r="A9" s="1">
        <v>8</v>
      </c>
      <c r="B9" s="1" t="s">
        <v>19</v>
      </c>
      <c r="C9" s="12" t="s">
        <v>21</v>
      </c>
      <c r="D9" s="8">
        <v>3</v>
      </c>
      <c r="E9" s="70">
        <v>1</v>
      </c>
      <c r="F9" s="8">
        <f t="shared" si="0"/>
        <v>3</v>
      </c>
      <c r="G9" s="3" t="s">
        <v>120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70">
        <v>0.75</v>
      </c>
      <c r="F10" s="8">
        <f t="shared" si="0"/>
        <v>1.5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70">
        <v>0</v>
      </c>
      <c r="F11" s="8">
        <f t="shared" si="0"/>
        <v>0</v>
      </c>
    </row>
    <row r="12" spans="1:11" ht="48" x14ac:dyDescent="0.2">
      <c r="A12" s="1">
        <v>11</v>
      </c>
      <c r="B12" s="1" t="s">
        <v>17</v>
      </c>
      <c r="C12" s="2" t="s">
        <v>24</v>
      </c>
      <c r="D12" s="8">
        <v>2</v>
      </c>
      <c r="E12" s="70">
        <v>1</v>
      </c>
      <c r="F12" s="8">
        <f t="shared" si="0"/>
        <v>2</v>
      </c>
      <c r="G12" s="3" t="s">
        <v>131</v>
      </c>
    </row>
    <row r="13" spans="1:11" ht="48" x14ac:dyDescent="0.2">
      <c r="A13" s="1">
        <v>12</v>
      </c>
      <c r="B13" s="1" t="s">
        <v>17</v>
      </c>
      <c r="C13" s="2" t="s">
        <v>25</v>
      </c>
      <c r="D13" s="8">
        <v>2</v>
      </c>
      <c r="E13" s="70">
        <v>1</v>
      </c>
      <c r="F13" s="8">
        <f t="shared" si="0"/>
        <v>2</v>
      </c>
      <c r="G13" s="3" t="s">
        <v>132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70">
        <v>0</v>
      </c>
      <c r="F14" s="8">
        <f t="shared" si="0"/>
        <v>0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70">
        <v>0</v>
      </c>
      <c r="F15" s="8">
        <f t="shared" si="0"/>
        <v>0</v>
      </c>
      <c r="G15" s="3" t="s">
        <v>122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70">
        <v>1</v>
      </c>
      <c r="F16" s="8">
        <f t="shared" si="0"/>
        <v>1</v>
      </c>
      <c r="G16" s="3" t="s">
        <v>133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70">
        <v>1</v>
      </c>
      <c r="F17" s="8">
        <f t="shared" si="0"/>
        <v>1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70">
        <v>1</v>
      </c>
      <c r="F18" s="8">
        <f t="shared" si="0"/>
        <v>1</v>
      </c>
      <c r="G18" s="3" t="s">
        <v>134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70">
        <v>0.6</v>
      </c>
      <c r="F19" s="8">
        <f t="shared" si="0"/>
        <v>0.6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70">
        <v>0</v>
      </c>
      <c r="F20" s="8">
        <f t="shared" si="0"/>
        <v>0</v>
      </c>
      <c r="G20" s="3" t="s">
        <v>122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70">
        <v>1</v>
      </c>
      <c r="F21" s="8">
        <f t="shared" si="0"/>
        <v>1</v>
      </c>
      <c r="G21" s="3" t="s">
        <v>124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70">
        <v>1</v>
      </c>
      <c r="F22" s="8">
        <f t="shared" si="0"/>
        <v>1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70">
        <v>1</v>
      </c>
      <c r="F23" s="8">
        <f t="shared" si="0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70">
        <v>0</v>
      </c>
      <c r="F24" s="8">
        <f t="shared" si="0"/>
        <v>0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70">
        <v>1</v>
      </c>
      <c r="F25" s="8">
        <f t="shared" si="0"/>
        <v>1</v>
      </c>
      <c r="G25" s="3" t="s">
        <v>135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7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38.75</v>
      </c>
      <c r="G27" s="17"/>
    </row>
    <row r="28" spans="1:7" x14ac:dyDescent="0.2">
      <c r="C28" s="1" t="s">
        <v>40</v>
      </c>
      <c r="D28" s="18">
        <f>F27/D27</f>
        <v>0.73113207547169812</v>
      </c>
    </row>
  </sheetData>
  <pageMargins left="0.75" right="0.75" top="1" bottom="1" header="0.5" footer="0.5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activeCell="E2" sqref="E2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69">
        <v>1</v>
      </c>
      <c r="F2" s="8">
        <f t="shared" ref="F2:F26" si="0">D2*E2</f>
        <v>5</v>
      </c>
      <c r="H2" s="10" t="s">
        <v>10</v>
      </c>
      <c r="I2" s="2">
        <f t="shared" ref="I2:I7" si="1">SUMIF(B:B,H2,D:D)</f>
        <v>12</v>
      </c>
      <c r="J2" s="2">
        <f t="shared" ref="J2:J7" si="2">SUMIF(B:B,H:H,F:F)</f>
        <v>12</v>
      </c>
      <c r="K2" s="11">
        <f>J2/I2</f>
        <v>1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69">
        <v>1</v>
      </c>
      <c r="F3" s="8">
        <f t="shared" si="0"/>
        <v>3</v>
      </c>
      <c r="H3" s="10" t="s">
        <v>8</v>
      </c>
      <c r="I3" s="2">
        <f t="shared" si="1"/>
        <v>8</v>
      </c>
      <c r="J3" s="2">
        <f t="shared" si="2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69">
        <v>1</v>
      </c>
      <c r="F4" s="8">
        <f t="shared" si="0"/>
        <v>3</v>
      </c>
      <c r="H4" s="10" t="s">
        <v>13</v>
      </c>
      <c r="I4" s="2">
        <f t="shared" si="1"/>
        <v>7</v>
      </c>
      <c r="J4" s="2">
        <f t="shared" si="2"/>
        <v>3</v>
      </c>
      <c r="K4" s="11">
        <f t="shared" si="3"/>
        <v>0.42857142857142855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69">
        <v>1</v>
      </c>
      <c r="F5" s="8">
        <f t="shared" si="0"/>
        <v>3</v>
      </c>
      <c r="H5" s="10" t="s">
        <v>15</v>
      </c>
      <c r="I5" s="2">
        <f t="shared" si="1"/>
        <v>6</v>
      </c>
      <c r="J5" s="2">
        <f t="shared" si="2"/>
        <v>2</v>
      </c>
      <c r="K5" s="11">
        <f t="shared" si="3"/>
        <v>0.33333333333333331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69">
        <v>1</v>
      </c>
      <c r="F6" s="8">
        <f t="shared" si="0"/>
        <v>3</v>
      </c>
      <c r="H6" s="10" t="s">
        <v>17</v>
      </c>
      <c r="I6" s="2">
        <f t="shared" si="1"/>
        <v>8</v>
      </c>
      <c r="J6" s="2">
        <f t="shared" si="2"/>
        <v>4</v>
      </c>
      <c r="K6" s="11">
        <f t="shared" si="3"/>
        <v>0.5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69">
        <v>1</v>
      </c>
      <c r="F7" s="8">
        <f t="shared" si="0"/>
        <v>3</v>
      </c>
      <c r="H7" s="10" t="s">
        <v>19</v>
      </c>
      <c r="I7" s="2">
        <f t="shared" si="1"/>
        <v>12</v>
      </c>
      <c r="J7" s="2">
        <f t="shared" si="2"/>
        <v>4.5</v>
      </c>
      <c r="K7" s="11">
        <f t="shared" si="3"/>
        <v>0.375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69">
        <v>0.25</v>
      </c>
      <c r="F8" s="8">
        <f t="shared" si="0"/>
        <v>2.25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69">
        <v>0.75</v>
      </c>
      <c r="F9" s="8">
        <f t="shared" si="0"/>
        <v>2.25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69">
        <v>0</v>
      </c>
      <c r="F10" s="8">
        <f t="shared" si="0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69">
        <v>0</v>
      </c>
      <c r="F11" s="8">
        <f t="shared" si="0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69">
        <v>1</v>
      </c>
      <c r="F12" s="8">
        <f t="shared" si="0"/>
        <v>2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69">
        <v>1</v>
      </c>
      <c r="F13" s="8">
        <f t="shared" si="0"/>
        <v>2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69">
        <v>0</v>
      </c>
      <c r="F14" s="8">
        <f t="shared" si="0"/>
        <v>0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69">
        <v>1</v>
      </c>
      <c r="F15" s="8">
        <f t="shared" si="0"/>
        <v>1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69">
        <v>0</v>
      </c>
      <c r="F16" s="8">
        <f t="shared" si="0"/>
        <v>0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69">
        <v>0</v>
      </c>
      <c r="F17" s="8">
        <f t="shared" si="0"/>
        <v>0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69">
        <v>0</v>
      </c>
      <c r="F18" s="8">
        <f t="shared" si="0"/>
        <v>0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69">
        <v>1</v>
      </c>
      <c r="F19" s="8">
        <f t="shared" si="0"/>
        <v>1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69">
        <v>0</v>
      </c>
      <c r="F20" s="8">
        <f t="shared" si="0"/>
        <v>0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70">
        <v>1</v>
      </c>
      <c r="F21" s="8">
        <f t="shared" si="0"/>
        <v>1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70">
        <v>1</v>
      </c>
      <c r="F22" s="8">
        <f t="shared" si="0"/>
        <v>1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69">
        <v>0</v>
      </c>
      <c r="F23" s="8">
        <f t="shared" si="0"/>
        <v>0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69">
        <v>0</v>
      </c>
      <c r="F24" s="8">
        <f t="shared" si="0"/>
        <v>0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69">
        <v>0</v>
      </c>
      <c r="F25" s="8">
        <f t="shared" si="0"/>
        <v>0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71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33.5</v>
      </c>
      <c r="G27" s="17"/>
    </row>
    <row r="28" spans="1:7" x14ac:dyDescent="0.2">
      <c r="C28" s="1" t="s">
        <v>40</v>
      </c>
      <c r="D28" s="18">
        <f>F27/D27</f>
        <v>0.63207547169811318</v>
      </c>
    </row>
  </sheetData>
  <pageMargins left="0.75" right="0.75" top="1" bottom="1" header="0.5" footer="0.5"/>
  <pageSetup orientation="portrait" horizontalDpi="0" verticalDpi="0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H2" s="10" t="s">
        <v>10</v>
      </c>
      <c r="I2" s="2">
        <f t="shared" ref="I2:I7" si="1">SUMIF(B:B,H2,D:D)</f>
        <v>12</v>
      </c>
      <c r="J2" s="2">
        <f t="shared" ref="J2:J7" si="2">SUMIF(B:B,H:H,F:F)</f>
        <v>9</v>
      </c>
      <c r="K2" s="11">
        <f>J2/I2</f>
        <v>0.75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H3" s="10" t="s">
        <v>8</v>
      </c>
      <c r="I3" s="2">
        <f t="shared" si="1"/>
        <v>8</v>
      </c>
      <c r="J3" s="2">
        <f t="shared" si="2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H4" s="10" t="s">
        <v>13</v>
      </c>
      <c r="I4" s="2">
        <f t="shared" si="1"/>
        <v>6</v>
      </c>
      <c r="J4" s="2">
        <f t="shared" si="2"/>
        <v>5</v>
      </c>
      <c r="K4" s="11">
        <f t="shared" si="3"/>
        <v>0.83333333333333337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H5" s="10" t="s">
        <v>15</v>
      </c>
      <c r="I5" s="2">
        <f t="shared" si="1"/>
        <v>4</v>
      </c>
      <c r="J5" s="2">
        <f t="shared" si="2"/>
        <v>0</v>
      </c>
      <c r="K5" s="11">
        <f t="shared" si="3"/>
        <v>0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0</v>
      </c>
      <c r="F6" s="8">
        <f t="shared" si="0"/>
        <v>0</v>
      </c>
      <c r="H6" s="10" t="s">
        <v>17</v>
      </c>
      <c r="I6" s="2">
        <f t="shared" si="1"/>
        <v>6</v>
      </c>
      <c r="J6" s="2">
        <f t="shared" si="2"/>
        <v>2</v>
      </c>
      <c r="K6" s="11">
        <f t="shared" si="3"/>
        <v>0.33333333333333331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0"/>
        <v>3</v>
      </c>
      <c r="H7" s="10" t="s">
        <v>19</v>
      </c>
      <c r="I7" s="2">
        <f t="shared" si="1"/>
        <v>12</v>
      </c>
      <c r="J7" s="2">
        <f t="shared" si="2"/>
        <v>0</v>
      </c>
      <c r="K7" s="11">
        <f t="shared" si="3"/>
        <v>0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</v>
      </c>
      <c r="F8" s="8">
        <f t="shared" si="0"/>
        <v>0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</v>
      </c>
      <c r="F9" s="8">
        <f t="shared" si="0"/>
        <v>0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0</v>
      </c>
      <c r="E10" s="9" t="s">
        <v>42</v>
      </c>
      <c r="F10" s="8"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</v>
      </c>
      <c r="F13" s="8">
        <f t="shared" si="0"/>
        <v>0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f t="shared" si="0"/>
        <v>0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0</v>
      </c>
      <c r="E15" s="9" t="s">
        <v>42</v>
      </c>
      <c r="F15" s="8">
        <v>0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0"/>
        <v>0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0</v>
      </c>
      <c r="E19" s="9" t="s">
        <v>42</v>
      </c>
      <c r="F19" s="8">
        <v>0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0</v>
      </c>
      <c r="E20" s="9" t="s">
        <v>42</v>
      </c>
      <c r="F20" s="8">
        <v>0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1</v>
      </c>
      <c r="F22" s="8">
        <f t="shared" si="0"/>
        <v>1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8">
        <f t="shared" si="0"/>
        <v>1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48</v>
      </c>
      <c r="F27" s="8">
        <f>SUM(F2:F26)</f>
        <v>24</v>
      </c>
      <c r="G27" s="17"/>
    </row>
    <row r="28" spans="1:7" x14ac:dyDescent="0.2">
      <c r="C28" s="1" t="s">
        <v>40</v>
      </c>
      <c r="D28" s="18">
        <f>F27/D27</f>
        <v>0.5</v>
      </c>
    </row>
  </sheetData>
  <autoFilter ref="A1:E26"/>
  <pageMargins left="0.7" right="0.7" top="0.75" bottom="0.75" header="0.3" footer="0.3"/>
  <pageSetup orientation="portrait" horizontalDpi="4294967292" verticalDpi="4294967292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H2" s="10" t="s">
        <v>10</v>
      </c>
      <c r="I2" s="2">
        <f t="shared" ref="I2:I7" si="1">SUMIF(B:B,H2,D:D)</f>
        <v>12</v>
      </c>
      <c r="J2" s="2">
        <f t="shared" ref="J2:J7" si="2">SUMIF(B:B,H:H,F:F)</f>
        <v>12</v>
      </c>
      <c r="K2" s="11">
        <f>J2/I2</f>
        <v>1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H3" s="10" t="s">
        <v>8</v>
      </c>
      <c r="I3" s="2">
        <f t="shared" si="1"/>
        <v>8</v>
      </c>
      <c r="J3" s="2">
        <f t="shared" si="2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H4" s="10" t="s">
        <v>13</v>
      </c>
      <c r="I4" s="2">
        <f t="shared" si="1"/>
        <v>7</v>
      </c>
      <c r="J4" s="2">
        <f t="shared" si="2"/>
        <v>4</v>
      </c>
      <c r="K4" s="11">
        <f t="shared" si="3"/>
        <v>0.5714285714285714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H5" s="10" t="s">
        <v>15</v>
      </c>
      <c r="I5" s="2">
        <f t="shared" si="1"/>
        <v>6</v>
      </c>
      <c r="J5" s="2">
        <f t="shared" si="2"/>
        <v>5</v>
      </c>
      <c r="K5" s="11">
        <f t="shared" si="3"/>
        <v>0.83333333333333337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H6" s="10" t="s">
        <v>17</v>
      </c>
      <c r="I6" s="2">
        <f t="shared" si="1"/>
        <v>8</v>
      </c>
      <c r="J6" s="2">
        <f t="shared" si="2"/>
        <v>2</v>
      </c>
      <c r="K6" s="11">
        <f t="shared" si="3"/>
        <v>0.25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0"/>
        <v>3</v>
      </c>
      <c r="H7" s="10" t="s">
        <v>19</v>
      </c>
      <c r="I7" s="2">
        <f t="shared" si="1"/>
        <v>12</v>
      </c>
      <c r="J7" s="2">
        <f t="shared" si="2"/>
        <v>5.25</v>
      </c>
      <c r="K7" s="11">
        <f t="shared" si="3"/>
        <v>0.4375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0.25</v>
      </c>
      <c r="F8" s="8">
        <f t="shared" si="0"/>
        <v>2.25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8">
        <f t="shared" si="0"/>
        <v>3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</v>
      </c>
      <c r="F12" s="8">
        <f t="shared" si="0"/>
        <v>0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1</v>
      </c>
      <c r="F13" s="8">
        <f t="shared" si="0"/>
        <v>2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1</v>
      </c>
      <c r="F14" s="8">
        <f t="shared" si="0"/>
        <v>1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1</v>
      </c>
      <c r="F15" s="8">
        <f t="shared" si="0"/>
        <v>1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1</v>
      </c>
      <c r="F16" s="8">
        <f t="shared" si="0"/>
        <v>1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0"/>
        <v>0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1</v>
      </c>
      <c r="F18" s="8">
        <f t="shared" si="0"/>
        <v>1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1</v>
      </c>
      <c r="F19" s="8">
        <f t="shared" si="0"/>
        <v>1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1</v>
      </c>
      <c r="F20" s="8">
        <f t="shared" si="0"/>
        <v>1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</v>
      </c>
      <c r="F21" s="8">
        <f t="shared" si="0"/>
        <v>0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</v>
      </c>
      <c r="F22" s="8">
        <f t="shared" si="0"/>
        <v>0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</v>
      </c>
      <c r="F23" s="8">
        <f t="shared" si="0"/>
        <v>0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1</v>
      </c>
      <c r="F24" s="8">
        <f t="shared" si="0"/>
        <v>1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8">
        <f t="shared" si="0"/>
        <v>1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36.25</v>
      </c>
      <c r="G27" s="17"/>
    </row>
    <row r="28" spans="1:7" x14ac:dyDescent="0.2">
      <c r="C28" s="1" t="s">
        <v>40</v>
      </c>
      <c r="D28" s="18">
        <f>F27/D27</f>
        <v>0.68396226415094341</v>
      </c>
    </row>
  </sheetData>
  <autoFilter ref="A1:E26"/>
  <pageMargins left="0.7" right="0.7" top="0.75" bottom="0.75" header="0.3" footer="0.3"/>
  <pageSetup orientation="portrait" horizontalDpi="4294967292" verticalDpi="4294967292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activeCell="E2" sqref="E2:E25"/>
    </sheetView>
  </sheetViews>
  <sheetFormatPr baseColWidth="10" defaultColWidth="11" defaultRowHeight="16" x14ac:dyDescent="0.2"/>
  <cols>
    <col min="1" max="1" width="7.33203125" style="2" customWidth="1"/>
    <col min="2" max="2" width="15" style="2" bestFit="1" customWidth="1"/>
    <col min="3" max="3" width="62.6640625" style="2" bestFit="1" customWidth="1"/>
    <col min="4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/>
      <c r="H2" s="10" t="s">
        <v>10</v>
      </c>
      <c r="I2" s="2">
        <f>SUMIF(B:B,H2,D:D)</f>
        <v>12</v>
      </c>
      <c r="J2" s="2">
        <f>SUMIF(B:B,H:H,F:F)</f>
        <v>9.9</v>
      </c>
      <c r="K2" s="11">
        <f>J2/I2</f>
        <v>0.82500000000000007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G3" s="3"/>
      <c r="H3" s="10" t="s">
        <v>8</v>
      </c>
      <c r="I3" s="2">
        <f t="shared" ref="I3:I7" si="1">SUMIF(B:B,H3,D:D)</f>
        <v>8</v>
      </c>
      <c r="J3" s="2">
        <f t="shared" ref="J3:J7" si="2">SUMIF(B:B,H:H,F:F)</f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G4" s="3"/>
      <c r="H4" s="10" t="s">
        <v>13</v>
      </c>
      <c r="I4" s="2">
        <f t="shared" si="1"/>
        <v>7</v>
      </c>
      <c r="J4" s="2">
        <f t="shared" si="2"/>
        <v>3.7</v>
      </c>
      <c r="K4" s="11">
        <f t="shared" si="3"/>
        <v>0.52857142857142858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G5" s="3"/>
      <c r="H5" s="10" t="s">
        <v>15</v>
      </c>
      <c r="I5" s="2">
        <f t="shared" si="1"/>
        <v>6</v>
      </c>
      <c r="J5" s="2">
        <f t="shared" si="2"/>
        <v>0.1</v>
      </c>
      <c r="K5" s="11">
        <f t="shared" si="3"/>
        <v>1.6666666666666666E-2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G6" s="3"/>
      <c r="H6" s="10" t="s">
        <v>17</v>
      </c>
      <c r="I6" s="2">
        <f t="shared" si="1"/>
        <v>8</v>
      </c>
      <c r="J6" s="2">
        <f t="shared" si="2"/>
        <v>2.6</v>
      </c>
      <c r="K6" s="11">
        <f t="shared" si="3"/>
        <v>0.32500000000000001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0.3</v>
      </c>
      <c r="F7" s="8">
        <f t="shared" si="0"/>
        <v>0.89999999999999991</v>
      </c>
      <c r="G7" s="3"/>
      <c r="H7" s="10" t="s">
        <v>19</v>
      </c>
      <c r="I7" s="2">
        <f t="shared" si="1"/>
        <v>12</v>
      </c>
      <c r="J7" s="2">
        <f t="shared" si="2"/>
        <v>5.4</v>
      </c>
      <c r="K7" s="11">
        <f t="shared" si="3"/>
        <v>0.45</v>
      </c>
    </row>
    <row r="8" spans="1:11" ht="128" x14ac:dyDescent="0.2">
      <c r="A8" s="1">
        <v>7</v>
      </c>
      <c r="B8" s="1" t="s">
        <v>19</v>
      </c>
      <c r="C8" s="2" t="s">
        <v>20</v>
      </c>
      <c r="D8" s="8">
        <v>9</v>
      </c>
      <c r="E8" s="9">
        <v>0.3</v>
      </c>
      <c r="F8" s="8">
        <f t="shared" si="0"/>
        <v>2.6999999999999997</v>
      </c>
      <c r="G8" s="19" t="s">
        <v>43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0.9</v>
      </c>
      <c r="F9" s="8">
        <f t="shared" si="0"/>
        <v>2.7</v>
      </c>
      <c r="G9" s="3"/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  <c r="G10" s="3"/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  <c r="G11" s="3"/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  <c r="G12" s="3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0.3</v>
      </c>
      <c r="F13" s="8">
        <f t="shared" si="0"/>
        <v>0.6</v>
      </c>
      <c r="G13" s="3"/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f t="shared" si="0"/>
        <v>0</v>
      </c>
      <c r="G14" s="3"/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  <c r="G15" s="3"/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0.1</v>
      </c>
      <c r="F16" s="8">
        <f t="shared" si="0"/>
        <v>0.1</v>
      </c>
      <c r="G16" s="3"/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0"/>
        <v>0</v>
      </c>
      <c r="G17" s="3"/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  <c r="G18" s="3"/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  <c r="G19" s="3"/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f t="shared" si="0"/>
        <v>0</v>
      </c>
      <c r="G20" s="3"/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0.7</v>
      </c>
      <c r="F21" s="8">
        <f t="shared" si="0"/>
        <v>0.7</v>
      </c>
      <c r="G21" s="3"/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1</v>
      </c>
      <c r="F22" s="8">
        <f t="shared" si="0"/>
        <v>1</v>
      </c>
      <c r="G22" s="3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  <c r="G23" s="3"/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  <c r="G24" s="3"/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</v>
      </c>
      <c r="F25" s="8">
        <f t="shared" si="0"/>
        <v>0</v>
      </c>
      <c r="G25" s="3"/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29.7</v>
      </c>
      <c r="G27" s="17"/>
    </row>
    <row r="28" spans="1:7" x14ac:dyDescent="0.2">
      <c r="C28" s="1" t="s">
        <v>40</v>
      </c>
      <c r="D28" s="18">
        <f>F27/D27</f>
        <v>0.56037735849056602</v>
      </c>
      <c r="F28" s="8"/>
      <c r="G28" s="3"/>
    </row>
  </sheetData>
  <pageMargins left="0.75" right="0.75" top="1" bottom="1" header="0.5" footer="0.5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activeCell="E2" sqref="E2:E26"/>
    </sheetView>
  </sheetViews>
  <sheetFormatPr baseColWidth="10" defaultColWidth="11" defaultRowHeight="16" x14ac:dyDescent="0.2"/>
  <cols>
    <col min="1" max="1" width="7.33203125" style="2" customWidth="1"/>
    <col min="2" max="2" width="15" style="2" bestFit="1" customWidth="1"/>
    <col min="3" max="3" width="62.6640625" style="2" bestFit="1" customWidth="1"/>
    <col min="4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/>
      <c r="H2" s="10" t="s">
        <v>10</v>
      </c>
      <c r="I2" s="2">
        <f>SUMIF(B:B,H2,D:D)</f>
        <v>12</v>
      </c>
      <c r="J2" s="2">
        <f>SUMIF(B:B,H:H,F:F)</f>
        <v>10.5</v>
      </c>
      <c r="K2" s="11">
        <f>J2/I2</f>
        <v>0.875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G3" s="3"/>
      <c r="H3" s="10" t="s">
        <v>8</v>
      </c>
      <c r="I3" s="2">
        <f t="shared" ref="I3:I7" si="1">SUMIF(B:B,H3,D:D)</f>
        <v>8</v>
      </c>
      <c r="J3" s="2">
        <f t="shared" ref="J3:J7" si="2">SUMIF(B:B,H:H,F:F)</f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G4" s="3"/>
      <c r="H4" s="10" t="s">
        <v>13</v>
      </c>
      <c r="I4" s="2">
        <f t="shared" si="1"/>
        <v>7</v>
      </c>
      <c r="J4" s="2">
        <f t="shared" si="2"/>
        <v>1</v>
      </c>
      <c r="K4" s="11">
        <f t="shared" si="3"/>
        <v>0.14285714285714285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G5" s="3"/>
      <c r="H5" s="10" t="s">
        <v>15</v>
      </c>
      <c r="I5" s="2">
        <f t="shared" si="1"/>
        <v>6</v>
      </c>
      <c r="J5" s="2">
        <f t="shared" si="2"/>
        <v>0</v>
      </c>
      <c r="K5" s="11">
        <f t="shared" si="3"/>
        <v>0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G6" s="3"/>
      <c r="H6" s="10" t="s">
        <v>17</v>
      </c>
      <c r="I6" s="2">
        <f t="shared" si="1"/>
        <v>8</v>
      </c>
      <c r="J6" s="2">
        <f t="shared" si="2"/>
        <v>2</v>
      </c>
      <c r="K6" s="11">
        <f t="shared" si="3"/>
        <v>0.25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0.5</v>
      </c>
      <c r="F7" s="8">
        <f t="shared" si="0"/>
        <v>1.5</v>
      </c>
      <c r="G7" s="3"/>
      <c r="H7" s="10" t="s">
        <v>19</v>
      </c>
      <c r="I7" s="2">
        <f t="shared" si="1"/>
        <v>12</v>
      </c>
      <c r="J7" s="2">
        <f t="shared" si="2"/>
        <v>0</v>
      </c>
      <c r="K7" s="11">
        <f t="shared" si="3"/>
        <v>0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</v>
      </c>
      <c r="F8" s="8">
        <f t="shared" si="0"/>
        <v>0</v>
      </c>
      <c r="G8" s="3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</v>
      </c>
      <c r="F9" s="8">
        <f t="shared" si="0"/>
        <v>0</v>
      </c>
      <c r="G9" s="3"/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  <c r="G10" s="3"/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  <c r="G11" s="3"/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  <c r="G12" s="3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</v>
      </c>
      <c r="F13" s="8">
        <f t="shared" si="0"/>
        <v>0</v>
      </c>
      <c r="G13" s="3"/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f t="shared" si="0"/>
        <v>0</v>
      </c>
      <c r="G14" s="3"/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  <c r="G15" s="3"/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  <c r="G16" s="3"/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0"/>
        <v>0</v>
      </c>
      <c r="G17" s="3"/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  <c r="G18" s="3"/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  <c r="G19" s="3"/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f t="shared" si="0"/>
        <v>0</v>
      </c>
      <c r="G20" s="3"/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</v>
      </c>
      <c r="F21" s="8">
        <f t="shared" si="0"/>
        <v>0</v>
      </c>
      <c r="G21" s="3"/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</v>
      </c>
      <c r="F22" s="8">
        <f t="shared" si="0"/>
        <v>0</v>
      </c>
      <c r="G22" s="3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</v>
      </c>
      <c r="F23" s="8">
        <f t="shared" si="0"/>
        <v>0</v>
      </c>
      <c r="G23" s="3"/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  <c r="G24" s="3"/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</v>
      </c>
      <c r="F25" s="8">
        <f t="shared" si="0"/>
        <v>0</v>
      </c>
      <c r="G25" s="3"/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21.5</v>
      </c>
      <c r="G27" s="17"/>
    </row>
    <row r="28" spans="1:7" x14ac:dyDescent="0.2">
      <c r="C28" s="1" t="s">
        <v>40</v>
      </c>
      <c r="D28" s="18">
        <f>F27/D27</f>
        <v>0.40566037735849059</v>
      </c>
      <c r="F28" s="8"/>
      <c r="G28" s="3"/>
    </row>
  </sheetData>
  <pageMargins left="0.75" right="0.75" top="1" bottom="1" header="0.5" footer="0.5"/>
  <drawing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activeCell="E2" sqref="E2:E26"/>
    </sheetView>
  </sheetViews>
  <sheetFormatPr baseColWidth="10" defaultColWidth="11" defaultRowHeight="16" x14ac:dyDescent="0.2"/>
  <cols>
    <col min="1" max="1" width="7.33203125" style="2" customWidth="1"/>
    <col min="2" max="2" width="15" style="2" bestFit="1" customWidth="1"/>
    <col min="3" max="3" width="62.6640625" style="2" bestFit="1" customWidth="1"/>
    <col min="4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/>
      <c r="H2" s="10" t="s">
        <v>10</v>
      </c>
      <c r="I2" s="2">
        <f>SUMIF(B:B,H2,D:D)</f>
        <v>12</v>
      </c>
      <c r="J2" s="2">
        <f>SUMIF(B:B,H:H,F:F)</f>
        <v>9</v>
      </c>
      <c r="K2" s="11">
        <f>J2/I2</f>
        <v>0.75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G3" s="3"/>
      <c r="H3" s="10" t="s">
        <v>8</v>
      </c>
      <c r="I3" s="2">
        <f t="shared" ref="I3:I7" si="1">SUMIF(B:B,H3,D:D)</f>
        <v>8</v>
      </c>
      <c r="J3" s="2">
        <f t="shared" ref="J3:J7" si="2">SUMIF(B:B,H:H,F:F)</f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G4" s="3"/>
      <c r="H4" s="10" t="s">
        <v>13</v>
      </c>
      <c r="I4" s="2">
        <f t="shared" si="1"/>
        <v>7</v>
      </c>
      <c r="J4" s="2">
        <f t="shared" si="2"/>
        <v>1</v>
      </c>
      <c r="K4" s="11">
        <f t="shared" si="3"/>
        <v>0.14285714285714285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G5" s="3"/>
      <c r="H5" s="10" t="s">
        <v>15</v>
      </c>
      <c r="I5" s="2">
        <f t="shared" si="1"/>
        <v>6</v>
      </c>
      <c r="J5" s="2">
        <f t="shared" si="2"/>
        <v>0</v>
      </c>
      <c r="K5" s="11">
        <f t="shared" si="3"/>
        <v>0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G6" s="3"/>
      <c r="H6" s="10" t="s">
        <v>17</v>
      </c>
      <c r="I6" s="2">
        <f t="shared" si="1"/>
        <v>8</v>
      </c>
      <c r="J6" s="2">
        <f t="shared" si="2"/>
        <v>2</v>
      </c>
      <c r="K6" s="11">
        <f t="shared" si="3"/>
        <v>0.25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</v>
      </c>
      <c r="F7" s="8">
        <f t="shared" si="0"/>
        <v>0</v>
      </c>
      <c r="G7" s="3"/>
      <c r="H7" s="10" t="s">
        <v>19</v>
      </c>
      <c r="I7" s="2">
        <f t="shared" si="1"/>
        <v>12</v>
      </c>
      <c r="J7" s="2">
        <f t="shared" si="2"/>
        <v>6.3</v>
      </c>
      <c r="K7" s="11">
        <f t="shared" si="3"/>
        <v>0.52500000000000002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0.7</v>
      </c>
      <c r="F8" s="8">
        <f t="shared" si="0"/>
        <v>6.3</v>
      </c>
      <c r="G8" s="3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</v>
      </c>
      <c r="F9" s="8">
        <f t="shared" si="0"/>
        <v>0</v>
      </c>
      <c r="G9" s="3"/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  <c r="G10" s="3"/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  <c r="G11" s="3"/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  <c r="G12" s="3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</v>
      </c>
      <c r="F13" s="8">
        <f t="shared" si="0"/>
        <v>0</v>
      </c>
      <c r="G13" s="3"/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f t="shared" si="0"/>
        <v>0</v>
      </c>
      <c r="G14" s="3"/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  <c r="G15" s="3"/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  <c r="G16" s="3"/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0"/>
        <v>0</v>
      </c>
      <c r="G17" s="3"/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  <c r="G18" s="3"/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  <c r="G19" s="3"/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f t="shared" si="0"/>
        <v>0</v>
      </c>
      <c r="G20" s="3"/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</v>
      </c>
      <c r="F21" s="8">
        <f t="shared" si="0"/>
        <v>0</v>
      </c>
      <c r="G21" s="3"/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</v>
      </c>
      <c r="F22" s="8">
        <f t="shared" si="0"/>
        <v>0</v>
      </c>
      <c r="G22" s="3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</v>
      </c>
      <c r="F23" s="8">
        <f t="shared" si="0"/>
        <v>0</v>
      </c>
      <c r="G23" s="3"/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  <c r="G24" s="3"/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</v>
      </c>
      <c r="F25" s="8">
        <f t="shared" si="0"/>
        <v>0</v>
      </c>
      <c r="G25" s="3"/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26.3</v>
      </c>
      <c r="G27" s="17"/>
    </row>
    <row r="28" spans="1:7" x14ac:dyDescent="0.2">
      <c r="C28" s="1" t="s">
        <v>40</v>
      </c>
      <c r="D28" s="18">
        <f>F27/D27</f>
        <v>0.49622641509433962</v>
      </c>
      <c r="F28" s="8"/>
      <c r="G28" s="3"/>
    </row>
  </sheetData>
  <pageMargins left="0.75" right="0.75" top="1" bottom="1" header="0.5" footer="0.5"/>
  <drawing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4" workbookViewId="0">
      <selection activeCell="E2" sqref="E2:E26"/>
    </sheetView>
  </sheetViews>
  <sheetFormatPr baseColWidth="10" defaultColWidth="11" defaultRowHeight="16" x14ac:dyDescent="0.2"/>
  <cols>
    <col min="1" max="1" width="7.33203125" style="2" customWidth="1"/>
    <col min="2" max="2" width="15" style="2" bestFit="1" customWidth="1"/>
    <col min="3" max="3" width="62.6640625" style="2" bestFit="1" customWidth="1"/>
    <col min="4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/>
      <c r="H2" s="10" t="s">
        <v>10</v>
      </c>
      <c r="I2" s="2">
        <f>SUMIF(B:B,H2,D:D)</f>
        <v>12</v>
      </c>
      <c r="J2" s="2">
        <f>SUMIF(B:B,H:H,F:F)</f>
        <v>10.5</v>
      </c>
      <c r="K2" s="11">
        <f>J2/I2</f>
        <v>0.875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G3" s="3"/>
      <c r="H3" s="10" t="s">
        <v>8</v>
      </c>
      <c r="I3" s="2">
        <f t="shared" ref="I3:I7" si="1">SUMIF(B:B,H3,D:D)</f>
        <v>8</v>
      </c>
      <c r="J3" s="2">
        <f t="shared" ref="J3:J7" si="2">SUMIF(B:B,H:H,F:F)</f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G4" s="3"/>
      <c r="H4" s="10" t="s">
        <v>13</v>
      </c>
      <c r="I4" s="2">
        <f t="shared" si="1"/>
        <v>7</v>
      </c>
      <c r="J4" s="2">
        <f t="shared" si="2"/>
        <v>1.5</v>
      </c>
      <c r="K4" s="11">
        <f t="shared" si="3"/>
        <v>0.21428571428571427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G5" s="3"/>
      <c r="H5" s="10" t="s">
        <v>15</v>
      </c>
      <c r="I5" s="2">
        <f t="shared" si="1"/>
        <v>6</v>
      </c>
      <c r="J5" s="2">
        <f t="shared" si="2"/>
        <v>0</v>
      </c>
      <c r="K5" s="11">
        <f t="shared" si="3"/>
        <v>0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G6" s="3"/>
      <c r="H6" s="10" t="s">
        <v>17</v>
      </c>
      <c r="I6" s="2">
        <f t="shared" si="1"/>
        <v>8</v>
      </c>
      <c r="J6" s="2">
        <f t="shared" si="2"/>
        <v>2</v>
      </c>
      <c r="K6" s="11">
        <f t="shared" si="3"/>
        <v>0.25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0.5</v>
      </c>
      <c r="F7" s="8">
        <f t="shared" si="0"/>
        <v>1.5</v>
      </c>
      <c r="G7" s="3"/>
      <c r="H7" s="10" t="s">
        <v>19</v>
      </c>
      <c r="I7" s="2">
        <f t="shared" si="1"/>
        <v>12</v>
      </c>
      <c r="J7" s="2">
        <f t="shared" si="2"/>
        <v>5.8500000000000005</v>
      </c>
      <c r="K7" s="11">
        <f t="shared" si="3"/>
        <v>0.48750000000000004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0.65</v>
      </c>
      <c r="F8" s="8">
        <f t="shared" si="0"/>
        <v>5.8500000000000005</v>
      </c>
      <c r="G8" s="3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</v>
      </c>
      <c r="F9" s="8">
        <f t="shared" si="0"/>
        <v>0</v>
      </c>
      <c r="G9" s="3"/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  <c r="G10" s="3"/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  <c r="G11" s="3"/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  <c r="G12" s="3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</v>
      </c>
      <c r="F13" s="8">
        <f t="shared" si="0"/>
        <v>0</v>
      </c>
      <c r="G13" s="3"/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f t="shared" si="0"/>
        <v>0</v>
      </c>
      <c r="G14" s="3"/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  <c r="G15" s="3"/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  <c r="G16" s="3"/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0"/>
        <v>0</v>
      </c>
      <c r="G17" s="3"/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  <c r="G18" s="3"/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  <c r="G19" s="3"/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f t="shared" si="0"/>
        <v>0</v>
      </c>
      <c r="G20" s="3"/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0.5</v>
      </c>
      <c r="F21" s="8">
        <f t="shared" si="0"/>
        <v>0.5</v>
      </c>
      <c r="G21" s="3"/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</v>
      </c>
      <c r="F22" s="8">
        <f t="shared" si="0"/>
        <v>0</v>
      </c>
      <c r="G22" s="3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</v>
      </c>
      <c r="F23" s="8">
        <f t="shared" si="0"/>
        <v>0</v>
      </c>
      <c r="G23" s="3"/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  <c r="G24" s="3"/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</v>
      </c>
      <c r="F25" s="8">
        <f t="shared" si="0"/>
        <v>0</v>
      </c>
      <c r="G25" s="3"/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27.85</v>
      </c>
      <c r="G27" s="17"/>
    </row>
    <row r="28" spans="1:7" x14ac:dyDescent="0.2">
      <c r="C28" s="1" t="s">
        <v>40</v>
      </c>
      <c r="D28" s="18">
        <f>F27/D27</f>
        <v>0.5254716981132076</v>
      </c>
      <c r="F28" s="8"/>
      <c r="G28" s="3"/>
    </row>
  </sheetData>
  <pageMargins left="0.75" right="0.75" top="1" bottom="1" header="0.5" footer="0.5"/>
  <drawing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C4" workbookViewId="0">
      <selection activeCell="G29" sqref="G29"/>
    </sheetView>
  </sheetViews>
  <sheetFormatPr baseColWidth="10" defaultColWidth="11" defaultRowHeight="16" x14ac:dyDescent="0.2"/>
  <cols>
    <col min="1" max="1" width="7.33203125" style="2" customWidth="1"/>
    <col min="2" max="2" width="15" style="2" bestFit="1" customWidth="1"/>
    <col min="3" max="3" width="62.6640625" style="2" bestFit="1" customWidth="1"/>
    <col min="4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/>
      <c r="H2" s="10" t="s">
        <v>10</v>
      </c>
      <c r="I2" s="2">
        <f>SUMIF(B:B,H2,D:D)</f>
        <v>12</v>
      </c>
      <c r="J2" s="2">
        <f>SUMIF(B:B,H:H,F:F)</f>
        <v>10.8</v>
      </c>
      <c r="K2" s="11">
        <f>J2/I2</f>
        <v>0.9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G3" s="3"/>
      <c r="H3" s="10" t="s">
        <v>8</v>
      </c>
      <c r="I3" s="2">
        <f t="shared" ref="I3:I7" si="1">SUMIF(B:B,H3,D:D)</f>
        <v>8</v>
      </c>
      <c r="J3" s="2">
        <f t="shared" ref="J3:J7" si="2">SUMIF(B:B,H:H,F:F)</f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G4" s="3"/>
      <c r="H4" s="10" t="s">
        <v>13</v>
      </c>
      <c r="I4" s="2">
        <f t="shared" si="1"/>
        <v>7</v>
      </c>
      <c r="J4" s="2">
        <f t="shared" si="2"/>
        <v>4</v>
      </c>
      <c r="K4" s="11">
        <f t="shared" si="3"/>
        <v>0.5714285714285714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G5" s="3"/>
      <c r="H5" s="10" t="s">
        <v>15</v>
      </c>
      <c r="I5" s="2">
        <f t="shared" si="1"/>
        <v>6</v>
      </c>
      <c r="J5" s="2">
        <f t="shared" si="2"/>
        <v>0</v>
      </c>
      <c r="K5" s="11">
        <f t="shared" si="3"/>
        <v>0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G6" s="3"/>
      <c r="H6" s="10" t="s">
        <v>17</v>
      </c>
      <c r="I6" s="2">
        <f t="shared" si="1"/>
        <v>8</v>
      </c>
      <c r="J6" s="2">
        <f t="shared" si="2"/>
        <v>4</v>
      </c>
      <c r="K6" s="11">
        <f t="shared" si="3"/>
        <v>0.5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0.6</v>
      </c>
      <c r="F7" s="8">
        <f t="shared" si="0"/>
        <v>1.7999999999999998</v>
      </c>
      <c r="G7" s="3"/>
      <c r="H7" s="10" t="s">
        <v>19</v>
      </c>
      <c r="I7" s="2">
        <f t="shared" si="1"/>
        <v>12</v>
      </c>
      <c r="J7" s="2">
        <f t="shared" si="2"/>
        <v>8.9400000000000013</v>
      </c>
      <c r="K7" s="11">
        <f t="shared" si="3"/>
        <v>0.74500000000000011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0.66</v>
      </c>
      <c r="F8" s="8">
        <f t="shared" si="0"/>
        <v>5.94</v>
      </c>
      <c r="G8" s="3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8">
        <f t="shared" si="0"/>
        <v>3</v>
      </c>
      <c r="G9" s="3"/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1</v>
      </c>
      <c r="F10" s="8">
        <f t="shared" si="0"/>
        <v>2</v>
      </c>
      <c r="G10" s="3"/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  <c r="G11" s="3"/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  <c r="G12" s="3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</v>
      </c>
      <c r="F13" s="8">
        <f t="shared" si="0"/>
        <v>0</v>
      </c>
      <c r="G13" s="3"/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f t="shared" si="0"/>
        <v>0</v>
      </c>
      <c r="G14" s="3"/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  <c r="G15" s="3"/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  <c r="G16" s="3"/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0"/>
        <v>0</v>
      </c>
      <c r="G17" s="3"/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  <c r="G18" s="3"/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  <c r="G19" s="3"/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f t="shared" si="0"/>
        <v>0</v>
      </c>
      <c r="G20" s="3"/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  <c r="G21" s="3"/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1</v>
      </c>
      <c r="F22" s="8">
        <f t="shared" si="0"/>
        <v>1</v>
      </c>
      <c r="G22" s="3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  <c r="G23" s="3"/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  <c r="G24" s="3"/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</v>
      </c>
      <c r="F25" s="8">
        <f t="shared" si="0"/>
        <v>0</v>
      </c>
      <c r="G25" s="3"/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35.74</v>
      </c>
      <c r="G27" s="17"/>
    </row>
    <row r="28" spans="1:7" x14ac:dyDescent="0.2">
      <c r="C28" s="1" t="s">
        <v>40</v>
      </c>
      <c r="D28" s="18">
        <f>F27/D27</f>
        <v>0.67433962264150948</v>
      </c>
      <c r="F28" s="8"/>
      <c r="G28" s="3"/>
    </row>
  </sheetData>
  <pageMargins left="0.75" right="0.75" top="1" bottom="1" header="0.5" footer="0.5"/>
  <drawing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activeCell="J27" sqref="J27"/>
    </sheetView>
  </sheetViews>
  <sheetFormatPr baseColWidth="10" defaultColWidth="11" defaultRowHeight="16" x14ac:dyDescent="0.2"/>
  <cols>
    <col min="1" max="2" width="11" style="2"/>
    <col min="3" max="3" width="53.6640625" style="2" customWidth="1"/>
    <col min="4" max="6" width="11" style="2"/>
    <col min="7" max="7" width="32.33203125" style="2" customWidth="1"/>
    <col min="8" max="8" width="20.6640625" style="2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/>
      <c r="H2" s="10" t="s">
        <v>10</v>
      </c>
      <c r="I2" s="2">
        <f>SUMIF(B:B,H2,D:D)</f>
        <v>12</v>
      </c>
      <c r="J2" s="2">
        <f>SUMIF(B:B,H:H,F:F)</f>
        <v>12</v>
      </c>
      <c r="K2" s="11">
        <f>J2/I2</f>
        <v>1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G3" s="3"/>
      <c r="H3" s="10" t="s">
        <v>8</v>
      </c>
      <c r="I3" s="2">
        <f t="shared" ref="I3:I7" si="1">SUMIF(B:B,H3,D:D)</f>
        <v>8</v>
      </c>
      <c r="J3" s="2">
        <f t="shared" ref="J3:J7" si="2">SUMIF(B:B,H:H,F:F)</f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G4" s="3"/>
      <c r="H4" s="10" t="s">
        <v>13</v>
      </c>
      <c r="I4" s="2">
        <f t="shared" si="1"/>
        <v>7</v>
      </c>
      <c r="J4" s="2">
        <f t="shared" si="2"/>
        <v>5.5</v>
      </c>
      <c r="K4" s="11">
        <f t="shared" si="3"/>
        <v>0.7857142857142857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G5" s="3"/>
      <c r="H5" s="10" t="s">
        <v>15</v>
      </c>
      <c r="I5" s="2">
        <f t="shared" si="1"/>
        <v>6</v>
      </c>
      <c r="J5" s="2">
        <f t="shared" si="2"/>
        <v>3</v>
      </c>
      <c r="K5" s="11">
        <f t="shared" si="3"/>
        <v>0.5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G6" s="3"/>
      <c r="H6" s="10" t="s">
        <v>17</v>
      </c>
      <c r="I6" s="2">
        <f t="shared" si="1"/>
        <v>8</v>
      </c>
      <c r="J6" s="2">
        <f t="shared" si="2"/>
        <v>4</v>
      </c>
      <c r="K6" s="11">
        <f t="shared" si="3"/>
        <v>0.5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0"/>
        <v>3</v>
      </c>
      <c r="G7" s="3"/>
      <c r="H7" s="10" t="s">
        <v>19</v>
      </c>
      <c r="I7" s="2">
        <f t="shared" si="1"/>
        <v>12</v>
      </c>
      <c r="J7" s="2">
        <f t="shared" si="2"/>
        <v>8.3999999999999986</v>
      </c>
      <c r="K7" s="11">
        <f t="shared" si="3"/>
        <v>0.69999999999999984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0.6</v>
      </c>
      <c r="F8" s="8">
        <f t="shared" si="0"/>
        <v>5.3999999999999995</v>
      </c>
      <c r="G8" s="3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20">
        <v>1</v>
      </c>
      <c r="F9" s="8">
        <f t="shared" si="0"/>
        <v>3</v>
      </c>
      <c r="G9" s="2" t="s">
        <v>44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  <c r="G10" s="3"/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  <c r="G11" s="3"/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  <c r="G12" s="3"/>
    </row>
    <row r="13" spans="1:11" ht="32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1</v>
      </c>
      <c r="F13" s="8">
        <f t="shared" si="0"/>
        <v>2</v>
      </c>
      <c r="G13" s="3" t="s">
        <v>45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1</v>
      </c>
      <c r="F14" s="8">
        <f t="shared" si="0"/>
        <v>1</v>
      </c>
      <c r="G14" s="3" t="s">
        <v>46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  <c r="G15" s="3"/>
    </row>
    <row r="16" spans="1:11" ht="32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1</v>
      </c>
      <c r="F16" s="8">
        <f t="shared" si="0"/>
        <v>1</v>
      </c>
      <c r="G16" s="3" t="s">
        <v>45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1</v>
      </c>
      <c r="F17" s="8">
        <f t="shared" si="0"/>
        <v>1</v>
      </c>
      <c r="G17" s="3" t="s">
        <v>47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  <c r="G18" s="3"/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  <c r="G19" s="3"/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1</v>
      </c>
      <c r="F20" s="8">
        <f t="shared" si="0"/>
        <v>1</v>
      </c>
      <c r="G20" s="3"/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  <c r="G21" s="3" t="s">
        <v>48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0.5</v>
      </c>
      <c r="F22" s="8">
        <f t="shared" si="0"/>
        <v>0.5</v>
      </c>
      <c r="G22" s="3" t="s">
        <v>48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  <c r="G23" s="3" t="s">
        <v>48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  <c r="G24" s="3"/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8">
        <f t="shared" si="0"/>
        <v>1</v>
      </c>
      <c r="G25" s="3"/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 t="s">
        <v>49</v>
      </c>
    </row>
    <row r="27" spans="1:7" x14ac:dyDescent="0.2">
      <c r="C27" s="1" t="s">
        <v>39</v>
      </c>
      <c r="D27" s="8">
        <f>SUM(D2:D26)</f>
        <v>53</v>
      </c>
      <c r="F27" s="8">
        <f>SUM(F2:F26)</f>
        <v>40.9</v>
      </c>
      <c r="G27" s="17"/>
    </row>
    <row r="28" spans="1:7" x14ac:dyDescent="0.2">
      <c r="C28" s="1" t="s">
        <v>40</v>
      </c>
      <c r="D28" s="18">
        <f>F27/D27</f>
        <v>0.77169811320754711</v>
      </c>
      <c r="F28" s="8"/>
      <c r="G28" s="3"/>
    </row>
  </sheetData>
  <pageMargins left="0.75" right="0.75" top="1" bottom="1" header="0.5" footer="0.5"/>
  <drawing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activeCell="G2" sqref="G2:G26"/>
    </sheetView>
  </sheetViews>
  <sheetFormatPr baseColWidth="10" defaultColWidth="8.83203125" defaultRowHeight="16" x14ac:dyDescent="0.2"/>
  <cols>
    <col min="1" max="1" width="8.83203125" style="2"/>
    <col min="2" max="2" width="15.5" style="2" customWidth="1"/>
    <col min="3" max="3" width="63.6640625" style="2" customWidth="1"/>
    <col min="4" max="4" width="8.83203125" style="2"/>
    <col min="5" max="5" width="11.5" style="2" customWidth="1"/>
    <col min="6" max="6" width="8.83203125" style="2"/>
    <col min="7" max="7" width="46.6640625" style="2" customWidth="1"/>
    <col min="8" max="16384" width="8.83203125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/>
      <c r="H2" s="10" t="s">
        <v>10</v>
      </c>
      <c r="I2" s="2">
        <f>SUMIF(B:B,H2,D:D)</f>
        <v>12</v>
      </c>
      <c r="J2" s="2">
        <f>SUMIF(B:B,H:H,F:F)</f>
        <v>12</v>
      </c>
      <c r="K2" s="11">
        <f>J2/I2</f>
        <v>1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G3" s="3"/>
      <c r="H3" s="10" t="s">
        <v>8</v>
      </c>
      <c r="I3" s="2">
        <f t="shared" ref="I3:I7" si="1">SUMIF(B:B,H3,D:D)</f>
        <v>8</v>
      </c>
      <c r="J3" s="2">
        <f t="shared" ref="J3:J7" si="2">SUMIF(B:B,H:H,F:F)</f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G4" s="3"/>
      <c r="H4" s="10" t="s">
        <v>13</v>
      </c>
      <c r="I4" s="2">
        <f t="shared" si="1"/>
        <v>7</v>
      </c>
      <c r="J4" s="2">
        <f t="shared" si="2"/>
        <v>5.5</v>
      </c>
      <c r="K4" s="11">
        <f t="shared" si="3"/>
        <v>0.7857142857142857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G5" s="3"/>
      <c r="H5" s="10" t="s">
        <v>15</v>
      </c>
      <c r="I5" s="2">
        <f t="shared" si="1"/>
        <v>6</v>
      </c>
      <c r="J5" s="2">
        <f t="shared" si="2"/>
        <v>3</v>
      </c>
      <c r="K5" s="11">
        <f t="shared" si="3"/>
        <v>0.5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G6" s="3"/>
      <c r="H6" s="10" t="s">
        <v>17</v>
      </c>
      <c r="I6" s="2">
        <f t="shared" si="1"/>
        <v>8</v>
      </c>
      <c r="J6" s="2">
        <f t="shared" si="2"/>
        <v>4</v>
      </c>
      <c r="K6" s="11">
        <f t="shared" si="3"/>
        <v>0.5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0"/>
        <v>3</v>
      </c>
      <c r="G7" s="3"/>
      <c r="H7" s="10" t="s">
        <v>19</v>
      </c>
      <c r="I7" s="2">
        <f t="shared" si="1"/>
        <v>12</v>
      </c>
      <c r="J7" s="2">
        <f t="shared" si="2"/>
        <v>8.8500000000000014</v>
      </c>
      <c r="K7" s="11">
        <f t="shared" si="3"/>
        <v>0.73750000000000016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0.65</v>
      </c>
      <c r="F8" s="8">
        <f t="shared" si="0"/>
        <v>5.8500000000000005</v>
      </c>
      <c r="G8" s="3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8">
        <f t="shared" si="0"/>
        <v>3</v>
      </c>
      <c r="G9" s="3" t="s">
        <v>44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  <c r="G10" s="3"/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  <c r="G11" s="3"/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  <c r="G12" s="3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1</v>
      </c>
      <c r="F13" s="8">
        <f t="shared" si="0"/>
        <v>2</v>
      </c>
      <c r="G13" s="3" t="s">
        <v>50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1</v>
      </c>
      <c r="F14" s="8">
        <f t="shared" si="0"/>
        <v>1</v>
      </c>
      <c r="G14" s="3" t="s">
        <v>51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  <c r="G15" s="3"/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1</v>
      </c>
      <c r="F16" s="8">
        <f t="shared" si="0"/>
        <v>1</v>
      </c>
      <c r="G16" s="3" t="s">
        <v>52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1</v>
      </c>
      <c r="F17" s="8">
        <f t="shared" si="0"/>
        <v>1</v>
      </c>
      <c r="G17" s="3" t="s">
        <v>53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  <c r="G18" s="3"/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  <c r="G19" s="3"/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1</v>
      </c>
      <c r="F20" s="8">
        <f t="shared" si="0"/>
        <v>1</v>
      </c>
      <c r="G20" s="3"/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  <c r="G21" s="3" t="s">
        <v>48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0.5</v>
      </c>
      <c r="F22" s="8">
        <f t="shared" si="0"/>
        <v>0.5</v>
      </c>
      <c r="G22" s="3" t="s">
        <v>54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  <c r="G23" s="3" t="s">
        <v>48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  <c r="G24" s="3"/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8">
        <f t="shared" si="0"/>
        <v>1</v>
      </c>
      <c r="G25" s="3"/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 t="s">
        <v>49</v>
      </c>
    </row>
    <row r="27" spans="1:7" x14ac:dyDescent="0.2">
      <c r="C27" s="1" t="s">
        <v>39</v>
      </c>
      <c r="D27" s="8">
        <f>SUM(D2:D26)</f>
        <v>53</v>
      </c>
      <c r="F27" s="8">
        <f>SUM(F2:F26)</f>
        <v>41.35</v>
      </c>
      <c r="G27" s="17"/>
    </row>
    <row r="28" spans="1:7" x14ac:dyDescent="0.2">
      <c r="C28" s="1" t="s">
        <v>40</v>
      </c>
      <c r="D28" s="18">
        <f>F27/D27</f>
        <v>0.78018867924528301</v>
      </c>
      <c r="F28" s="8"/>
      <c r="G28" s="3"/>
    </row>
  </sheetData>
  <pageMargins left="0.7" right="0.7" top="0.75" bottom="0.75" header="0.3" footer="0.3"/>
  <drawing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activeCell="K25" sqref="K25"/>
    </sheetView>
  </sheetViews>
  <sheetFormatPr baseColWidth="10" defaultColWidth="8.83203125" defaultRowHeight="16" x14ac:dyDescent="0.2"/>
  <cols>
    <col min="1" max="1" width="8.83203125" style="2"/>
    <col min="2" max="2" width="15.83203125" style="2" customWidth="1"/>
    <col min="3" max="3" width="61.33203125" style="22" customWidth="1"/>
    <col min="4" max="6" width="8.83203125" style="2"/>
    <col min="7" max="7" width="23.6640625" style="2" customWidth="1"/>
    <col min="8" max="16384" width="8.83203125" style="2"/>
  </cols>
  <sheetData>
    <row r="1" spans="1:11" x14ac:dyDescent="0.2">
      <c r="A1" s="4"/>
      <c r="B1" s="4" t="s">
        <v>0</v>
      </c>
      <c r="C1" s="21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2" t="s">
        <v>9</v>
      </c>
      <c r="D2" s="8">
        <v>5</v>
      </c>
      <c r="E2" s="9">
        <v>1</v>
      </c>
      <c r="F2" s="8">
        <f t="shared" ref="F2:F26" si="0">D2*E2</f>
        <v>5</v>
      </c>
      <c r="G2" s="3"/>
      <c r="H2" s="10" t="s">
        <v>10</v>
      </c>
      <c r="I2" s="2">
        <f>SUMIF(B:B,H2,D:D)</f>
        <v>12</v>
      </c>
      <c r="J2" s="2">
        <f>SUMIF(B:B,H:H,F:F)</f>
        <v>12</v>
      </c>
      <c r="K2" s="11">
        <f>J2/I2</f>
        <v>1</v>
      </c>
    </row>
    <row r="3" spans="1:11" x14ac:dyDescent="0.2">
      <c r="A3" s="1">
        <v>2</v>
      </c>
      <c r="B3" s="1" t="s">
        <v>8</v>
      </c>
      <c r="C3" s="22" t="s">
        <v>11</v>
      </c>
      <c r="D3" s="8">
        <v>3</v>
      </c>
      <c r="E3" s="9">
        <v>1</v>
      </c>
      <c r="F3" s="8">
        <f t="shared" si="0"/>
        <v>3</v>
      </c>
      <c r="G3" s="3"/>
      <c r="H3" s="10" t="s">
        <v>8</v>
      </c>
      <c r="I3" s="2">
        <f t="shared" ref="I3:I7" si="1">SUMIF(B:B,H3,D:D)</f>
        <v>8</v>
      </c>
      <c r="J3" s="2">
        <f t="shared" ref="J3:J7" si="2">SUMIF(B:B,H:H,F:F)</f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2" t="s">
        <v>12</v>
      </c>
      <c r="D4" s="8">
        <v>3</v>
      </c>
      <c r="E4" s="9">
        <v>1</v>
      </c>
      <c r="F4" s="8">
        <f t="shared" si="0"/>
        <v>3</v>
      </c>
      <c r="G4" s="3"/>
      <c r="H4" s="10" t="s">
        <v>13</v>
      </c>
      <c r="I4" s="2">
        <f t="shared" si="1"/>
        <v>7</v>
      </c>
      <c r="J4" s="2">
        <f t="shared" si="2"/>
        <v>5</v>
      </c>
      <c r="K4" s="11">
        <f t="shared" si="3"/>
        <v>0.7142857142857143</v>
      </c>
    </row>
    <row r="5" spans="1:11" x14ac:dyDescent="0.2">
      <c r="A5" s="1">
        <v>4</v>
      </c>
      <c r="B5" s="1" t="s">
        <v>10</v>
      </c>
      <c r="C5" s="22" t="s">
        <v>14</v>
      </c>
      <c r="D5" s="8">
        <v>3</v>
      </c>
      <c r="E5" s="9">
        <v>1</v>
      </c>
      <c r="F5" s="8">
        <f t="shared" si="0"/>
        <v>3</v>
      </c>
      <c r="G5" s="3"/>
      <c r="H5" s="10" t="s">
        <v>15</v>
      </c>
      <c r="I5" s="2">
        <f t="shared" si="1"/>
        <v>6</v>
      </c>
      <c r="J5" s="2">
        <f t="shared" si="2"/>
        <v>0</v>
      </c>
      <c r="K5" s="11">
        <f t="shared" si="3"/>
        <v>0</v>
      </c>
    </row>
    <row r="6" spans="1:11" x14ac:dyDescent="0.2">
      <c r="A6" s="1">
        <v>5</v>
      </c>
      <c r="B6" s="1" t="s">
        <v>10</v>
      </c>
      <c r="C6" s="22" t="s">
        <v>16</v>
      </c>
      <c r="D6" s="8">
        <v>3</v>
      </c>
      <c r="E6" s="9">
        <v>1</v>
      </c>
      <c r="F6" s="8">
        <f t="shared" si="0"/>
        <v>3</v>
      </c>
      <c r="G6" s="3"/>
      <c r="H6" s="10" t="s">
        <v>17</v>
      </c>
      <c r="I6" s="2">
        <f t="shared" si="1"/>
        <v>8</v>
      </c>
      <c r="J6" s="2">
        <f t="shared" si="2"/>
        <v>3</v>
      </c>
      <c r="K6" s="11">
        <f t="shared" si="3"/>
        <v>0.375</v>
      </c>
    </row>
    <row r="7" spans="1:11" x14ac:dyDescent="0.2">
      <c r="A7" s="1">
        <v>6</v>
      </c>
      <c r="B7" s="1" t="s">
        <v>10</v>
      </c>
      <c r="C7" s="22" t="s">
        <v>18</v>
      </c>
      <c r="D7" s="8">
        <v>3</v>
      </c>
      <c r="E7" s="9">
        <v>1</v>
      </c>
      <c r="F7" s="8">
        <f t="shared" si="0"/>
        <v>3</v>
      </c>
      <c r="G7" s="3"/>
      <c r="H7" s="10" t="s">
        <v>19</v>
      </c>
      <c r="I7" s="2">
        <f t="shared" si="1"/>
        <v>12</v>
      </c>
      <c r="J7" s="2">
        <f t="shared" si="2"/>
        <v>10.334999999999999</v>
      </c>
      <c r="K7" s="11">
        <f t="shared" si="3"/>
        <v>0.86124999999999996</v>
      </c>
    </row>
    <row r="8" spans="1:11" x14ac:dyDescent="0.2">
      <c r="A8" s="1">
        <v>7</v>
      </c>
      <c r="B8" s="1" t="s">
        <v>19</v>
      </c>
      <c r="C8" s="22" t="s">
        <v>20</v>
      </c>
      <c r="D8" s="8">
        <v>9</v>
      </c>
      <c r="E8" s="9">
        <v>0.81499999999999995</v>
      </c>
      <c r="F8" s="8">
        <f t="shared" si="0"/>
        <v>7.3349999999999991</v>
      </c>
      <c r="G8" s="3"/>
    </row>
    <row r="9" spans="1:11" x14ac:dyDescent="0.2">
      <c r="A9" s="1">
        <v>8</v>
      </c>
      <c r="B9" s="1" t="s">
        <v>19</v>
      </c>
      <c r="C9" s="23" t="s">
        <v>21</v>
      </c>
      <c r="D9" s="8">
        <v>3</v>
      </c>
      <c r="E9" s="20">
        <v>1</v>
      </c>
      <c r="F9" s="8">
        <f t="shared" si="0"/>
        <v>3</v>
      </c>
      <c r="G9" s="2" t="s">
        <v>44</v>
      </c>
    </row>
    <row r="10" spans="1:11" x14ac:dyDescent="0.2">
      <c r="A10" s="1">
        <v>9</v>
      </c>
      <c r="B10" s="1" t="s">
        <v>17</v>
      </c>
      <c r="C10" s="22" t="s">
        <v>22</v>
      </c>
      <c r="D10" s="8">
        <v>2</v>
      </c>
      <c r="E10" s="9">
        <v>0</v>
      </c>
      <c r="F10" s="8">
        <f t="shared" si="0"/>
        <v>0</v>
      </c>
      <c r="G10" s="3"/>
    </row>
    <row r="11" spans="1:11" x14ac:dyDescent="0.2">
      <c r="A11" s="1">
        <v>10</v>
      </c>
      <c r="B11" s="1" t="s">
        <v>17</v>
      </c>
      <c r="C11" s="22" t="s">
        <v>23</v>
      </c>
      <c r="D11" s="8">
        <v>2</v>
      </c>
      <c r="E11" s="9">
        <v>0</v>
      </c>
      <c r="F11" s="8">
        <f t="shared" si="0"/>
        <v>0</v>
      </c>
      <c r="G11" s="3"/>
    </row>
    <row r="12" spans="1:11" x14ac:dyDescent="0.2">
      <c r="A12" s="1">
        <v>11</v>
      </c>
      <c r="B12" s="1" t="s">
        <v>17</v>
      </c>
      <c r="C12" s="22" t="s">
        <v>24</v>
      </c>
      <c r="D12" s="8">
        <v>2</v>
      </c>
      <c r="E12" s="9">
        <v>1</v>
      </c>
      <c r="F12" s="8">
        <f t="shared" si="0"/>
        <v>2</v>
      </c>
      <c r="G12" s="3"/>
    </row>
    <row r="13" spans="1:11" x14ac:dyDescent="0.2">
      <c r="A13" s="1">
        <v>12</v>
      </c>
      <c r="B13" s="1" t="s">
        <v>17</v>
      </c>
      <c r="C13" s="22" t="s">
        <v>25</v>
      </c>
      <c r="D13" s="8">
        <v>2</v>
      </c>
      <c r="E13" s="9">
        <v>0.5</v>
      </c>
      <c r="F13" s="8">
        <f t="shared" si="0"/>
        <v>1</v>
      </c>
      <c r="G13" s="3" t="s">
        <v>55</v>
      </c>
    </row>
    <row r="14" spans="1:11" x14ac:dyDescent="0.2">
      <c r="A14" s="1">
        <v>13</v>
      </c>
      <c r="B14" s="1" t="s">
        <v>15</v>
      </c>
      <c r="C14" s="22" t="s">
        <v>26</v>
      </c>
      <c r="D14" s="8">
        <v>1</v>
      </c>
      <c r="E14" s="9">
        <v>0</v>
      </c>
      <c r="F14" s="8">
        <f t="shared" si="0"/>
        <v>0</v>
      </c>
      <c r="G14" s="3"/>
    </row>
    <row r="15" spans="1:11" x14ac:dyDescent="0.2">
      <c r="A15" s="1">
        <v>14</v>
      </c>
      <c r="B15" s="1" t="s">
        <v>15</v>
      </c>
      <c r="C15" s="22" t="s">
        <v>27</v>
      </c>
      <c r="D15" s="8">
        <v>1</v>
      </c>
      <c r="E15" s="24">
        <v>0</v>
      </c>
      <c r="F15" s="8">
        <f t="shared" si="0"/>
        <v>0</v>
      </c>
      <c r="G15" s="25" t="s">
        <v>56</v>
      </c>
    </row>
    <row r="16" spans="1:11" x14ac:dyDescent="0.2">
      <c r="A16" s="1">
        <v>15</v>
      </c>
      <c r="B16" s="1" t="s">
        <v>15</v>
      </c>
      <c r="C16" s="22" t="s">
        <v>28</v>
      </c>
      <c r="D16" s="8">
        <v>1</v>
      </c>
      <c r="E16" s="9">
        <v>0</v>
      </c>
      <c r="F16" s="8">
        <f t="shared" si="0"/>
        <v>0</v>
      </c>
      <c r="G16" s="3"/>
    </row>
    <row r="17" spans="1:7" x14ac:dyDescent="0.2">
      <c r="A17" s="1">
        <v>16</v>
      </c>
      <c r="B17" s="1" t="s">
        <v>15</v>
      </c>
      <c r="C17" s="22" t="s">
        <v>29</v>
      </c>
      <c r="D17" s="8">
        <v>1</v>
      </c>
      <c r="E17" s="9">
        <v>0</v>
      </c>
      <c r="F17" s="8">
        <f t="shared" si="0"/>
        <v>0</v>
      </c>
      <c r="G17" s="3"/>
    </row>
    <row r="18" spans="1:7" x14ac:dyDescent="0.2">
      <c r="A18" s="1">
        <v>17</v>
      </c>
      <c r="B18" s="1" t="s">
        <v>15</v>
      </c>
      <c r="C18" s="22" t="s">
        <v>30</v>
      </c>
      <c r="D18" s="8">
        <v>1</v>
      </c>
      <c r="E18" s="24">
        <v>0</v>
      </c>
      <c r="F18" s="8">
        <f t="shared" si="0"/>
        <v>0</v>
      </c>
      <c r="G18" s="25" t="s">
        <v>56</v>
      </c>
    </row>
    <row r="19" spans="1:7" x14ac:dyDescent="0.2">
      <c r="A19" s="1">
        <v>18</v>
      </c>
      <c r="B19" s="1" t="s">
        <v>15</v>
      </c>
      <c r="C19" s="22" t="s">
        <v>31</v>
      </c>
      <c r="D19" s="8">
        <v>1</v>
      </c>
      <c r="E19" s="24">
        <v>0</v>
      </c>
      <c r="F19" s="8">
        <f t="shared" si="0"/>
        <v>0</v>
      </c>
      <c r="G19" s="25" t="s">
        <v>56</v>
      </c>
    </row>
    <row r="20" spans="1:7" x14ac:dyDescent="0.2">
      <c r="A20" s="1">
        <v>19</v>
      </c>
      <c r="B20" s="1" t="s">
        <v>13</v>
      </c>
      <c r="C20" s="22" t="s">
        <v>32</v>
      </c>
      <c r="D20" s="8">
        <v>1</v>
      </c>
      <c r="E20" s="24">
        <v>0</v>
      </c>
      <c r="F20" s="8">
        <f t="shared" si="0"/>
        <v>0</v>
      </c>
      <c r="G20" s="25" t="s">
        <v>56</v>
      </c>
    </row>
    <row r="21" spans="1:7" x14ac:dyDescent="0.2">
      <c r="A21" s="1">
        <v>20</v>
      </c>
      <c r="B21" s="1" t="s">
        <v>13</v>
      </c>
      <c r="C21" s="22" t="s">
        <v>33</v>
      </c>
      <c r="D21" s="8">
        <v>1</v>
      </c>
      <c r="E21" s="9">
        <v>1</v>
      </c>
      <c r="F21" s="8">
        <f t="shared" si="0"/>
        <v>1</v>
      </c>
      <c r="G21" s="3"/>
    </row>
    <row r="22" spans="1:7" x14ac:dyDescent="0.2">
      <c r="A22" s="1">
        <v>21</v>
      </c>
      <c r="B22" s="1" t="s">
        <v>13</v>
      </c>
      <c r="C22" s="22" t="s">
        <v>34</v>
      </c>
      <c r="D22" s="8">
        <v>1</v>
      </c>
      <c r="E22" s="9">
        <v>1</v>
      </c>
      <c r="F22" s="8">
        <f t="shared" si="0"/>
        <v>1</v>
      </c>
      <c r="G22" s="3" t="s">
        <v>57</v>
      </c>
    </row>
    <row r="23" spans="1:7" x14ac:dyDescent="0.2">
      <c r="A23" s="1">
        <v>22</v>
      </c>
      <c r="B23" s="1" t="s">
        <v>13</v>
      </c>
      <c r="C23" s="22" t="s">
        <v>35</v>
      </c>
      <c r="D23" s="8">
        <v>1</v>
      </c>
      <c r="E23" s="9">
        <v>1</v>
      </c>
      <c r="F23" s="8">
        <f t="shared" si="0"/>
        <v>1</v>
      </c>
      <c r="G23" s="3" t="s">
        <v>48</v>
      </c>
    </row>
    <row r="24" spans="1:7" x14ac:dyDescent="0.2">
      <c r="A24" s="1">
        <v>23</v>
      </c>
      <c r="B24" s="1" t="s">
        <v>13</v>
      </c>
      <c r="C24" s="22" t="s">
        <v>36</v>
      </c>
      <c r="D24" s="8">
        <v>1</v>
      </c>
      <c r="E24" s="9">
        <v>0</v>
      </c>
      <c r="F24" s="8">
        <f t="shared" si="0"/>
        <v>0</v>
      </c>
      <c r="G24" s="3"/>
    </row>
    <row r="25" spans="1:7" x14ac:dyDescent="0.2">
      <c r="A25" s="1">
        <v>24</v>
      </c>
      <c r="B25" s="1" t="s">
        <v>13</v>
      </c>
      <c r="C25" s="22" t="s">
        <v>37</v>
      </c>
      <c r="D25" s="8">
        <v>1</v>
      </c>
      <c r="E25" s="9">
        <v>1</v>
      </c>
      <c r="F25" s="8">
        <f t="shared" si="0"/>
        <v>1</v>
      </c>
      <c r="G25" s="3" t="s">
        <v>58</v>
      </c>
    </row>
    <row r="26" spans="1:7" x14ac:dyDescent="0.2">
      <c r="A26" s="4">
        <v>25</v>
      </c>
      <c r="B26" s="4" t="s">
        <v>13</v>
      </c>
      <c r="C26" s="26" t="s">
        <v>38</v>
      </c>
      <c r="D26" s="14">
        <v>1</v>
      </c>
      <c r="E26" s="15">
        <v>1</v>
      </c>
      <c r="F26" s="14">
        <f t="shared" si="0"/>
        <v>1</v>
      </c>
      <c r="G26" s="16" t="s">
        <v>59</v>
      </c>
    </row>
    <row r="27" spans="1:7" x14ac:dyDescent="0.2">
      <c r="C27" s="27" t="s">
        <v>39</v>
      </c>
      <c r="D27" s="8">
        <f>SUM(D2:D26)</f>
        <v>53</v>
      </c>
      <c r="F27" s="8">
        <f>SUM(F2:F26)</f>
        <v>38.335000000000001</v>
      </c>
      <c r="G27" s="17"/>
    </row>
    <row r="28" spans="1:7" x14ac:dyDescent="0.2">
      <c r="C28" s="27" t="s">
        <v>40</v>
      </c>
      <c r="D28" s="18">
        <f>F27/D27</f>
        <v>0.72330188679245289</v>
      </c>
      <c r="F28" s="8"/>
      <c r="G28" s="3"/>
    </row>
  </sheetData>
  <pageMargins left="0.7" right="0.7" top="0.75" bottom="0.75" header="0.3" footer="0.3"/>
  <pageSetup orientation="portrait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101</v>
      </c>
      <c r="D2" s="8">
        <v>5</v>
      </c>
      <c r="E2" s="9">
        <v>1</v>
      </c>
      <c r="F2" s="8">
        <f>D2*E2</f>
        <v>5</v>
      </c>
      <c r="H2" s="10" t="s">
        <v>10</v>
      </c>
      <c r="I2" s="2">
        <f t="shared" ref="I2:I7" si="0">SUMIF(B:B,H2,D:D)</f>
        <v>12</v>
      </c>
      <c r="J2" s="2">
        <f t="shared" ref="J2:J7" si="1">SUMIF(B:B,H:H,F:F)</f>
        <v>9</v>
      </c>
      <c r="K2" s="11">
        <f>J2/I2</f>
        <v>0.75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ref="F3:F26" si="2">D3*E3</f>
        <v>3</v>
      </c>
      <c r="H3" s="10" t="s">
        <v>8</v>
      </c>
      <c r="I3" s="2">
        <f t="shared" si="0"/>
        <v>8</v>
      </c>
      <c r="J3" s="2">
        <f t="shared" si="1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2"/>
        <v>3</v>
      </c>
      <c r="H4" s="10" t="s">
        <v>13</v>
      </c>
      <c r="I4" s="2">
        <f t="shared" si="0"/>
        <v>7</v>
      </c>
      <c r="J4" s="2">
        <f t="shared" si="1"/>
        <v>3</v>
      </c>
      <c r="K4" s="11">
        <f t="shared" si="3"/>
        <v>0.42857142857142855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2"/>
        <v>3</v>
      </c>
      <c r="H5" s="10" t="s">
        <v>15</v>
      </c>
      <c r="I5" s="2">
        <f t="shared" si="0"/>
        <v>6</v>
      </c>
      <c r="J5" s="2">
        <f t="shared" si="1"/>
        <v>0</v>
      </c>
      <c r="K5" s="11">
        <f t="shared" si="3"/>
        <v>0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2"/>
        <v>3</v>
      </c>
      <c r="H6" s="10" t="s">
        <v>17</v>
      </c>
      <c r="I6" s="2">
        <f t="shared" si="0"/>
        <v>8</v>
      </c>
      <c r="J6" s="2">
        <f t="shared" si="1"/>
        <v>2</v>
      </c>
      <c r="K6" s="11">
        <f t="shared" si="3"/>
        <v>0.25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</v>
      </c>
      <c r="F7" s="8">
        <f t="shared" si="2"/>
        <v>0</v>
      </c>
      <c r="H7" s="10" t="s">
        <v>19</v>
      </c>
      <c r="I7" s="2">
        <f t="shared" si="0"/>
        <v>12</v>
      </c>
      <c r="J7" s="2">
        <f t="shared" si="1"/>
        <v>4.95</v>
      </c>
      <c r="K7" s="11">
        <f t="shared" si="3"/>
        <v>0.41250000000000003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0.55000000000000004</v>
      </c>
      <c r="F8" s="8">
        <f t="shared" si="2"/>
        <v>4.95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</v>
      </c>
      <c r="F9" s="8">
        <f t="shared" si="2"/>
        <v>0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2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2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</v>
      </c>
      <c r="F12" s="8">
        <f t="shared" si="2"/>
        <v>0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1</v>
      </c>
      <c r="F13" s="8">
        <f t="shared" si="2"/>
        <v>2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f t="shared" si="2"/>
        <v>0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2"/>
        <v>0</v>
      </c>
      <c r="G15" s="3" t="s">
        <v>42</v>
      </c>
    </row>
    <row r="16" spans="1:11" ht="32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2"/>
        <v>0</v>
      </c>
      <c r="G16" s="3" t="s">
        <v>102</v>
      </c>
    </row>
    <row r="17" spans="1:7" ht="32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2"/>
        <v>0</v>
      </c>
      <c r="G17" s="3" t="s">
        <v>102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2"/>
        <v>0</v>
      </c>
      <c r="G18" s="3" t="s">
        <v>42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2"/>
        <v>0</v>
      </c>
      <c r="G19" s="3" t="s">
        <v>42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f t="shared" si="2"/>
        <v>0</v>
      </c>
      <c r="G20" s="3" t="s">
        <v>42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</v>
      </c>
      <c r="F21" s="8">
        <f t="shared" si="2"/>
        <v>0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1</v>
      </c>
      <c r="F22" s="8">
        <f t="shared" si="2"/>
        <v>1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2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2"/>
        <v>0</v>
      </c>
      <c r="G24" s="3" t="s">
        <v>42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</v>
      </c>
      <c r="F25" s="8">
        <f t="shared" si="2"/>
        <v>0</v>
      </c>
      <c r="G25" s="3" t="s">
        <v>42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2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26.95</v>
      </c>
      <c r="G27" s="17"/>
    </row>
    <row r="28" spans="1:7" x14ac:dyDescent="0.2">
      <c r="C28" s="1" t="s">
        <v>40</v>
      </c>
      <c r="D28" s="18">
        <f>F27/D27</f>
        <v>0.50849056603773579</v>
      </c>
    </row>
  </sheetData>
  <pageMargins left="0.7" right="0.7" top="0.75" bottom="0.75" header="0.3" footer="0.3"/>
  <drawing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9" workbookViewId="0">
      <selection activeCell="K25" sqref="K25"/>
    </sheetView>
  </sheetViews>
  <sheetFormatPr baseColWidth="10" defaultColWidth="11" defaultRowHeight="16" x14ac:dyDescent="0.2"/>
  <cols>
    <col min="1" max="1" width="7.33203125" style="2" customWidth="1"/>
    <col min="2" max="2" width="15" style="2" bestFit="1" customWidth="1"/>
    <col min="3" max="3" width="62.6640625" style="2" bestFit="1" customWidth="1"/>
    <col min="4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/>
      <c r="H2" s="10" t="s">
        <v>10</v>
      </c>
      <c r="I2" s="2">
        <f>SUMIF(B:B,H2,D:D)</f>
        <v>12</v>
      </c>
      <c r="J2" s="2">
        <f>SUMIF(B:B,H:H,F:F)</f>
        <v>9</v>
      </c>
      <c r="K2" s="11">
        <f>J2/I2</f>
        <v>0.75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G3" s="3"/>
      <c r="H3" s="10" t="s">
        <v>8</v>
      </c>
      <c r="I3" s="2">
        <f t="shared" ref="I3:I7" si="1">SUMIF(B:B,H3,D:D)</f>
        <v>8</v>
      </c>
      <c r="J3" s="2">
        <f t="shared" ref="J3:J7" si="2">SUMIF(B:B,H:H,F:F)</f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G4" s="3"/>
      <c r="H4" s="10" t="s">
        <v>13</v>
      </c>
      <c r="I4" s="2">
        <f t="shared" si="1"/>
        <v>7</v>
      </c>
      <c r="J4" s="2">
        <f t="shared" si="2"/>
        <v>3.5</v>
      </c>
      <c r="K4" s="11">
        <f t="shared" si="3"/>
        <v>0.5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G5" s="3"/>
      <c r="H5" s="10" t="s">
        <v>15</v>
      </c>
      <c r="I5" s="2">
        <f t="shared" si="1"/>
        <v>6</v>
      </c>
      <c r="J5" s="2">
        <f t="shared" si="2"/>
        <v>2</v>
      </c>
      <c r="K5" s="11">
        <f t="shared" si="3"/>
        <v>0.33333333333333331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0</v>
      </c>
      <c r="F6" s="8">
        <f t="shared" si="0"/>
        <v>0</v>
      </c>
      <c r="G6" s="3"/>
      <c r="H6" s="10" t="s">
        <v>17</v>
      </c>
      <c r="I6" s="2">
        <f t="shared" si="1"/>
        <v>8</v>
      </c>
      <c r="J6" s="2">
        <f t="shared" si="2"/>
        <v>2</v>
      </c>
      <c r="K6" s="11">
        <f t="shared" si="3"/>
        <v>0.25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0"/>
        <v>3</v>
      </c>
      <c r="G7" s="3"/>
      <c r="H7" s="10" t="s">
        <v>19</v>
      </c>
      <c r="I7" s="2">
        <f t="shared" si="1"/>
        <v>12</v>
      </c>
      <c r="J7" s="2">
        <f t="shared" si="2"/>
        <v>8.129999999999999</v>
      </c>
      <c r="K7" s="11">
        <f t="shared" si="3"/>
        <v>0.67749999999999988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28">
        <v>0.56999999999999995</v>
      </c>
      <c r="F8" s="8">
        <f t="shared" si="0"/>
        <v>5.13</v>
      </c>
      <c r="G8" s="3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8">
        <f t="shared" si="0"/>
        <v>3</v>
      </c>
      <c r="G9" s="3"/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  <c r="G10" s="3"/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  <c r="G11" s="3"/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  <c r="G12" s="3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</v>
      </c>
      <c r="F13" s="8">
        <f t="shared" si="0"/>
        <v>0</v>
      </c>
      <c r="G13" s="3"/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28">
        <v>1</v>
      </c>
      <c r="F14" s="8">
        <f t="shared" si="0"/>
        <v>1</v>
      </c>
      <c r="G14" s="3"/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  <c r="G15" s="3"/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  <c r="G16" s="3"/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28">
        <v>1</v>
      </c>
      <c r="F17" s="8">
        <f t="shared" si="0"/>
        <v>1</v>
      </c>
      <c r="G17" s="3"/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  <c r="G18" s="3"/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  <c r="G19" s="3"/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f t="shared" si="0"/>
        <v>0</v>
      </c>
      <c r="G20" s="3"/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  <c r="G21" s="3"/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1</v>
      </c>
      <c r="F22" s="8">
        <f t="shared" si="0"/>
        <v>1</v>
      </c>
      <c r="G22" s="3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0.5</v>
      </c>
      <c r="F23" s="8">
        <f t="shared" si="0"/>
        <v>0.5</v>
      </c>
      <c r="G23" s="3"/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  <c r="G24" s="3"/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</v>
      </c>
      <c r="F25" s="8">
        <f t="shared" si="0"/>
        <v>0</v>
      </c>
      <c r="G25" s="3"/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32.629999999999995</v>
      </c>
      <c r="G27" s="17"/>
    </row>
    <row r="28" spans="1:7" x14ac:dyDescent="0.2">
      <c r="C28" s="1" t="s">
        <v>40</v>
      </c>
      <c r="D28" s="18">
        <f>F27/D27</f>
        <v>0.61566037735849044</v>
      </c>
      <c r="F28" s="8"/>
      <c r="G28" s="3"/>
    </row>
  </sheetData>
  <pageMargins left="0.75" right="0.75" top="1" bottom="1" header="0.5" footer="0.5"/>
  <drawing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B4" workbookViewId="0">
      <selection activeCell="K25" sqref="K25"/>
    </sheetView>
  </sheetViews>
  <sheetFormatPr baseColWidth="10" defaultColWidth="11" defaultRowHeight="16" x14ac:dyDescent="0.2"/>
  <cols>
    <col min="1" max="1" width="7.33203125" style="2" customWidth="1"/>
    <col min="2" max="2" width="15" style="2" bestFit="1" customWidth="1"/>
    <col min="3" max="3" width="62.6640625" style="2" bestFit="1" customWidth="1"/>
    <col min="4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/>
      <c r="H2" s="10" t="s">
        <v>10</v>
      </c>
      <c r="I2" s="2">
        <f>SUMIF(B:B,H2,D:D)</f>
        <v>12</v>
      </c>
      <c r="J2" s="2">
        <f>SUMIF(B:B,H:H,F:F)</f>
        <v>9</v>
      </c>
      <c r="K2" s="11">
        <f>J2/I2</f>
        <v>0.75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G3" s="3"/>
      <c r="H3" s="10" t="s">
        <v>8</v>
      </c>
      <c r="I3" s="2">
        <f t="shared" ref="I3:I7" si="1">SUMIF(B:B,H3,D:D)</f>
        <v>8</v>
      </c>
      <c r="J3" s="2">
        <f t="shared" ref="J3:J7" si="2">SUMIF(B:B,H:H,F:F)</f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28">
        <v>1</v>
      </c>
      <c r="F4" s="8">
        <f t="shared" si="0"/>
        <v>3</v>
      </c>
      <c r="G4" s="3"/>
      <c r="H4" s="10" t="s">
        <v>13</v>
      </c>
      <c r="I4" s="2">
        <f t="shared" si="1"/>
        <v>7</v>
      </c>
      <c r="J4" s="2">
        <f t="shared" si="2"/>
        <v>2.6</v>
      </c>
      <c r="K4" s="11">
        <f t="shared" si="3"/>
        <v>0.37142857142857144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G5" s="3"/>
      <c r="H5" s="10" t="s">
        <v>15</v>
      </c>
      <c r="I5" s="2">
        <f t="shared" si="1"/>
        <v>6</v>
      </c>
      <c r="J5" s="2">
        <f t="shared" si="2"/>
        <v>0</v>
      </c>
      <c r="K5" s="11">
        <f t="shared" si="3"/>
        <v>0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0</v>
      </c>
      <c r="F6" s="8">
        <f t="shared" si="0"/>
        <v>0</v>
      </c>
      <c r="G6" s="3"/>
      <c r="H6" s="10" t="s">
        <v>17</v>
      </c>
      <c r="I6" s="2">
        <f t="shared" si="1"/>
        <v>8</v>
      </c>
      <c r="J6" s="2">
        <f t="shared" si="2"/>
        <v>2</v>
      </c>
      <c r="K6" s="11">
        <f t="shared" si="3"/>
        <v>0.25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0"/>
        <v>3</v>
      </c>
      <c r="G7" s="3"/>
      <c r="H7" s="10" t="s">
        <v>19</v>
      </c>
      <c r="I7" s="2">
        <f t="shared" si="1"/>
        <v>12</v>
      </c>
      <c r="J7" s="2">
        <f t="shared" si="2"/>
        <v>7.59</v>
      </c>
      <c r="K7" s="11">
        <f t="shared" si="3"/>
        <v>0.63249999999999995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0.51</v>
      </c>
      <c r="F8" s="8">
        <f t="shared" si="0"/>
        <v>4.59</v>
      </c>
      <c r="G8" s="3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8">
        <f t="shared" si="0"/>
        <v>3</v>
      </c>
      <c r="G9" s="3"/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  <c r="G10" s="3"/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  <c r="G11" s="3"/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  <c r="G12" s="3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</v>
      </c>
      <c r="F13" s="8">
        <f t="shared" si="0"/>
        <v>0</v>
      </c>
      <c r="G13" s="3"/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f t="shared" si="0"/>
        <v>0</v>
      </c>
      <c r="G14" s="3"/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  <c r="G15" s="3"/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  <c r="G16" s="3"/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0"/>
        <v>0</v>
      </c>
      <c r="G17" s="3"/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  <c r="G18" s="3"/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  <c r="G19" s="3"/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f t="shared" si="0"/>
        <v>0</v>
      </c>
      <c r="G20" s="3"/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  <c r="G21" s="3"/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0.6</v>
      </c>
      <c r="F22" s="8">
        <f t="shared" si="0"/>
        <v>0.6</v>
      </c>
      <c r="G22" s="3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</v>
      </c>
      <c r="F23" s="8">
        <f t="shared" si="0"/>
        <v>0</v>
      </c>
      <c r="G23" s="3"/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  <c r="G24" s="3"/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</v>
      </c>
      <c r="F25" s="8">
        <f t="shared" si="0"/>
        <v>0</v>
      </c>
      <c r="G25" s="3"/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29.19</v>
      </c>
      <c r="G27" s="17"/>
    </row>
    <row r="28" spans="1:7" x14ac:dyDescent="0.2">
      <c r="C28" s="1" t="s">
        <v>40</v>
      </c>
      <c r="D28" s="18">
        <f>F27/D27</f>
        <v>0.5507547169811321</v>
      </c>
      <c r="F28" s="8"/>
      <c r="G28" s="3"/>
    </row>
  </sheetData>
  <pageMargins left="0.75" right="0.75" top="1" bottom="1" header="0.5" footer="0.5"/>
  <drawing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13" workbookViewId="0">
      <selection activeCell="K25" sqref="K25"/>
    </sheetView>
  </sheetViews>
  <sheetFormatPr baseColWidth="10" defaultColWidth="11" defaultRowHeight="16" x14ac:dyDescent="0.2"/>
  <cols>
    <col min="1" max="2" width="11" style="2"/>
    <col min="3" max="3" width="26.5" style="2" customWidth="1"/>
    <col min="4" max="6" width="11" style="2"/>
    <col min="7" max="7" width="27.1640625" style="2" customWidth="1"/>
    <col min="8" max="16384" width="11" style="2"/>
  </cols>
  <sheetData>
    <row r="1" spans="1:11" x14ac:dyDescent="0.2">
      <c r="A1" s="29"/>
      <c r="B1" s="29" t="s">
        <v>0</v>
      </c>
      <c r="C1" s="29" t="s">
        <v>1</v>
      </c>
      <c r="D1" s="30" t="s">
        <v>2</v>
      </c>
      <c r="E1" s="31" t="s">
        <v>3</v>
      </c>
      <c r="F1" s="30" t="s">
        <v>4</v>
      </c>
      <c r="G1" s="32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33">
        <v>1</v>
      </c>
      <c r="B2" s="33" t="s">
        <v>8</v>
      </c>
      <c r="C2" s="34" t="s">
        <v>9</v>
      </c>
      <c r="D2" s="35">
        <v>5</v>
      </c>
      <c r="E2" s="36">
        <v>1</v>
      </c>
      <c r="F2" s="35">
        <f t="shared" ref="F2:F26" si="0">D2*E2</f>
        <v>5</v>
      </c>
      <c r="G2" s="37"/>
      <c r="H2" s="10" t="s">
        <v>10</v>
      </c>
      <c r="I2" s="2">
        <f>SUMIF(B:B,H2,D:D)</f>
        <v>12</v>
      </c>
      <c r="J2" s="2">
        <f>SUMIF(B:B,H:H,F:F)</f>
        <v>12</v>
      </c>
      <c r="K2" s="11">
        <f>J2/I2</f>
        <v>1</v>
      </c>
    </row>
    <row r="3" spans="1:11" x14ac:dyDescent="0.2">
      <c r="A3" s="33">
        <v>2</v>
      </c>
      <c r="B3" s="33" t="s">
        <v>8</v>
      </c>
      <c r="C3" s="34" t="s">
        <v>11</v>
      </c>
      <c r="D3" s="35">
        <v>3</v>
      </c>
      <c r="E3" s="36">
        <v>1</v>
      </c>
      <c r="F3" s="35">
        <f t="shared" si="0"/>
        <v>3</v>
      </c>
      <c r="G3" s="37"/>
      <c r="H3" s="10" t="s">
        <v>8</v>
      </c>
      <c r="I3" s="2">
        <f t="shared" ref="I3:I7" si="1">SUMIF(B:B,H3,D:D)</f>
        <v>8</v>
      </c>
      <c r="J3" s="2">
        <f t="shared" ref="J3:J7" si="2">SUMIF(B:B,H:H,F:F)</f>
        <v>8</v>
      </c>
      <c r="K3" s="11">
        <f t="shared" ref="K3:K7" si="3">J3/I3</f>
        <v>1</v>
      </c>
    </row>
    <row r="4" spans="1:11" x14ac:dyDescent="0.2">
      <c r="A4" s="33">
        <v>3</v>
      </c>
      <c r="B4" s="33" t="s">
        <v>10</v>
      </c>
      <c r="C4" s="34" t="s">
        <v>12</v>
      </c>
      <c r="D4" s="35">
        <v>3</v>
      </c>
      <c r="E4" s="36">
        <v>1</v>
      </c>
      <c r="F4" s="35">
        <f t="shared" si="0"/>
        <v>3</v>
      </c>
      <c r="G4" s="37"/>
      <c r="H4" s="10" t="s">
        <v>13</v>
      </c>
      <c r="I4" s="2">
        <f t="shared" si="1"/>
        <v>7</v>
      </c>
      <c r="J4" s="2">
        <f t="shared" si="2"/>
        <v>4</v>
      </c>
      <c r="K4" s="11">
        <f t="shared" si="3"/>
        <v>0.5714285714285714</v>
      </c>
    </row>
    <row r="5" spans="1:11" x14ac:dyDescent="0.2">
      <c r="A5" s="33">
        <v>4</v>
      </c>
      <c r="B5" s="33" t="s">
        <v>10</v>
      </c>
      <c r="C5" s="34" t="s">
        <v>14</v>
      </c>
      <c r="D5" s="35">
        <v>3</v>
      </c>
      <c r="E5" s="36">
        <v>1</v>
      </c>
      <c r="F5" s="35">
        <f t="shared" si="0"/>
        <v>3</v>
      </c>
      <c r="G5" s="37"/>
      <c r="H5" s="10" t="s">
        <v>15</v>
      </c>
      <c r="I5" s="2">
        <f t="shared" si="1"/>
        <v>6</v>
      </c>
      <c r="J5" s="2">
        <f t="shared" si="2"/>
        <v>4</v>
      </c>
      <c r="K5" s="11">
        <f t="shared" si="3"/>
        <v>0.66666666666666663</v>
      </c>
    </row>
    <row r="6" spans="1:11" x14ac:dyDescent="0.2">
      <c r="A6" s="33">
        <v>5</v>
      </c>
      <c r="B6" s="33" t="s">
        <v>10</v>
      </c>
      <c r="C6" s="34" t="s">
        <v>16</v>
      </c>
      <c r="D6" s="35">
        <v>3</v>
      </c>
      <c r="E6" s="36">
        <v>1</v>
      </c>
      <c r="F6" s="35">
        <f t="shared" si="0"/>
        <v>3</v>
      </c>
      <c r="G6" s="37"/>
      <c r="H6" s="10" t="s">
        <v>17</v>
      </c>
      <c r="I6" s="2">
        <f t="shared" si="1"/>
        <v>8</v>
      </c>
      <c r="J6" s="2">
        <f t="shared" si="2"/>
        <v>4</v>
      </c>
      <c r="K6" s="11">
        <f t="shared" si="3"/>
        <v>0.5</v>
      </c>
    </row>
    <row r="7" spans="1:11" x14ac:dyDescent="0.2">
      <c r="A7" s="33">
        <v>6</v>
      </c>
      <c r="B7" s="33" t="s">
        <v>10</v>
      </c>
      <c r="C7" s="34" t="s">
        <v>18</v>
      </c>
      <c r="D7" s="35">
        <v>3</v>
      </c>
      <c r="E7" s="36">
        <v>1</v>
      </c>
      <c r="F7" s="35">
        <f t="shared" si="0"/>
        <v>3</v>
      </c>
      <c r="G7" s="37"/>
      <c r="H7" s="10" t="s">
        <v>19</v>
      </c>
      <c r="I7" s="2">
        <f t="shared" si="1"/>
        <v>12</v>
      </c>
      <c r="J7" s="2">
        <f t="shared" si="2"/>
        <v>11.1</v>
      </c>
      <c r="K7" s="11">
        <f t="shared" si="3"/>
        <v>0.92499999999999993</v>
      </c>
    </row>
    <row r="8" spans="1:11" x14ac:dyDescent="0.2">
      <c r="A8" s="33">
        <v>7</v>
      </c>
      <c r="B8" s="33" t="s">
        <v>19</v>
      </c>
      <c r="C8" s="34" t="s">
        <v>20</v>
      </c>
      <c r="D8" s="35">
        <v>9</v>
      </c>
      <c r="E8" s="36">
        <v>0.9</v>
      </c>
      <c r="F8" s="35">
        <f t="shared" si="0"/>
        <v>8.1</v>
      </c>
      <c r="G8" s="37" t="s">
        <v>60</v>
      </c>
    </row>
    <row r="9" spans="1:11" x14ac:dyDescent="0.2">
      <c r="A9" s="33">
        <v>8</v>
      </c>
      <c r="B9" s="33" t="s">
        <v>19</v>
      </c>
      <c r="C9" s="38" t="s">
        <v>21</v>
      </c>
      <c r="D9" s="35">
        <v>3</v>
      </c>
      <c r="E9" s="36">
        <v>1</v>
      </c>
      <c r="F9" s="35">
        <f t="shared" si="0"/>
        <v>3</v>
      </c>
      <c r="G9" s="37" t="s">
        <v>61</v>
      </c>
    </row>
    <row r="10" spans="1:11" x14ac:dyDescent="0.2">
      <c r="A10" s="33">
        <v>9</v>
      </c>
      <c r="B10" s="33" t="s">
        <v>17</v>
      </c>
      <c r="C10" s="34" t="s">
        <v>22</v>
      </c>
      <c r="D10" s="35">
        <v>2</v>
      </c>
      <c r="E10" s="36">
        <v>0</v>
      </c>
      <c r="F10" s="35">
        <f t="shared" si="0"/>
        <v>0</v>
      </c>
      <c r="G10" s="37"/>
    </row>
    <row r="11" spans="1:11" x14ac:dyDescent="0.2">
      <c r="A11" s="33">
        <v>10</v>
      </c>
      <c r="B11" s="33" t="s">
        <v>17</v>
      </c>
      <c r="C11" s="34" t="s">
        <v>23</v>
      </c>
      <c r="D11" s="35">
        <v>2</v>
      </c>
      <c r="E11" s="36">
        <v>0</v>
      </c>
      <c r="F11" s="35">
        <f t="shared" si="0"/>
        <v>0</v>
      </c>
      <c r="G11" s="37"/>
    </row>
    <row r="12" spans="1:11" x14ac:dyDescent="0.2">
      <c r="A12" s="33">
        <v>11</v>
      </c>
      <c r="B12" s="33" t="s">
        <v>17</v>
      </c>
      <c r="C12" s="34" t="s">
        <v>24</v>
      </c>
      <c r="D12" s="35">
        <v>2</v>
      </c>
      <c r="E12" s="36">
        <v>1</v>
      </c>
      <c r="F12" s="35">
        <f t="shared" si="0"/>
        <v>2</v>
      </c>
      <c r="G12" s="37"/>
    </row>
    <row r="13" spans="1:11" x14ac:dyDescent="0.2">
      <c r="A13" s="33">
        <v>12</v>
      </c>
      <c r="B13" s="33" t="s">
        <v>17</v>
      </c>
      <c r="C13" s="34" t="s">
        <v>25</v>
      </c>
      <c r="D13" s="35">
        <v>2</v>
      </c>
      <c r="E13" s="36">
        <v>1</v>
      </c>
      <c r="F13" s="35">
        <f t="shared" si="0"/>
        <v>2</v>
      </c>
      <c r="G13" s="37" t="s">
        <v>62</v>
      </c>
    </row>
    <row r="14" spans="1:11" ht="32" x14ac:dyDescent="0.2">
      <c r="A14" s="33">
        <v>13</v>
      </c>
      <c r="B14" s="33" t="s">
        <v>15</v>
      </c>
      <c r="C14" s="34" t="s">
        <v>26</v>
      </c>
      <c r="D14" s="35">
        <v>1</v>
      </c>
      <c r="E14" s="36">
        <v>1</v>
      </c>
      <c r="F14" s="35">
        <f t="shared" si="0"/>
        <v>1</v>
      </c>
      <c r="G14" s="37" t="s">
        <v>63</v>
      </c>
    </row>
    <row r="15" spans="1:11" x14ac:dyDescent="0.2">
      <c r="A15" s="33">
        <v>14</v>
      </c>
      <c r="B15" s="33" t="s">
        <v>15</v>
      </c>
      <c r="C15" s="34" t="s">
        <v>27</v>
      </c>
      <c r="D15" s="35">
        <v>1</v>
      </c>
      <c r="E15" s="36">
        <v>0</v>
      </c>
      <c r="F15" s="35">
        <f t="shared" si="0"/>
        <v>0</v>
      </c>
      <c r="G15" s="37" t="s">
        <v>64</v>
      </c>
    </row>
    <row r="16" spans="1:11" x14ac:dyDescent="0.2">
      <c r="A16" s="33">
        <v>15</v>
      </c>
      <c r="B16" s="33" t="s">
        <v>15</v>
      </c>
      <c r="C16" s="34" t="s">
        <v>28</v>
      </c>
      <c r="D16" s="35">
        <v>1</v>
      </c>
      <c r="E16" s="36">
        <v>1</v>
      </c>
      <c r="F16" s="35">
        <f t="shared" si="0"/>
        <v>1</v>
      </c>
      <c r="G16" s="37" t="s">
        <v>62</v>
      </c>
    </row>
    <row r="17" spans="1:7" x14ac:dyDescent="0.2">
      <c r="A17" s="33">
        <v>16</v>
      </c>
      <c r="B17" s="33" t="s">
        <v>15</v>
      </c>
      <c r="C17" s="34" t="s">
        <v>29</v>
      </c>
      <c r="D17" s="35">
        <v>1</v>
      </c>
      <c r="E17" s="36">
        <v>0</v>
      </c>
      <c r="F17" s="35">
        <f t="shared" si="0"/>
        <v>0</v>
      </c>
      <c r="G17" s="37" t="s">
        <v>64</v>
      </c>
    </row>
    <row r="18" spans="1:7" ht="32" x14ac:dyDescent="0.2">
      <c r="A18" s="33">
        <v>17</v>
      </c>
      <c r="B18" s="33" t="s">
        <v>15</v>
      </c>
      <c r="C18" s="34" t="s">
        <v>30</v>
      </c>
      <c r="D18" s="35">
        <v>1</v>
      </c>
      <c r="E18" s="36">
        <v>1</v>
      </c>
      <c r="F18" s="35">
        <f t="shared" si="0"/>
        <v>1</v>
      </c>
      <c r="G18" s="37" t="s">
        <v>63</v>
      </c>
    </row>
    <row r="19" spans="1:7" ht="32" x14ac:dyDescent="0.2">
      <c r="A19" s="33">
        <v>18</v>
      </c>
      <c r="B19" s="33" t="s">
        <v>15</v>
      </c>
      <c r="C19" s="34" t="s">
        <v>31</v>
      </c>
      <c r="D19" s="35">
        <v>1</v>
      </c>
      <c r="E19" s="36">
        <v>1</v>
      </c>
      <c r="F19" s="35">
        <f t="shared" si="0"/>
        <v>1</v>
      </c>
      <c r="G19" s="37" t="s">
        <v>65</v>
      </c>
    </row>
    <row r="20" spans="1:7" x14ac:dyDescent="0.2">
      <c r="A20" s="33">
        <v>19</v>
      </c>
      <c r="B20" s="33" t="s">
        <v>13</v>
      </c>
      <c r="C20" s="34" t="s">
        <v>32</v>
      </c>
      <c r="D20" s="35">
        <v>1</v>
      </c>
      <c r="E20" s="36">
        <v>0</v>
      </c>
      <c r="F20" s="35">
        <f t="shared" si="0"/>
        <v>0</v>
      </c>
      <c r="G20" s="37" t="s">
        <v>64</v>
      </c>
    </row>
    <row r="21" spans="1:7" x14ac:dyDescent="0.2">
      <c r="A21" s="33">
        <v>20</v>
      </c>
      <c r="B21" s="33" t="s">
        <v>13</v>
      </c>
      <c r="C21" s="34" t="s">
        <v>33</v>
      </c>
      <c r="D21" s="35">
        <v>1</v>
      </c>
      <c r="E21" s="36">
        <v>1</v>
      </c>
      <c r="F21" s="35">
        <f t="shared" si="0"/>
        <v>1</v>
      </c>
      <c r="G21" s="37" t="s">
        <v>66</v>
      </c>
    </row>
    <row r="22" spans="1:7" x14ac:dyDescent="0.2">
      <c r="A22" s="33">
        <v>21</v>
      </c>
      <c r="B22" s="33" t="s">
        <v>13</v>
      </c>
      <c r="C22" s="34" t="s">
        <v>34</v>
      </c>
      <c r="D22" s="35">
        <v>1</v>
      </c>
      <c r="E22" s="36">
        <v>1</v>
      </c>
      <c r="F22" s="35">
        <f t="shared" si="0"/>
        <v>1</v>
      </c>
      <c r="G22" s="37" t="s">
        <v>66</v>
      </c>
    </row>
    <row r="23" spans="1:7" x14ac:dyDescent="0.2">
      <c r="A23" s="33">
        <v>22</v>
      </c>
      <c r="B23" s="33" t="s">
        <v>13</v>
      </c>
      <c r="C23" s="34" t="s">
        <v>35</v>
      </c>
      <c r="D23" s="35">
        <v>1</v>
      </c>
      <c r="E23" s="36">
        <v>1</v>
      </c>
      <c r="F23" s="35">
        <f t="shared" si="0"/>
        <v>1</v>
      </c>
      <c r="G23" s="37" t="s">
        <v>66</v>
      </c>
    </row>
    <row r="24" spans="1:7" x14ac:dyDescent="0.2">
      <c r="A24" s="33">
        <v>23</v>
      </c>
      <c r="B24" s="33" t="s">
        <v>13</v>
      </c>
      <c r="C24" s="34" t="s">
        <v>36</v>
      </c>
      <c r="D24" s="35">
        <v>1</v>
      </c>
      <c r="E24" s="36">
        <v>0</v>
      </c>
      <c r="F24" s="35">
        <f t="shared" si="0"/>
        <v>0</v>
      </c>
      <c r="G24" s="37"/>
    </row>
    <row r="25" spans="1:7" x14ac:dyDescent="0.2">
      <c r="A25" s="33">
        <v>24</v>
      </c>
      <c r="B25" s="33" t="s">
        <v>13</v>
      </c>
      <c r="C25" s="34" t="s">
        <v>37</v>
      </c>
      <c r="D25" s="35">
        <v>1</v>
      </c>
      <c r="E25" s="36">
        <v>0</v>
      </c>
      <c r="F25" s="35">
        <f t="shared" si="0"/>
        <v>0</v>
      </c>
      <c r="G25" s="37" t="s">
        <v>67</v>
      </c>
    </row>
    <row r="26" spans="1:7" x14ac:dyDescent="0.2">
      <c r="A26" s="29">
        <v>25</v>
      </c>
      <c r="B26" s="29" t="s">
        <v>13</v>
      </c>
      <c r="C26" s="39" t="s">
        <v>38</v>
      </c>
      <c r="D26" s="40">
        <v>1</v>
      </c>
      <c r="E26" s="41">
        <v>1</v>
      </c>
      <c r="F26" s="40">
        <f t="shared" si="0"/>
        <v>1</v>
      </c>
      <c r="G26" s="42"/>
    </row>
    <row r="27" spans="1:7" x14ac:dyDescent="0.2">
      <c r="A27" s="34"/>
      <c r="B27" s="34"/>
      <c r="C27" s="33" t="s">
        <v>39</v>
      </c>
      <c r="D27" s="35">
        <f>SUM(D2:D26)</f>
        <v>53</v>
      </c>
      <c r="E27" s="34"/>
      <c r="F27" s="35">
        <f>SUM(F2:F26)</f>
        <v>43.1</v>
      </c>
      <c r="G27" s="43"/>
    </row>
    <row r="28" spans="1:7" x14ac:dyDescent="0.2">
      <c r="A28" s="34"/>
      <c r="B28" s="34"/>
      <c r="C28" s="33" t="s">
        <v>40</v>
      </c>
      <c r="D28" s="44">
        <f>F27/D27</f>
        <v>0.81320754716981136</v>
      </c>
      <c r="E28" s="34"/>
      <c r="F28" s="35"/>
      <c r="G28" s="37"/>
    </row>
  </sheetData>
  <pageMargins left="0.75" right="0.75" top="1" bottom="1" header="0.5" footer="0.5"/>
  <pageSetup orientation="portrait"/>
  <drawing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7" workbookViewId="0">
      <selection activeCell="K25" sqref="K25"/>
    </sheetView>
  </sheetViews>
  <sheetFormatPr baseColWidth="10" defaultColWidth="8.83203125" defaultRowHeight="16" x14ac:dyDescent="0.2"/>
  <cols>
    <col min="1" max="1" width="8.83203125" style="2"/>
    <col min="2" max="2" width="17" style="2" customWidth="1"/>
    <col min="3" max="3" width="41.5" style="2" customWidth="1"/>
    <col min="4" max="6" width="8.83203125" style="2"/>
    <col min="7" max="7" width="29" style="2" customWidth="1"/>
    <col min="8" max="16384" width="8.83203125" style="2"/>
  </cols>
  <sheetData>
    <row r="1" spans="1:11" x14ac:dyDescent="0.2">
      <c r="A1" s="45"/>
      <c r="B1" s="45" t="s">
        <v>0</v>
      </c>
      <c r="C1" s="45" t="s">
        <v>1</v>
      </c>
      <c r="D1" s="46" t="s">
        <v>2</v>
      </c>
      <c r="E1" s="47" t="s">
        <v>3</v>
      </c>
      <c r="F1" s="46" t="s">
        <v>4</v>
      </c>
      <c r="G1" s="45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48">
        <v>1</v>
      </c>
      <c r="B2" s="48" t="s">
        <v>8</v>
      </c>
      <c r="C2" s="49" t="s">
        <v>9</v>
      </c>
      <c r="D2" s="50">
        <v>5</v>
      </c>
      <c r="E2" s="51">
        <v>1</v>
      </c>
      <c r="F2" s="50">
        <f t="shared" ref="F2:F26" si="0">D2*E2</f>
        <v>5</v>
      </c>
      <c r="G2" s="49"/>
      <c r="H2" s="10" t="s">
        <v>10</v>
      </c>
      <c r="I2" s="2">
        <f>SUMIF(B:B,H2,D:D)</f>
        <v>12</v>
      </c>
      <c r="J2" s="2">
        <f>SUMIF(B:B,H:H,F:F)</f>
        <v>12</v>
      </c>
      <c r="K2" s="11">
        <f>J2/I2</f>
        <v>1</v>
      </c>
    </row>
    <row r="3" spans="1:11" x14ac:dyDescent="0.2">
      <c r="A3" s="48">
        <v>2</v>
      </c>
      <c r="B3" s="48" t="s">
        <v>8</v>
      </c>
      <c r="C3" s="49" t="s">
        <v>11</v>
      </c>
      <c r="D3" s="50">
        <v>3</v>
      </c>
      <c r="E3" s="51">
        <v>1</v>
      </c>
      <c r="F3" s="50">
        <f t="shared" si="0"/>
        <v>3</v>
      </c>
      <c r="G3" s="49"/>
      <c r="H3" s="10" t="s">
        <v>8</v>
      </c>
      <c r="I3" s="2">
        <f t="shared" ref="I3:I7" si="1">SUMIF(B:B,H3,D:D)</f>
        <v>8</v>
      </c>
      <c r="J3" s="2">
        <f t="shared" ref="J3:J7" si="2">SUMIF(B:B,H:H,F:F)</f>
        <v>8</v>
      </c>
      <c r="K3" s="11">
        <f t="shared" ref="K3:K7" si="3">J3/I3</f>
        <v>1</v>
      </c>
    </row>
    <row r="4" spans="1:11" x14ac:dyDescent="0.2">
      <c r="A4" s="48">
        <v>3</v>
      </c>
      <c r="B4" s="48" t="s">
        <v>10</v>
      </c>
      <c r="C4" s="49" t="s">
        <v>12</v>
      </c>
      <c r="D4" s="50">
        <v>3</v>
      </c>
      <c r="E4" s="51">
        <v>1</v>
      </c>
      <c r="F4" s="50">
        <f t="shared" si="0"/>
        <v>3</v>
      </c>
      <c r="G4" s="49"/>
      <c r="H4" s="10" t="s">
        <v>13</v>
      </c>
      <c r="I4" s="2">
        <f t="shared" si="1"/>
        <v>7</v>
      </c>
      <c r="J4" s="2">
        <f t="shared" si="2"/>
        <v>4</v>
      </c>
      <c r="K4" s="11">
        <f t="shared" si="3"/>
        <v>0.5714285714285714</v>
      </c>
    </row>
    <row r="5" spans="1:11" x14ac:dyDescent="0.2">
      <c r="A5" s="48">
        <v>4</v>
      </c>
      <c r="B5" s="48" t="s">
        <v>10</v>
      </c>
      <c r="C5" s="49" t="s">
        <v>14</v>
      </c>
      <c r="D5" s="50">
        <v>3</v>
      </c>
      <c r="E5" s="51">
        <v>1</v>
      </c>
      <c r="F5" s="50">
        <f t="shared" si="0"/>
        <v>3</v>
      </c>
      <c r="G5" s="49"/>
      <c r="H5" s="10" t="s">
        <v>15</v>
      </c>
      <c r="I5" s="2">
        <f t="shared" si="1"/>
        <v>6</v>
      </c>
      <c r="J5" s="2">
        <f t="shared" si="2"/>
        <v>4</v>
      </c>
      <c r="K5" s="11">
        <f t="shared" si="3"/>
        <v>0.66666666666666663</v>
      </c>
    </row>
    <row r="6" spans="1:11" x14ac:dyDescent="0.2">
      <c r="A6" s="48">
        <v>5</v>
      </c>
      <c r="B6" s="48" t="s">
        <v>10</v>
      </c>
      <c r="C6" s="49" t="s">
        <v>16</v>
      </c>
      <c r="D6" s="50">
        <v>3</v>
      </c>
      <c r="E6" s="51">
        <v>1</v>
      </c>
      <c r="F6" s="50">
        <f t="shared" si="0"/>
        <v>3</v>
      </c>
      <c r="G6" s="49"/>
      <c r="H6" s="10" t="s">
        <v>17</v>
      </c>
      <c r="I6" s="2">
        <f t="shared" si="1"/>
        <v>8</v>
      </c>
      <c r="J6" s="2">
        <f t="shared" si="2"/>
        <v>4</v>
      </c>
      <c r="K6" s="11">
        <f t="shared" si="3"/>
        <v>0.5</v>
      </c>
    </row>
    <row r="7" spans="1:11" x14ac:dyDescent="0.2">
      <c r="A7" s="48">
        <v>6</v>
      </c>
      <c r="B7" s="48" t="s">
        <v>10</v>
      </c>
      <c r="C7" s="49" t="s">
        <v>18</v>
      </c>
      <c r="D7" s="50">
        <v>3</v>
      </c>
      <c r="E7" s="51">
        <v>1</v>
      </c>
      <c r="F7" s="50">
        <f t="shared" si="0"/>
        <v>3</v>
      </c>
      <c r="G7" s="49"/>
      <c r="H7" s="10" t="s">
        <v>19</v>
      </c>
      <c r="I7" s="2">
        <f t="shared" si="1"/>
        <v>12</v>
      </c>
      <c r="J7" s="2">
        <f t="shared" si="2"/>
        <v>11.1</v>
      </c>
      <c r="K7" s="11">
        <f t="shared" si="3"/>
        <v>0.92499999999999993</v>
      </c>
    </row>
    <row r="8" spans="1:11" x14ac:dyDescent="0.2">
      <c r="A8" s="48">
        <v>7</v>
      </c>
      <c r="B8" s="48" t="s">
        <v>19</v>
      </c>
      <c r="C8" s="49" t="s">
        <v>20</v>
      </c>
      <c r="D8" s="50">
        <v>9</v>
      </c>
      <c r="E8" s="51">
        <v>0.9</v>
      </c>
      <c r="F8" s="50">
        <f t="shared" si="0"/>
        <v>8.1</v>
      </c>
      <c r="G8" s="49" t="s">
        <v>60</v>
      </c>
    </row>
    <row r="9" spans="1:11" x14ac:dyDescent="0.2">
      <c r="A9" s="48">
        <v>8</v>
      </c>
      <c r="B9" s="48" t="s">
        <v>19</v>
      </c>
      <c r="C9" s="52" t="s">
        <v>21</v>
      </c>
      <c r="D9" s="50">
        <v>3</v>
      </c>
      <c r="E9" s="51">
        <v>1</v>
      </c>
      <c r="F9" s="50">
        <f t="shared" si="0"/>
        <v>3</v>
      </c>
      <c r="G9" s="49" t="s">
        <v>61</v>
      </c>
    </row>
    <row r="10" spans="1:11" x14ac:dyDescent="0.2">
      <c r="A10" s="48">
        <v>9</v>
      </c>
      <c r="B10" s="48" t="s">
        <v>17</v>
      </c>
      <c r="C10" s="49" t="s">
        <v>22</v>
      </c>
      <c r="D10" s="50">
        <v>2</v>
      </c>
      <c r="E10" s="51">
        <v>0</v>
      </c>
      <c r="F10" s="50">
        <f t="shared" si="0"/>
        <v>0</v>
      </c>
      <c r="G10" s="49"/>
    </row>
    <row r="11" spans="1:11" x14ac:dyDescent="0.2">
      <c r="A11" s="48">
        <v>10</v>
      </c>
      <c r="B11" s="48" t="s">
        <v>17</v>
      </c>
      <c r="C11" s="49" t="s">
        <v>23</v>
      </c>
      <c r="D11" s="50">
        <v>2</v>
      </c>
      <c r="E11" s="51">
        <v>0</v>
      </c>
      <c r="F11" s="50">
        <f t="shared" si="0"/>
        <v>0</v>
      </c>
      <c r="G11" s="49"/>
    </row>
    <row r="12" spans="1:11" x14ac:dyDescent="0.2">
      <c r="A12" s="48">
        <v>11</v>
      </c>
      <c r="B12" s="48" t="s">
        <v>17</v>
      </c>
      <c r="C12" s="49" t="s">
        <v>24</v>
      </c>
      <c r="D12" s="50">
        <v>2</v>
      </c>
      <c r="E12" s="51">
        <v>1</v>
      </c>
      <c r="F12" s="50">
        <f t="shared" si="0"/>
        <v>2</v>
      </c>
      <c r="G12" s="49"/>
    </row>
    <row r="13" spans="1:11" x14ac:dyDescent="0.2">
      <c r="A13" s="48">
        <v>12</v>
      </c>
      <c r="B13" s="48" t="s">
        <v>17</v>
      </c>
      <c r="C13" s="49" t="s">
        <v>25</v>
      </c>
      <c r="D13" s="50">
        <v>2</v>
      </c>
      <c r="E13" s="51">
        <v>1</v>
      </c>
      <c r="F13" s="50">
        <f t="shared" si="0"/>
        <v>2</v>
      </c>
      <c r="G13" s="49" t="s">
        <v>62</v>
      </c>
    </row>
    <row r="14" spans="1:11" x14ac:dyDescent="0.2">
      <c r="A14" s="48">
        <v>13</v>
      </c>
      <c r="B14" s="48" t="s">
        <v>15</v>
      </c>
      <c r="C14" s="49" t="s">
        <v>26</v>
      </c>
      <c r="D14" s="50">
        <v>1</v>
      </c>
      <c r="E14" s="51">
        <v>1</v>
      </c>
      <c r="F14" s="50">
        <f t="shared" si="0"/>
        <v>1</v>
      </c>
      <c r="G14" s="49" t="s">
        <v>63</v>
      </c>
    </row>
    <row r="15" spans="1:11" x14ac:dyDescent="0.2">
      <c r="A15" s="48">
        <v>14</v>
      </c>
      <c r="B15" s="48" t="s">
        <v>15</v>
      </c>
      <c r="C15" s="49" t="s">
        <v>27</v>
      </c>
      <c r="D15" s="50">
        <v>1</v>
      </c>
      <c r="E15" s="51">
        <v>0</v>
      </c>
      <c r="F15" s="50">
        <f t="shared" si="0"/>
        <v>0</v>
      </c>
      <c r="G15" s="49" t="s">
        <v>64</v>
      </c>
    </row>
    <row r="16" spans="1:11" x14ac:dyDescent="0.2">
      <c r="A16" s="48">
        <v>15</v>
      </c>
      <c r="B16" s="48" t="s">
        <v>15</v>
      </c>
      <c r="C16" s="49" t="s">
        <v>28</v>
      </c>
      <c r="D16" s="50">
        <v>1</v>
      </c>
      <c r="E16" s="51">
        <v>1</v>
      </c>
      <c r="F16" s="50">
        <f t="shared" si="0"/>
        <v>1</v>
      </c>
      <c r="G16" s="49" t="s">
        <v>62</v>
      </c>
    </row>
    <row r="17" spans="1:7" x14ac:dyDescent="0.2">
      <c r="A17" s="48">
        <v>16</v>
      </c>
      <c r="B17" s="48" t="s">
        <v>15</v>
      </c>
      <c r="C17" s="49" t="s">
        <v>29</v>
      </c>
      <c r="D17" s="50">
        <v>1</v>
      </c>
      <c r="E17" s="51">
        <v>0</v>
      </c>
      <c r="F17" s="50">
        <f t="shared" si="0"/>
        <v>0</v>
      </c>
      <c r="G17" s="49" t="s">
        <v>64</v>
      </c>
    </row>
    <row r="18" spans="1:7" x14ac:dyDescent="0.2">
      <c r="A18" s="48">
        <v>17</v>
      </c>
      <c r="B18" s="48" t="s">
        <v>15</v>
      </c>
      <c r="C18" s="49" t="s">
        <v>30</v>
      </c>
      <c r="D18" s="50">
        <v>1</v>
      </c>
      <c r="E18" s="51">
        <v>1</v>
      </c>
      <c r="F18" s="50">
        <f t="shared" si="0"/>
        <v>1</v>
      </c>
      <c r="G18" s="49" t="s">
        <v>63</v>
      </c>
    </row>
    <row r="19" spans="1:7" x14ac:dyDescent="0.2">
      <c r="A19" s="48">
        <v>18</v>
      </c>
      <c r="B19" s="48" t="s">
        <v>15</v>
      </c>
      <c r="C19" s="49" t="s">
        <v>31</v>
      </c>
      <c r="D19" s="50">
        <v>1</v>
      </c>
      <c r="E19" s="51">
        <v>1</v>
      </c>
      <c r="F19" s="50">
        <f t="shared" si="0"/>
        <v>1</v>
      </c>
      <c r="G19" s="49" t="s">
        <v>65</v>
      </c>
    </row>
    <row r="20" spans="1:7" x14ac:dyDescent="0.2">
      <c r="A20" s="48">
        <v>19</v>
      </c>
      <c r="B20" s="48" t="s">
        <v>13</v>
      </c>
      <c r="C20" s="49" t="s">
        <v>32</v>
      </c>
      <c r="D20" s="50">
        <v>1</v>
      </c>
      <c r="E20" s="51">
        <v>0</v>
      </c>
      <c r="F20" s="50">
        <f t="shared" si="0"/>
        <v>0</v>
      </c>
      <c r="G20" s="49" t="s">
        <v>64</v>
      </c>
    </row>
    <row r="21" spans="1:7" x14ac:dyDescent="0.2">
      <c r="A21" s="48">
        <v>20</v>
      </c>
      <c r="B21" s="48" t="s">
        <v>13</v>
      </c>
      <c r="C21" s="49" t="s">
        <v>33</v>
      </c>
      <c r="D21" s="50">
        <v>1</v>
      </c>
      <c r="E21" s="51">
        <v>1</v>
      </c>
      <c r="F21" s="50">
        <f t="shared" si="0"/>
        <v>1</v>
      </c>
      <c r="G21" s="49" t="s">
        <v>66</v>
      </c>
    </row>
    <row r="22" spans="1:7" x14ac:dyDescent="0.2">
      <c r="A22" s="48">
        <v>21</v>
      </c>
      <c r="B22" s="48" t="s">
        <v>13</v>
      </c>
      <c r="C22" s="49" t="s">
        <v>34</v>
      </c>
      <c r="D22" s="50">
        <v>1</v>
      </c>
      <c r="E22" s="51">
        <v>1</v>
      </c>
      <c r="F22" s="50">
        <f t="shared" si="0"/>
        <v>1</v>
      </c>
      <c r="G22" s="49" t="s">
        <v>66</v>
      </c>
    </row>
    <row r="23" spans="1:7" x14ac:dyDescent="0.2">
      <c r="A23" s="48">
        <v>22</v>
      </c>
      <c r="B23" s="48" t="s">
        <v>13</v>
      </c>
      <c r="C23" s="49" t="s">
        <v>35</v>
      </c>
      <c r="D23" s="50">
        <v>1</v>
      </c>
      <c r="E23" s="51">
        <v>1</v>
      </c>
      <c r="F23" s="50">
        <f t="shared" si="0"/>
        <v>1</v>
      </c>
      <c r="G23" s="49" t="s">
        <v>66</v>
      </c>
    </row>
    <row r="24" spans="1:7" x14ac:dyDescent="0.2">
      <c r="A24" s="48">
        <v>23</v>
      </c>
      <c r="B24" s="48" t="s">
        <v>13</v>
      </c>
      <c r="C24" s="49" t="s">
        <v>36</v>
      </c>
      <c r="D24" s="50">
        <v>1</v>
      </c>
      <c r="E24" s="51">
        <v>0</v>
      </c>
      <c r="F24" s="50">
        <f t="shared" si="0"/>
        <v>0</v>
      </c>
      <c r="G24" s="49"/>
    </row>
    <row r="25" spans="1:7" x14ac:dyDescent="0.2">
      <c r="A25" s="48">
        <v>24</v>
      </c>
      <c r="B25" s="48" t="s">
        <v>13</v>
      </c>
      <c r="C25" s="49" t="s">
        <v>37</v>
      </c>
      <c r="D25" s="50">
        <v>1</v>
      </c>
      <c r="E25" s="51">
        <v>0</v>
      </c>
      <c r="F25" s="50">
        <f t="shared" si="0"/>
        <v>0</v>
      </c>
      <c r="G25" s="49" t="s">
        <v>67</v>
      </c>
    </row>
    <row r="26" spans="1:7" x14ac:dyDescent="0.2">
      <c r="A26" s="45">
        <v>25</v>
      </c>
      <c r="B26" s="45" t="s">
        <v>13</v>
      </c>
      <c r="C26" s="53" t="s">
        <v>38</v>
      </c>
      <c r="D26" s="54">
        <v>1</v>
      </c>
      <c r="E26" s="55">
        <v>1</v>
      </c>
      <c r="F26" s="54">
        <f t="shared" si="0"/>
        <v>1</v>
      </c>
      <c r="G26" s="53"/>
    </row>
    <row r="27" spans="1:7" x14ac:dyDescent="0.2">
      <c r="A27" s="49"/>
      <c r="B27" s="49"/>
      <c r="C27" s="48" t="s">
        <v>39</v>
      </c>
      <c r="D27" s="50">
        <f>SUM(D2:D26)</f>
        <v>53</v>
      </c>
      <c r="E27" s="49"/>
      <c r="F27" s="50">
        <f>SUM(F2:F26)</f>
        <v>43.1</v>
      </c>
      <c r="G27" s="56"/>
    </row>
    <row r="28" spans="1:7" x14ac:dyDescent="0.2">
      <c r="A28" s="49"/>
      <c r="B28" s="49"/>
      <c r="C28" s="48" t="s">
        <v>40</v>
      </c>
      <c r="D28" s="57">
        <f>F27/D27</f>
        <v>0.81320754716981136</v>
      </c>
      <c r="E28" s="49"/>
      <c r="F28" s="50"/>
      <c r="G28" s="49"/>
    </row>
  </sheetData>
  <pageMargins left="0.7" right="0.7" top="0.75" bottom="0.75" header="0.3" footer="0.3"/>
  <drawing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10" workbookViewId="0">
      <selection activeCell="K25" sqref="K25"/>
    </sheetView>
  </sheetViews>
  <sheetFormatPr baseColWidth="10" defaultColWidth="8.83203125" defaultRowHeight="16" x14ac:dyDescent="0.2"/>
  <cols>
    <col min="1" max="1" width="8.83203125" style="2"/>
    <col min="2" max="2" width="17" style="2" customWidth="1"/>
    <col min="3" max="3" width="41.5" style="2" customWidth="1"/>
    <col min="4" max="6" width="8.83203125" style="2"/>
    <col min="7" max="7" width="29" style="2" customWidth="1"/>
    <col min="8" max="16384" width="8.83203125" style="2"/>
  </cols>
  <sheetData>
    <row r="1" spans="1:11" x14ac:dyDescent="0.2">
      <c r="A1" s="45"/>
      <c r="B1" s="45" t="s">
        <v>0</v>
      </c>
      <c r="C1" s="45" t="s">
        <v>1</v>
      </c>
      <c r="D1" s="46" t="s">
        <v>2</v>
      </c>
      <c r="E1" s="47" t="s">
        <v>3</v>
      </c>
      <c r="F1" s="46" t="s">
        <v>4</v>
      </c>
      <c r="G1" s="45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48">
        <v>1</v>
      </c>
      <c r="B2" s="48" t="s">
        <v>8</v>
      </c>
      <c r="C2" s="49" t="s">
        <v>9</v>
      </c>
      <c r="D2" s="50">
        <v>5</v>
      </c>
      <c r="E2" s="51">
        <v>1</v>
      </c>
      <c r="F2" s="50">
        <f t="shared" ref="F2:F26" si="0">D2*E2</f>
        <v>5</v>
      </c>
      <c r="G2" s="49"/>
      <c r="H2" s="10" t="s">
        <v>10</v>
      </c>
      <c r="I2" s="2">
        <f>SUMIF(B:B,H2,D:D)</f>
        <v>12</v>
      </c>
      <c r="J2" s="2">
        <f>SUMIF(B:B,H:H,F:F)</f>
        <v>12</v>
      </c>
      <c r="K2" s="11">
        <f>J2/I2</f>
        <v>1</v>
      </c>
    </row>
    <row r="3" spans="1:11" x14ac:dyDescent="0.2">
      <c r="A3" s="48">
        <v>2</v>
      </c>
      <c r="B3" s="48" t="s">
        <v>8</v>
      </c>
      <c r="C3" s="49" t="s">
        <v>11</v>
      </c>
      <c r="D3" s="50">
        <v>3</v>
      </c>
      <c r="E3" s="51">
        <v>1</v>
      </c>
      <c r="F3" s="50">
        <f t="shared" si="0"/>
        <v>3</v>
      </c>
      <c r="G3" s="49"/>
      <c r="H3" s="10" t="s">
        <v>8</v>
      </c>
      <c r="I3" s="2">
        <f t="shared" ref="I3:I7" si="1">SUMIF(B:B,H3,D:D)</f>
        <v>8</v>
      </c>
      <c r="J3" s="2">
        <f t="shared" ref="J3:J7" si="2">SUMIF(B:B,H:H,F:F)</f>
        <v>8</v>
      </c>
      <c r="K3" s="11">
        <f t="shared" ref="K3:K7" si="3">J3/I3</f>
        <v>1</v>
      </c>
    </row>
    <row r="4" spans="1:11" x14ac:dyDescent="0.2">
      <c r="A4" s="48">
        <v>3</v>
      </c>
      <c r="B4" s="48" t="s">
        <v>10</v>
      </c>
      <c r="C4" s="49" t="s">
        <v>12</v>
      </c>
      <c r="D4" s="50">
        <v>3</v>
      </c>
      <c r="E4" s="51">
        <v>1</v>
      </c>
      <c r="F4" s="50">
        <f t="shared" si="0"/>
        <v>3</v>
      </c>
      <c r="G4" s="49"/>
      <c r="H4" s="10" t="s">
        <v>13</v>
      </c>
      <c r="I4" s="2">
        <f t="shared" si="1"/>
        <v>7</v>
      </c>
      <c r="J4" s="2">
        <f t="shared" si="2"/>
        <v>4</v>
      </c>
      <c r="K4" s="11">
        <f t="shared" si="3"/>
        <v>0.5714285714285714</v>
      </c>
    </row>
    <row r="5" spans="1:11" x14ac:dyDescent="0.2">
      <c r="A5" s="48">
        <v>4</v>
      </c>
      <c r="B5" s="48" t="s">
        <v>10</v>
      </c>
      <c r="C5" s="49" t="s">
        <v>14</v>
      </c>
      <c r="D5" s="50">
        <v>3</v>
      </c>
      <c r="E5" s="51">
        <v>1</v>
      </c>
      <c r="F5" s="50">
        <f t="shared" si="0"/>
        <v>3</v>
      </c>
      <c r="G5" s="49"/>
      <c r="H5" s="10" t="s">
        <v>15</v>
      </c>
      <c r="I5" s="2">
        <f t="shared" si="1"/>
        <v>6</v>
      </c>
      <c r="J5" s="2">
        <f t="shared" si="2"/>
        <v>4</v>
      </c>
      <c r="K5" s="11">
        <f t="shared" si="3"/>
        <v>0.66666666666666663</v>
      </c>
    </row>
    <row r="6" spans="1:11" x14ac:dyDescent="0.2">
      <c r="A6" s="48">
        <v>5</v>
      </c>
      <c r="B6" s="48" t="s">
        <v>10</v>
      </c>
      <c r="C6" s="49" t="s">
        <v>16</v>
      </c>
      <c r="D6" s="50">
        <v>3</v>
      </c>
      <c r="E6" s="51">
        <v>1</v>
      </c>
      <c r="F6" s="50">
        <f t="shared" si="0"/>
        <v>3</v>
      </c>
      <c r="G6" s="49"/>
      <c r="H6" s="10" t="s">
        <v>17</v>
      </c>
      <c r="I6" s="2">
        <f t="shared" si="1"/>
        <v>8</v>
      </c>
      <c r="J6" s="2">
        <f t="shared" si="2"/>
        <v>4</v>
      </c>
      <c r="K6" s="11">
        <f t="shared" si="3"/>
        <v>0.5</v>
      </c>
    </row>
    <row r="7" spans="1:11" x14ac:dyDescent="0.2">
      <c r="A7" s="48">
        <v>6</v>
      </c>
      <c r="B7" s="48" t="s">
        <v>10</v>
      </c>
      <c r="C7" s="49" t="s">
        <v>18</v>
      </c>
      <c r="D7" s="50">
        <v>3</v>
      </c>
      <c r="E7" s="51">
        <v>1</v>
      </c>
      <c r="F7" s="50">
        <f t="shared" si="0"/>
        <v>3</v>
      </c>
      <c r="G7" s="49"/>
      <c r="H7" s="10" t="s">
        <v>19</v>
      </c>
      <c r="I7" s="2">
        <f t="shared" si="1"/>
        <v>12</v>
      </c>
      <c r="J7" s="2">
        <f t="shared" si="2"/>
        <v>11.1</v>
      </c>
      <c r="K7" s="11">
        <f t="shared" si="3"/>
        <v>0.92499999999999993</v>
      </c>
    </row>
    <row r="8" spans="1:11" x14ac:dyDescent="0.2">
      <c r="A8" s="48">
        <v>7</v>
      </c>
      <c r="B8" s="48" t="s">
        <v>19</v>
      </c>
      <c r="C8" s="49" t="s">
        <v>20</v>
      </c>
      <c r="D8" s="50">
        <v>9</v>
      </c>
      <c r="E8" s="51">
        <v>0.9</v>
      </c>
      <c r="F8" s="50">
        <f t="shared" si="0"/>
        <v>8.1</v>
      </c>
      <c r="G8" s="49" t="s">
        <v>60</v>
      </c>
    </row>
    <row r="9" spans="1:11" x14ac:dyDescent="0.2">
      <c r="A9" s="48">
        <v>8</v>
      </c>
      <c r="B9" s="48" t="s">
        <v>19</v>
      </c>
      <c r="C9" s="52" t="s">
        <v>21</v>
      </c>
      <c r="D9" s="50">
        <v>3</v>
      </c>
      <c r="E9" s="51">
        <v>1</v>
      </c>
      <c r="F9" s="50">
        <f t="shared" si="0"/>
        <v>3</v>
      </c>
      <c r="G9" s="49" t="s">
        <v>61</v>
      </c>
    </row>
    <row r="10" spans="1:11" x14ac:dyDescent="0.2">
      <c r="A10" s="48">
        <v>9</v>
      </c>
      <c r="B10" s="48" t="s">
        <v>17</v>
      </c>
      <c r="C10" s="49" t="s">
        <v>22</v>
      </c>
      <c r="D10" s="50">
        <v>2</v>
      </c>
      <c r="E10" s="51">
        <v>0</v>
      </c>
      <c r="F10" s="50">
        <f t="shared" si="0"/>
        <v>0</v>
      </c>
      <c r="G10" s="49"/>
    </row>
    <row r="11" spans="1:11" x14ac:dyDescent="0.2">
      <c r="A11" s="48">
        <v>10</v>
      </c>
      <c r="B11" s="48" t="s">
        <v>17</v>
      </c>
      <c r="C11" s="49" t="s">
        <v>23</v>
      </c>
      <c r="D11" s="50">
        <v>2</v>
      </c>
      <c r="E11" s="51">
        <v>0</v>
      </c>
      <c r="F11" s="50">
        <f t="shared" si="0"/>
        <v>0</v>
      </c>
      <c r="G11" s="49"/>
    </row>
    <row r="12" spans="1:11" x14ac:dyDescent="0.2">
      <c r="A12" s="48">
        <v>11</v>
      </c>
      <c r="B12" s="48" t="s">
        <v>17</v>
      </c>
      <c r="C12" s="49" t="s">
        <v>24</v>
      </c>
      <c r="D12" s="50">
        <v>2</v>
      </c>
      <c r="E12" s="51">
        <v>1</v>
      </c>
      <c r="F12" s="50">
        <f t="shared" si="0"/>
        <v>2</v>
      </c>
      <c r="G12" s="49"/>
    </row>
    <row r="13" spans="1:11" x14ac:dyDescent="0.2">
      <c r="A13" s="48">
        <v>12</v>
      </c>
      <c r="B13" s="48" t="s">
        <v>17</v>
      </c>
      <c r="C13" s="49" t="s">
        <v>25</v>
      </c>
      <c r="D13" s="50">
        <v>2</v>
      </c>
      <c r="E13" s="51">
        <v>1</v>
      </c>
      <c r="F13" s="50">
        <f t="shared" si="0"/>
        <v>2</v>
      </c>
      <c r="G13" s="49" t="s">
        <v>62</v>
      </c>
    </row>
    <row r="14" spans="1:11" x14ac:dyDescent="0.2">
      <c r="A14" s="48">
        <v>13</v>
      </c>
      <c r="B14" s="48" t="s">
        <v>15</v>
      </c>
      <c r="C14" s="49" t="s">
        <v>26</v>
      </c>
      <c r="D14" s="50">
        <v>1</v>
      </c>
      <c r="E14" s="51">
        <v>1</v>
      </c>
      <c r="F14" s="50">
        <f t="shared" si="0"/>
        <v>1</v>
      </c>
      <c r="G14" s="49" t="s">
        <v>63</v>
      </c>
    </row>
    <row r="15" spans="1:11" x14ac:dyDescent="0.2">
      <c r="A15" s="48">
        <v>14</v>
      </c>
      <c r="B15" s="48" t="s">
        <v>15</v>
      </c>
      <c r="C15" s="49" t="s">
        <v>27</v>
      </c>
      <c r="D15" s="50">
        <v>1</v>
      </c>
      <c r="E15" s="51">
        <v>0</v>
      </c>
      <c r="F15" s="50">
        <f t="shared" si="0"/>
        <v>0</v>
      </c>
      <c r="G15" s="49" t="s">
        <v>64</v>
      </c>
    </row>
    <row r="16" spans="1:11" x14ac:dyDescent="0.2">
      <c r="A16" s="48">
        <v>15</v>
      </c>
      <c r="B16" s="48" t="s">
        <v>15</v>
      </c>
      <c r="C16" s="49" t="s">
        <v>28</v>
      </c>
      <c r="D16" s="50">
        <v>1</v>
      </c>
      <c r="E16" s="51">
        <v>1</v>
      </c>
      <c r="F16" s="50">
        <f t="shared" si="0"/>
        <v>1</v>
      </c>
      <c r="G16" s="49" t="s">
        <v>62</v>
      </c>
    </row>
    <row r="17" spans="1:7" x14ac:dyDescent="0.2">
      <c r="A17" s="48">
        <v>16</v>
      </c>
      <c r="B17" s="48" t="s">
        <v>15</v>
      </c>
      <c r="C17" s="49" t="s">
        <v>29</v>
      </c>
      <c r="D17" s="50">
        <v>1</v>
      </c>
      <c r="E17" s="51">
        <v>0</v>
      </c>
      <c r="F17" s="50">
        <f t="shared" si="0"/>
        <v>0</v>
      </c>
      <c r="G17" s="49" t="s">
        <v>64</v>
      </c>
    </row>
    <row r="18" spans="1:7" x14ac:dyDescent="0.2">
      <c r="A18" s="48">
        <v>17</v>
      </c>
      <c r="B18" s="48" t="s">
        <v>15</v>
      </c>
      <c r="C18" s="49" t="s">
        <v>30</v>
      </c>
      <c r="D18" s="50">
        <v>1</v>
      </c>
      <c r="E18" s="51">
        <v>1</v>
      </c>
      <c r="F18" s="50">
        <f t="shared" si="0"/>
        <v>1</v>
      </c>
      <c r="G18" s="49" t="s">
        <v>63</v>
      </c>
    </row>
    <row r="19" spans="1:7" x14ac:dyDescent="0.2">
      <c r="A19" s="48">
        <v>18</v>
      </c>
      <c r="B19" s="48" t="s">
        <v>15</v>
      </c>
      <c r="C19" s="49" t="s">
        <v>31</v>
      </c>
      <c r="D19" s="50">
        <v>1</v>
      </c>
      <c r="E19" s="51">
        <v>1</v>
      </c>
      <c r="F19" s="50">
        <f t="shared" si="0"/>
        <v>1</v>
      </c>
      <c r="G19" s="49" t="s">
        <v>65</v>
      </c>
    </row>
    <row r="20" spans="1:7" x14ac:dyDescent="0.2">
      <c r="A20" s="48">
        <v>19</v>
      </c>
      <c r="B20" s="48" t="s">
        <v>13</v>
      </c>
      <c r="C20" s="49" t="s">
        <v>32</v>
      </c>
      <c r="D20" s="50">
        <v>1</v>
      </c>
      <c r="E20" s="51">
        <v>0</v>
      </c>
      <c r="F20" s="50">
        <f t="shared" si="0"/>
        <v>0</v>
      </c>
      <c r="G20" s="49" t="s">
        <v>64</v>
      </c>
    </row>
    <row r="21" spans="1:7" x14ac:dyDescent="0.2">
      <c r="A21" s="48">
        <v>20</v>
      </c>
      <c r="B21" s="48" t="s">
        <v>13</v>
      </c>
      <c r="C21" s="49" t="s">
        <v>33</v>
      </c>
      <c r="D21" s="50">
        <v>1</v>
      </c>
      <c r="E21" s="51">
        <v>1</v>
      </c>
      <c r="F21" s="50">
        <f t="shared" si="0"/>
        <v>1</v>
      </c>
      <c r="G21" s="49" t="s">
        <v>66</v>
      </c>
    </row>
    <row r="22" spans="1:7" x14ac:dyDescent="0.2">
      <c r="A22" s="48">
        <v>21</v>
      </c>
      <c r="B22" s="48" t="s">
        <v>13</v>
      </c>
      <c r="C22" s="49" t="s">
        <v>34</v>
      </c>
      <c r="D22" s="50">
        <v>1</v>
      </c>
      <c r="E22" s="51">
        <v>1</v>
      </c>
      <c r="F22" s="50">
        <f t="shared" si="0"/>
        <v>1</v>
      </c>
      <c r="G22" s="49" t="s">
        <v>66</v>
      </c>
    </row>
    <row r="23" spans="1:7" x14ac:dyDescent="0.2">
      <c r="A23" s="48">
        <v>22</v>
      </c>
      <c r="B23" s="48" t="s">
        <v>13</v>
      </c>
      <c r="C23" s="49" t="s">
        <v>35</v>
      </c>
      <c r="D23" s="50">
        <v>1</v>
      </c>
      <c r="E23" s="51">
        <v>1</v>
      </c>
      <c r="F23" s="50">
        <f t="shared" si="0"/>
        <v>1</v>
      </c>
      <c r="G23" s="49" t="s">
        <v>66</v>
      </c>
    </row>
    <row r="24" spans="1:7" x14ac:dyDescent="0.2">
      <c r="A24" s="48">
        <v>23</v>
      </c>
      <c r="B24" s="48" t="s">
        <v>13</v>
      </c>
      <c r="C24" s="49" t="s">
        <v>36</v>
      </c>
      <c r="D24" s="50">
        <v>1</v>
      </c>
      <c r="E24" s="51">
        <v>0</v>
      </c>
      <c r="F24" s="50">
        <f t="shared" si="0"/>
        <v>0</v>
      </c>
      <c r="G24" s="49"/>
    </row>
    <row r="25" spans="1:7" x14ac:dyDescent="0.2">
      <c r="A25" s="48">
        <v>24</v>
      </c>
      <c r="B25" s="48" t="s">
        <v>13</v>
      </c>
      <c r="C25" s="49" t="s">
        <v>37</v>
      </c>
      <c r="D25" s="50">
        <v>1</v>
      </c>
      <c r="E25" s="51">
        <v>0</v>
      </c>
      <c r="F25" s="50">
        <f t="shared" si="0"/>
        <v>0</v>
      </c>
      <c r="G25" s="49" t="s">
        <v>67</v>
      </c>
    </row>
    <row r="26" spans="1:7" x14ac:dyDescent="0.2">
      <c r="A26" s="45">
        <v>25</v>
      </c>
      <c r="B26" s="45" t="s">
        <v>13</v>
      </c>
      <c r="C26" s="53" t="s">
        <v>38</v>
      </c>
      <c r="D26" s="54">
        <v>1</v>
      </c>
      <c r="E26" s="55">
        <v>1</v>
      </c>
      <c r="F26" s="54">
        <f t="shared" si="0"/>
        <v>1</v>
      </c>
      <c r="G26" s="53"/>
    </row>
    <row r="27" spans="1:7" x14ac:dyDescent="0.2">
      <c r="A27" s="49"/>
      <c r="B27" s="49"/>
      <c r="C27" s="48" t="s">
        <v>39</v>
      </c>
      <c r="D27" s="50">
        <f>SUM(D2:D26)</f>
        <v>53</v>
      </c>
      <c r="E27" s="49"/>
      <c r="F27" s="50">
        <f>SUM(F2:F26)</f>
        <v>43.1</v>
      </c>
      <c r="G27" s="56"/>
    </row>
    <row r="28" spans="1:7" x14ac:dyDescent="0.2">
      <c r="A28" s="49"/>
      <c r="B28" s="49"/>
      <c r="C28" s="48" t="s">
        <v>40</v>
      </c>
      <c r="D28" s="57">
        <f>F27/D27</f>
        <v>0.81320754716981136</v>
      </c>
      <c r="E28" s="49"/>
      <c r="F28" s="50"/>
      <c r="G28" s="49"/>
    </row>
  </sheetData>
  <pageMargins left="0.7" right="0.7" top="0.75" bottom="0.75" header="0.3" footer="0.3"/>
  <drawing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activeCell="K25" sqref="K25"/>
    </sheetView>
  </sheetViews>
  <sheetFormatPr baseColWidth="10" defaultColWidth="11" defaultRowHeight="16" x14ac:dyDescent="0.2"/>
  <cols>
    <col min="1" max="1" width="11" style="2"/>
    <col min="2" max="2" width="16.83203125" style="2" customWidth="1"/>
    <col min="3" max="3" width="27.6640625" style="2" customWidth="1"/>
    <col min="4" max="6" width="11" style="2"/>
    <col min="7" max="7" width="17.33203125" style="2" customWidth="1"/>
    <col min="8" max="16384" width="11" style="2"/>
  </cols>
  <sheetData>
    <row r="1" spans="1:11" x14ac:dyDescent="0.2">
      <c r="A1" s="4"/>
      <c r="B1" s="7" t="s">
        <v>0</v>
      </c>
      <c r="C1" s="7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/>
      <c r="H2" s="10" t="s">
        <v>10</v>
      </c>
      <c r="I2" s="2">
        <f t="shared" ref="I2:I7" si="1">SUMIF(B:B,H2,D:D)</f>
        <v>12</v>
      </c>
      <c r="J2" s="2">
        <f t="shared" ref="J2:J7" si="2">SUMIF(B:B,H:H,F:F)</f>
        <v>8.58</v>
      </c>
      <c r="K2" s="11">
        <f>J2/I2</f>
        <v>0.71499999999999997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G3" s="3"/>
      <c r="H3" s="10" t="s">
        <v>8</v>
      </c>
      <c r="I3" s="2">
        <f t="shared" si="1"/>
        <v>8</v>
      </c>
      <c r="J3" s="2">
        <f t="shared" si="2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G4" s="3"/>
      <c r="H4" s="10" t="s">
        <v>13</v>
      </c>
      <c r="I4" s="2">
        <f t="shared" si="1"/>
        <v>6</v>
      </c>
      <c r="J4" s="2">
        <f t="shared" si="2"/>
        <v>4.05</v>
      </c>
      <c r="K4" s="11">
        <f t="shared" si="3"/>
        <v>0.67499999999999993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G5" s="3"/>
      <c r="H5" s="10" t="s">
        <v>15</v>
      </c>
      <c r="I5" s="2">
        <f t="shared" si="1"/>
        <v>5</v>
      </c>
      <c r="J5" s="2">
        <f t="shared" si="2"/>
        <v>2.5</v>
      </c>
      <c r="K5" s="11">
        <f t="shared" si="3"/>
        <v>0.5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0.5</v>
      </c>
      <c r="F6" s="8">
        <f t="shared" si="0"/>
        <v>1.5</v>
      </c>
      <c r="G6" s="3" t="s">
        <v>68</v>
      </c>
      <c r="H6" s="10" t="s">
        <v>17</v>
      </c>
      <c r="I6" s="2">
        <f t="shared" si="1"/>
        <v>8</v>
      </c>
      <c r="J6" s="2">
        <f t="shared" si="2"/>
        <v>2.5</v>
      </c>
      <c r="K6" s="11">
        <f t="shared" si="3"/>
        <v>0.3125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0.36</v>
      </c>
      <c r="F7" s="8">
        <f t="shared" si="0"/>
        <v>1.08</v>
      </c>
      <c r="G7" s="3"/>
      <c r="H7" s="10" t="s">
        <v>19</v>
      </c>
      <c r="I7" s="2">
        <f t="shared" si="1"/>
        <v>12</v>
      </c>
      <c r="J7" s="2">
        <f t="shared" si="2"/>
        <v>6.24</v>
      </c>
      <c r="K7" s="11">
        <f t="shared" si="3"/>
        <v>0.52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0.36</v>
      </c>
      <c r="F8" s="8">
        <f t="shared" si="0"/>
        <v>3.2399999999999998</v>
      </c>
      <c r="G8" s="3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8">
        <f t="shared" si="0"/>
        <v>3</v>
      </c>
      <c r="G9" s="3"/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  <c r="G10" s="3"/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  <c r="G11" s="3"/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  <c r="G12" s="3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0.25</v>
      </c>
      <c r="F13" s="8">
        <f t="shared" si="0"/>
        <v>0.5</v>
      </c>
      <c r="G13" s="3"/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f t="shared" si="0"/>
        <v>0</v>
      </c>
      <c r="G14" s="3"/>
    </row>
    <row r="15" spans="1:11" x14ac:dyDescent="0.2">
      <c r="A15" s="1">
        <v>14</v>
      </c>
      <c r="B15" s="1" t="s">
        <v>15</v>
      </c>
      <c r="C15" s="2" t="s">
        <v>27</v>
      </c>
      <c r="D15" s="8">
        <v>0</v>
      </c>
      <c r="E15" s="9">
        <v>0</v>
      </c>
      <c r="F15" s="8">
        <f t="shared" si="0"/>
        <v>0</v>
      </c>
      <c r="G15" s="3" t="s">
        <v>42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1</v>
      </c>
      <c r="F16" s="8">
        <f t="shared" si="0"/>
        <v>1</v>
      </c>
      <c r="G16" s="3" t="s">
        <v>69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0"/>
        <v>0</v>
      </c>
      <c r="G17" s="3" t="s">
        <v>70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1</v>
      </c>
      <c r="F18" s="8">
        <f t="shared" si="0"/>
        <v>1</v>
      </c>
      <c r="G18" s="3" t="s">
        <v>71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0.5</v>
      </c>
      <c r="F19" s="8">
        <f t="shared" si="0"/>
        <v>0.5</v>
      </c>
      <c r="G19" s="3"/>
    </row>
    <row r="20" spans="1:7" x14ac:dyDescent="0.2">
      <c r="A20" s="1">
        <v>19</v>
      </c>
      <c r="B20" s="1" t="s">
        <v>13</v>
      </c>
      <c r="C20" s="2" t="s">
        <v>32</v>
      </c>
      <c r="D20" s="8">
        <v>0</v>
      </c>
      <c r="E20" s="9">
        <v>0</v>
      </c>
      <c r="F20" s="8">
        <f t="shared" si="0"/>
        <v>0</v>
      </c>
      <c r="G20" s="3" t="s">
        <v>42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  <c r="G21" s="3" t="s">
        <v>48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0.3</v>
      </c>
      <c r="F22" s="8">
        <f t="shared" si="0"/>
        <v>0.3</v>
      </c>
      <c r="G22" s="3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0.75</v>
      </c>
      <c r="F23" s="8">
        <f t="shared" si="0"/>
        <v>0.75</v>
      </c>
      <c r="G23" s="3" t="s">
        <v>48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  <c r="G24" s="3"/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8">
        <f t="shared" si="0"/>
        <v>1</v>
      </c>
      <c r="G25" s="3" t="s">
        <v>72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51</v>
      </c>
      <c r="F27" s="8">
        <f>SUM(F2:F26)</f>
        <v>31.869999999999997</v>
      </c>
      <c r="G27" s="17"/>
    </row>
    <row r="28" spans="1:7" x14ac:dyDescent="0.2">
      <c r="C28" s="1" t="s">
        <v>40</v>
      </c>
      <c r="D28" s="18">
        <f>F27/D27</f>
        <v>0.6249019607843137</v>
      </c>
      <c r="F28" s="8"/>
      <c r="G28" s="3"/>
    </row>
  </sheetData>
  <pageMargins left="0.75" right="0.75" top="1" bottom="1" header="0.5" footer="0.5"/>
  <drawing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8" workbookViewId="0">
      <selection activeCell="K25" sqref="K25"/>
    </sheetView>
  </sheetViews>
  <sheetFormatPr baseColWidth="10" defaultColWidth="10.83203125" defaultRowHeight="16" x14ac:dyDescent="0.2"/>
  <cols>
    <col min="1" max="2" width="10.83203125" style="2"/>
    <col min="3" max="3" width="39.33203125" style="2" customWidth="1"/>
    <col min="4" max="6" width="10.83203125" style="2"/>
    <col min="7" max="7" width="39.1640625" style="2" customWidth="1"/>
    <col min="8" max="16384" width="10.83203125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0.9</v>
      </c>
      <c r="F2" s="11">
        <f t="shared" ref="F2:F26" si="0">D2*E2</f>
        <v>4.5</v>
      </c>
      <c r="G2" s="3"/>
      <c r="H2" s="10" t="s">
        <v>10</v>
      </c>
      <c r="I2" s="2">
        <f t="shared" ref="I2:I7" si="1">SUMIF(B:B,H2,D:D)</f>
        <v>12</v>
      </c>
      <c r="J2" s="2">
        <f t="shared" ref="J2:J7" si="2">SUMIF(B:B,H:H,F:F)</f>
        <v>6</v>
      </c>
      <c r="K2" s="11">
        <f>J2/I2</f>
        <v>0.5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0</v>
      </c>
      <c r="F3" s="11">
        <f t="shared" si="0"/>
        <v>0</v>
      </c>
      <c r="G3" s="3" t="s">
        <v>42</v>
      </c>
      <c r="H3" s="10" t="s">
        <v>8</v>
      </c>
      <c r="I3" s="2">
        <f t="shared" si="1"/>
        <v>8</v>
      </c>
      <c r="J3" s="2">
        <f t="shared" si="2"/>
        <v>4.5</v>
      </c>
      <c r="K3" s="11">
        <f t="shared" ref="K3:K7" si="3">J3/I3</f>
        <v>0.5625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11">
        <f t="shared" si="0"/>
        <v>3</v>
      </c>
      <c r="G4" s="3"/>
      <c r="H4" s="10" t="s">
        <v>13</v>
      </c>
      <c r="I4" s="2">
        <f t="shared" si="1"/>
        <v>7</v>
      </c>
      <c r="J4" s="2">
        <f t="shared" si="2"/>
        <v>3.3</v>
      </c>
      <c r="K4" s="11">
        <f t="shared" si="3"/>
        <v>0.47142857142857142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0</v>
      </c>
      <c r="F5" s="11">
        <f t="shared" si="0"/>
        <v>0</v>
      </c>
      <c r="G5" s="3" t="s">
        <v>73</v>
      </c>
      <c r="H5" s="10" t="s">
        <v>15</v>
      </c>
      <c r="I5" s="2">
        <f t="shared" si="1"/>
        <v>6</v>
      </c>
      <c r="J5" s="2">
        <f t="shared" si="2"/>
        <v>0</v>
      </c>
      <c r="K5" s="11">
        <f t="shared" si="3"/>
        <v>0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11">
        <f t="shared" si="0"/>
        <v>3</v>
      </c>
      <c r="G6" s="3"/>
      <c r="H6" s="10" t="s">
        <v>17</v>
      </c>
      <c r="I6" s="2">
        <f t="shared" si="1"/>
        <v>8</v>
      </c>
      <c r="J6" s="2">
        <f t="shared" si="2"/>
        <v>2</v>
      </c>
      <c r="K6" s="11">
        <f t="shared" si="3"/>
        <v>0.25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</v>
      </c>
      <c r="F7" s="11">
        <f t="shared" si="0"/>
        <v>0</v>
      </c>
      <c r="G7" s="3"/>
      <c r="H7" s="10" t="s">
        <v>19</v>
      </c>
      <c r="I7" s="2">
        <f t="shared" si="1"/>
        <v>12</v>
      </c>
      <c r="J7" s="2">
        <f t="shared" si="2"/>
        <v>0</v>
      </c>
      <c r="K7" s="11">
        <f t="shared" si="3"/>
        <v>0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</v>
      </c>
      <c r="F8" s="11">
        <f t="shared" si="0"/>
        <v>0</v>
      </c>
      <c r="G8" s="3" t="s">
        <v>73</v>
      </c>
    </row>
    <row r="9" spans="1:11" x14ac:dyDescent="0.2">
      <c r="A9" s="1">
        <v>8</v>
      </c>
      <c r="B9" s="1" t="s">
        <v>19</v>
      </c>
      <c r="C9" s="2" t="s">
        <v>21</v>
      </c>
      <c r="D9" s="8">
        <v>3</v>
      </c>
      <c r="E9" s="9">
        <v>0</v>
      </c>
      <c r="F9" s="11">
        <f t="shared" si="0"/>
        <v>0</v>
      </c>
      <c r="G9" s="3" t="s">
        <v>42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11">
        <f t="shared" si="0"/>
        <v>0</v>
      </c>
      <c r="G10" s="3" t="s">
        <v>42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11">
        <f t="shared" si="0"/>
        <v>0</v>
      </c>
      <c r="G11" s="3" t="s">
        <v>42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</v>
      </c>
      <c r="F12" s="11">
        <f t="shared" si="0"/>
        <v>0</v>
      </c>
      <c r="G12" s="3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1</v>
      </c>
      <c r="F13" s="11">
        <f t="shared" si="0"/>
        <v>2</v>
      </c>
      <c r="G13" s="3" t="s">
        <v>74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1</v>
      </c>
      <c r="F14" s="11">
        <v>0</v>
      </c>
      <c r="G14" s="3" t="s">
        <v>42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11">
        <f t="shared" si="0"/>
        <v>0</v>
      </c>
      <c r="G15" s="3" t="s">
        <v>42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11">
        <f t="shared" si="0"/>
        <v>0</v>
      </c>
      <c r="G16" s="3" t="s">
        <v>42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11">
        <f t="shared" si="0"/>
        <v>0</v>
      </c>
      <c r="G17" s="3" t="s">
        <v>42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11">
        <f t="shared" si="0"/>
        <v>0</v>
      </c>
      <c r="G18" s="3" t="s">
        <v>42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11">
        <f t="shared" si="0"/>
        <v>0</v>
      </c>
      <c r="G19" s="3" t="s">
        <v>42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11">
        <f t="shared" si="0"/>
        <v>0</v>
      </c>
      <c r="G20" s="3" t="s">
        <v>42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0.1</v>
      </c>
      <c r="F21" s="11">
        <v>0</v>
      </c>
      <c r="G21" s="3"/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0.6</v>
      </c>
      <c r="F22" s="11">
        <f t="shared" si="0"/>
        <v>0.6</v>
      </c>
      <c r="G22" s="3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0.7</v>
      </c>
      <c r="F23" s="11">
        <f t="shared" si="0"/>
        <v>0.7</v>
      </c>
      <c r="G23" s="3"/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11">
        <f t="shared" si="0"/>
        <v>0</v>
      </c>
      <c r="G24" s="3"/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11">
        <f t="shared" si="0"/>
        <v>1</v>
      </c>
      <c r="G25" s="3" t="s">
        <v>75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58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11">
        <f>SUM(F2:F26)</f>
        <v>15.799999999999999</v>
      </c>
      <c r="G27" s="17"/>
    </row>
    <row r="28" spans="1:7" x14ac:dyDescent="0.2">
      <c r="C28" s="1" t="s">
        <v>40</v>
      </c>
      <c r="D28" s="18">
        <f>F27/D27</f>
        <v>0.2981132075471698</v>
      </c>
      <c r="F28" s="8"/>
      <c r="G28" s="3"/>
    </row>
  </sheetData>
  <pageMargins left="0.75" right="0.75" top="1" bottom="1" header="0.5" footer="0.5"/>
  <drawing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A2" workbookViewId="0">
      <selection activeCell="K25" sqref="K25"/>
    </sheetView>
  </sheetViews>
  <sheetFormatPr baseColWidth="10" defaultColWidth="10.83203125" defaultRowHeight="16" x14ac:dyDescent="0.2"/>
  <cols>
    <col min="1" max="2" width="10.83203125" style="2"/>
    <col min="3" max="3" width="26.83203125" style="2" customWidth="1"/>
    <col min="4" max="16384" width="10.83203125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28">
        <v>0.7</v>
      </c>
      <c r="F2" s="11">
        <f t="shared" ref="F2:F26" si="0">D2*E2</f>
        <v>3.5</v>
      </c>
      <c r="G2" s="3"/>
      <c r="H2" s="10" t="s">
        <v>10</v>
      </c>
      <c r="I2" s="2">
        <f t="shared" ref="I2:I7" si="1">SUMIF(B:B,H2,D:D)</f>
        <v>12</v>
      </c>
      <c r="J2" s="2">
        <f t="shared" ref="J2:J7" si="2">SUMIF(B:B,H:H,F:F)</f>
        <v>8.1</v>
      </c>
      <c r="K2" s="11">
        <f>J2/I2</f>
        <v>0.67499999999999993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0.4</v>
      </c>
      <c r="F3" s="11">
        <f t="shared" si="0"/>
        <v>1.2000000000000002</v>
      </c>
      <c r="G3" s="3"/>
      <c r="H3" s="10" t="s">
        <v>8</v>
      </c>
      <c r="I3" s="2">
        <f t="shared" si="1"/>
        <v>8</v>
      </c>
      <c r="J3" s="2">
        <f t="shared" si="2"/>
        <v>4.7</v>
      </c>
      <c r="K3" s="11">
        <f t="shared" ref="K3:K7" si="3">J3/I3</f>
        <v>0.58750000000000002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11">
        <f t="shared" si="0"/>
        <v>3</v>
      </c>
      <c r="G4" s="3"/>
      <c r="H4" s="10" t="s">
        <v>13</v>
      </c>
      <c r="I4" s="2">
        <f t="shared" si="1"/>
        <v>7</v>
      </c>
      <c r="J4" s="2">
        <f t="shared" si="2"/>
        <v>3.2</v>
      </c>
      <c r="K4" s="11">
        <f t="shared" si="3"/>
        <v>0.45714285714285718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0.7</v>
      </c>
      <c r="F5" s="11">
        <f t="shared" si="0"/>
        <v>2.0999999999999996</v>
      </c>
      <c r="G5" s="3"/>
      <c r="H5" s="10" t="s">
        <v>15</v>
      </c>
      <c r="I5" s="2">
        <f t="shared" si="1"/>
        <v>6</v>
      </c>
      <c r="J5" s="2">
        <f t="shared" si="2"/>
        <v>0</v>
      </c>
      <c r="K5" s="11">
        <f t="shared" si="3"/>
        <v>0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11">
        <f t="shared" si="0"/>
        <v>3</v>
      </c>
      <c r="G6" s="3"/>
      <c r="H6" s="10" t="s">
        <v>17</v>
      </c>
      <c r="I6" s="2">
        <f t="shared" si="1"/>
        <v>8</v>
      </c>
      <c r="J6" s="2">
        <f t="shared" si="2"/>
        <v>4</v>
      </c>
      <c r="K6" s="11">
        <f t="shared" si="3"/>
        <v>0.5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28">
        <v>0</v>
      </c>
      <c r="F7" s="11">
        <f t="shared" si="0"/>
        <v>0</v>
      </c>
      <c r="G7" s="3" t="s">
        <v>42</v>
      </c>
      <c r="H7" s="10" t="s">
        <v>19</v>
      </c>
      <c r="I7" s="2">
        <f t="shared" si="1"/>
        <v>12</v>
      </c>
      <c r="J7" s="2">
        <f t="shared" si="2"/>
        <v>3.9</v>
      </c>
      <c r="K7" s="11">
        <f t="shared" si="3"/>
        <v>0.32500000000000001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0.3</v>
      </c>
      <c r="F8" s="11">
        <f t="shared" si="0"/>
        <v>2.6999999999999997</v>
      </c>
      <c r="G8" s="3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0.4</v>
      </c>
      <c r="F9" s="11">
        <f t="shared" si="0"/>
        <v>1.2000000000000002</v>
      </c>
      <c r="G9" s="3"/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11">
        <f t="shared" si="0"/>
        <v>0</v>
      </c>
      <c r="G10" s="3" t="s">
        <v>42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11">
        <f t="shared" si="0"/>
        <v>0</v>
      </c>
      <c r="G11" s="3" t="s">
        <v>42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11">
        <f t="shared" si="0"/>
        <v>2</v>
      </c>
      <c r="G12" s="3"/>
    </row>
    <row r="13" spans="1:11" ht="32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1</v>
      </c>
      <c r="F13" s="11">
        <f t="shared" si="0"/>
        <v>2</v>
      </c>
      <c r="G13" s="3" t="s">
        <v>74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11">
        <f t="shared" si="0"/>
        <v>0</v>
      </c>
      <c r="G14" s="3" t="s">
        <v>42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11">
        <f t="shared" si="0"/>
        <v>0</v>
      </c>
      <c r="G15" s="3" t="s">
        <v>42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11">
        <f t="shared" si="0"/>
        <v>0</v>
      </c>
      <c r="G16" s="3" t="s">
        <v>42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11">
        <f t="shared" si="0"/>
        <v>0</v>
      </c>
      <c r="G17" s="3" t="s">
        <v>42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11">
        <f t="shared" si="0"/>
        <v>0</v>
      </c>
      <c r="G18" s="3" t="s">
        <v>42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11">
        <f t="shared" si="0"/>
        <v>0</v>
      </c>
      <c r="G19" s="3" t="s">
        <v>42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11">
        <f t="shared" si="0"/>
        <v>0</v>
      </c>
      <c r="G20" s="3" t="s">
        <v>42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28">
        <v>0.6</v>
      </c>
      <c r="F21" s="11">
        <f t="shared" si="0"/>
        <v>0.6</v>
      </c>
      <c r="G21" s="3"/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0.6</v>
      </c>
      <c r="F22" s="11">
        <f t="shared" si="0"/>
        <v>0.6</v>
      </c>
      <c r="G22" s="3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</v>
      </c>
      <c r="F23" s="11">
        <f t="shared" si="0"/>
        <v>0</v>
      </c>
      <c r="G23" s="3" t="s">
        <v>42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11">
        <f t="shared" si="0"/>
        <v>0</v>
      </c>
      <c r="G24" s="3" t="s">
        <v>42</v>
      </c>
    </row>
    <row r="25" spans="1:7" ht="32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11">
        <f t="shared" si="0"/>
        <v>1</v>
      </c>
      <c r="G25" s="3" t="s">
        <v>76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58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11">
        <f>SUM(F2:F26)</f>
        <v>23.900000000000002</v>
      </c>
      <c r="G27" s="17"/>
    </row>
    <row r="28" spans="1:7" x14ac:dyDescent="0.2">
      <c r="C28" s="1" t="s">
        <v>40</v>
      </c>
      <c r="D28" s="18">
        <f>F27/D27</f>
        <v>0.45094339622641516</v>
      </c>
      <c r="F28" s="8"/>
      <c r="G28" s="3"/>
    </row>
  </sheetData>
  <pageMargins left="0.75" right="0.75" top="1" bottom="1" header="0.5" footer="0.5"/>
  <drawing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K33"/>
  <sheetViews>
    <sheetView workbookViewId="0">
      <selection activeCell="A2" sqref="A2"/>
    </sheetView>
  </sheetViews>
  <sheetFormatPr baseColWidth="10" defaultColWidth="10.83203125" defaultRowHeight="16" x14ac:dyDescent="0.2"/>
  <cols>
    <col min="1" max="1" width="10.83203125" style="2"/>
    <col min="2" max="2" width="19" style="2" customWidth="1"/>
    <col min="3" max="16384" width="10.83203125" style="2"/>
  </cols>
  <sheetData>
    <row r="1" spans="2:11" x14ac:dyDescent="0.2"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2:11" x14ac:dyDescent="0.2">
      <c r="B2" s="1" t="s">
        <v>8</v>
      </c>
      <c r="C2" s="2" t="s">
        <v>9</v>
      </c>
      <c r="D2" s="8">
        <v>5</v>
      </c>
      <c r="E2" s="9">
        <v>0</v>
      </c>
      <c r="F2" s="8">
        <f t="shared" ref="F2:F26" si="0">D2*E2</f>
        <v>0</v>
      </c>
      <c r="G2" s="3"/>
      <c r="H2" s="10" t="s">
        <v>10</v>
      </c>
      <c r="I2" s="2">
        <f t="shared" ref="I2:I7" si="1">SUMIF(B:B,H2,D:D)</f>
        <v>12</v>
      </c>
      <c r="J2" s="2">
        <f t="shared" ref="J2:J7" si="2">SUMIF(B:B,H:H,F:F)</f>
        <v>6</v>
      </c>
      <c r="K2" s="11">
        <f>J2/I2</f>
        <v>0.5</v>
      </c>
    </row>
    <row r="3" spans="2:11" x14ac:dyDescent="0.2">
      <c r="B3" s="1" t="s">
        <v>8</v>
      </c>
      <c r="C3" s="2" t="s">
        <v>11</v>
      </c>
      <c r="D3" s="8">
        <v>3</v>
      </c>
      <c r="E3" s="9">
        <v>0</v>
      </c>
      <c r="F3" s="8">
        <f t="shared" si="0"/>
        <v>0</v>
      </c>
      <c r="G3" s="3"/>
      <c r="H3" s="10" t="s">
        <v>8</v>
      </c>
      <c r="I3" s="2">
        <f t="shared" si="1"/>
        <v>8</v>
      </c>
      <c r="J3" s="2">
        <f t="shared" si="2"/>
        <v>0</v>
      </c>
      <c r="K3" s="11">
        <f t="shared" ref="K3:K7" si="3">J3/I3</f>
        <v>0</v>
      </c>
    </row>
    <row r="4" spans="2:11" x14ac:dyDescent="0.2"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G4" s="3"/>
      <c r="H4" s="10" t="s">
        <v>13</v>
      </c>
      <c r="I4" s="2">
        <f t="shared" si="1"/>
        <v>7</v>
      </c>
      <c r="J4" s="2">
        <f t="shared" si="2"/>
        <v>3.6</v>
      </c>
      <c r="K4" s="11">
        <f t="shared" si="3"/>
        <v>0.51428571428571435</v>
      </c>
    </row>
    <row r="5" spans="2:11" x14ac:dyDescent="0.2">
      <c r="B5" s="1" t="s">
        <v>10</v>
      </c>
      <c r="C5" s="2" t="s">
        <v>14</v>
      </c>
      <c r="D5" s="8">
        <v>3</v>
      </c>
      <c r="E5" s="9">
        <v>0</v>
      </c>
      <c r="F5" s="8">
        <f t="shared" si="0"/>
        <v>0</v>
      </c>
      <c r="G5" s="3"/>
      <c r="H5" s="10" t="s">
        <v>15</v>
      </c>
      <c r="I5" s="2">
        <f t="shared" si="1"/>
        <v>6</v>
      </c>
      <c r="J5" s="2">
        <f t="shared" si="2"/>
        <v>0</v>
      </c>
      <c r="K5" s="11">
        <f t="shared" si="3"/>
        <v>0</v>
      </c>
    </row>
    <row r="6" spans="2:11" x14ac:dyDescent="0.2"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G6" s="3"/>
      <c r="H6" s="10" t="s">
        <v>17</v>
      </c>
      <c r="I6" s="2">
        <f t="shared" si="1"/>
        <v>8</v>
      </c>
      <c r="J6" s="2">
        <f t="shared" si="2"/>
        <v>0</v>
      </c>
      <c r="K6" s="11">
        <f t="shared" si="3"/>
        <v>0</v>
      </c>
    </row>
    <row r="7" spans="2:11" x14ac:dyDescent="0.2">
      <c r="B7" s="1" t="s">
        <v>10</v>
      </c>
      <c r="C7" s="2" t="s">
        <v>18</v>
      </c>
      <c r="D7" s="8">
        <v>3</v>
      </c>
      <c r="E7" s="9">
        <v>0</v>
      </c>
      <c r="F7" s="8">
        <f t="shared" si="0"/>
        <v>0</v>
      </c>
      <c r="G7" s="3" t="s">
        <v>42</v>
      </c>
      <c r="H7" s="10" t="s">
        <v>19</v>
      </c>
      <c r="I7" s="2">
        <f t="shared" si="1"/>
        <v>12</v>
      </c>
      <c r="J7" s="2">
        <f t="shared" si="2"/>
        <v>0</v>
      </c>
      <c r="K7" s="11">
        <f t="shared" si="3"/>
        <v>0</v>
      </c>
    </row>
    <row r="8" spans="2:11" x14ac:dyDescent="0.2">
      <c r="B8" s="1" t="s">
        <v>19</v>
      </c>
      <c r="C8" s="2" t="s">
        <v>20</v>
      </c>
      <c r="D8" s="8">
        <v>9</v>
      </c>
      <c r="E8" s="9">
        <v>0</v>
      </c>
      <c r="F8" s="8">
        <f t="shared" si="0"/>
        <v>0</v>
      </c>
      <c r="G8" s="3"/>
    </row>
    <row r="9" spans="2:11" x14ac:dyDescent="0.2">
      <c r="B9" s="1" t="s">
        <v>19</v>
      </c>
      <c r="C9" s="12" t="s">
        <v>21</v>
      </c>
      <c r="D9" s="8">
        <v>3</v>
      </c>
      <c r="E9" s="9">
        <v>0</v>
      </c>
      <c r="F9" s="8">
        <f t="shared" si="0"/>
        <v>0</v>
      </c>
      <c r="G9" s="3"/>
    </row>
    <row r="10" spans="2:11" x14ac:dyDescent="0.2"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  <c r="G10" s="3" t="s">
        <v>42</v>
      </c>
    </row>
    <row r="11" spans="2:11" x14ac:dyDescent="0.2"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  <c r="G11" s="3" t="s">
        <v>42</v>
      </c>
    </row>
    <row r="12" spans="2:11" x14ac:dyDescent="0.2">
      <c r="B12" s="1" t="s">
        <v>17</v>
      </c>
      <c r="C12" s="2" t="s">
        <v>24</v>
      </c>
      <c r="D12" s="8">
        <v>2</v>
      </c>
      <c r="E12" s="9">
        <v>0</v>
      </c>
      <c r="F12" s="8">
        <f t="shared" si="0"/>
        <v>0</v>
      </c>
      <c r="G12" s="3"/>
    </row>
    <row r="13" spans="2:11" x14ac:dyDescent="0.2">
      <c r="B13" s="1" t="s">
        <v>17</v>
      </c>
      <c r="C13" s="2" t="s">
        <v>25</v>
      </c>
      <c r="D13" s="8">
        <v>2</v>
      </c>
      <c r="E13" s="9">
        <v>0</v>
      </c>
      <c r="F13" s="8">
        <f t="shared" si="0"/>
        <v>0</v>
      </c>
      <c r="G13" s="3" t="s">
        <v>42</v>
      </c>
    </row>
    <row r="14" spans="2:11" x14ac:dyDescent="0.2">
      <c r="B14" s="1" t="s">
        <v>15</v>
      </c>
      <c r="C14" s="2" t="s">
        <v>26</v>
      </c>
      <c r="D14" s="8">
        <v>1</v>
      </c>
      <c r="E14" s="9">
        <v>0</v>
      </c>
      <c r="F14" s="8">
        <f t="shared" si="0"/>
        <v>0</v>
      </c>
      <c r="G14" s="3" t="s">
        <v>42</v>
      </c>
    </row>
    <row r="15" spans="2:11" x14ac:dyDescent="0.2"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  <c r="G15" s="3" t="s">
        <v>42</v>
      </c>
    </row>
    <row r="16" spans="2:11" x14ac:dyDescent="0.2"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  <c r="G16" s="3" t="s">
        <v>42</v>
      </c>
    </row>
    <row r="17" spans="2:7" x14ac:dyDescent="0.2">
      <c r="B17" s="1" t="s">
        <v>15</v>
      </c>
      <c r="C17" s="2" t="s">
        <v>29</v>
      </c>
      <c r="D17" s="8">
        <v>1</v>
      </c>
      <c r="E17" s="9">
        <v>0</v>
      </c>
      <c r="F17" s="8">
        <f t="shared" si="0"/>
        <v>0</v>
      </c>
      <c r="G17" s="3" t="s">
        <v>42</v>
      </c>
    </row>
    <row r="18" spans="2:7" x14ac:dyDescent="0.2"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  <c r="G18" s="3" t="s">
        <v>42</v>
      </c>
    </row>
    <row r="19" spans="2:7" x14ac:dyDescent="0.2"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  <c r="G19" s="3" t="s">
        <v>42</v>
      </c>
    </row>
    <row r="20" spans="2:7" x14ac:dyDescent="0.2">
      <c r="B20" s="1" t="s">
        <v>13</v>
      </c>
      <c r="C20" s="2" t="s">
        <v>32</v>
      </c>
      <c r="D20" s="8">
        <v>1</v>
      </c>
      <c r="E20" s="9">
        <v>0</v>
      </c>
      <c r="F20" s="8">
        <f t="shared" si="0"/>
        <v>0</v>
      </c>
      <c r="G20" s="3" t="s">
        <v>42</v>
      </c>
    </row>
    <row r="21" spans="2:7" x14ac:dyDescent="0.2">
      <c r="B21" s="1" t="s">
        <v>13</v>
      </c>
      <c r="C21" s="2" t="s">
        <v>33</v>
      </c>
      <c r="D21" s="8">
        <v>1</v>
      </c>
      <c r="E21" s="9">
        <v>0</v>
      </c>
      <c r="F21" s="8">
        <f t="shared" si="0"/>
        <v>0</v>
      </c>
      <c r="G21" s="3"/>
    </row>
    <row r="22" spans="2:7" x14ac:dyDescent="0.2">
      <c r="B22" s="1" t="s">
        <v>13</v>
      </c>
      <c r="C22" s="2" t="s">
        <v>34</v>
      </c>
      <c r="D22" s="8">
        <v>1</v>
      </c>
      <c r="E22" s="9">
        <v>1</v>
      </c>
      <c r="F22" s="8">
        <f t="shared" si="0"/>
        <v>1</v>
      </c>
      <c r="G22" s="3"/>
    </row>
    <row r="23" spans="2:7" x14ac:dyDescent="0.2">
      <c r="B23" s="1" t="s">
        <v>13</v>
      </c>
      <c r="C23" s="2" t="s">
        <v>35</v>
      </c>
      <c r="D23" s="8">
        <v>1</v>
      </c>
      <c r="E23" s="9">
        <v>0.6</v>
      </c>
      <c r="F23" s="8">
        <f t="shared" si="0"/>
        <v>0.6</v>
      </c>
      <c r="G23" s="3"/>
    </row>
    <row r="24" spans="2:7" x14ac:dyDescent="0.2"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  <c r="G24" s="3" t="s">
        <v>42</v>
      </c>
    </row>
    <row r="25" spans="2:7" ht="32" x14ac:dyDescent="0.2">
      <c r="B25" s="1" t="s">
        <v>13</v>
      </c>
      <c r="C25" s="2" t="s">
        <v>37</v>
      </c>
      <c r="D25" s="8">
        <v>1</v>
      </c>
      <c r="E25" s="9">
        <v>1</v>
      </c>
      <c r="F25" s="8">
        <f t="shared" si="0"/>
        <v>1</v>
      </c>
      <c r="G25" s="3" t="s">
        <v>75</v>
      </c>
    </row>
    <row r="26" spans="2:7" x14ac:dyDescent="0.2"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2:7" x14ac:dyDescent="0.2">
      <c r="C27" s="1" t="s">
        <v>39</v>
      </c>
      <c r="D27" s="8">
        <f>SUM(D2:D26)</f>
        <v>53</v>
      </c>
      <c r="F27" s="8">
        <f>SUM(F2:F26)</f>
        <v>9.6</v>
      </c>
      <c r="G27" s="17"/>
    </row>
    <row r="28" spans="2:7" x14ac:dyDescent="0.2">
      <c r="C28" s="1" t="s">
        <v>40</v>
      </c>
      <c r="D28" s="18">
        <f>F27/D27</f>
        <v>0.1811320754716981</v>
      </c>
      <c r="F28" s="8"/>
      <c r="G28" s="3"/>
    </row>
    <row r="29" spans="2:7" x14ac:dyDescent="0.2">
      <c r="D29" s="8"/>
      <c r="F29" s="8"/>
      <c r="G29" s="3"/>
    </row>
    <row r="30" spans="2:7" x14ac:dyDescent="0.2">
      <c r="D30" s="8"/>
      <c r="F30" s="8"/>
      <c r="G30" s="3"/>
    </row>
    <row r="31" spans="2:7" x14ac:dyDescent="0.2">
      <c r="D31" s="8"/>
      <c r="F31" s="8"/>
      <c r="G31" s="3"/>
    </row>
    <row r="32" spans="2:7" x14ac:dyDescent="0.2">
      <c r="D32" s="8"/>
      <c r="F32" s="8"/>
      <c r="G32" s="3"/>
    </row>
    <row r="33" spans="4:7" x14ac:dyDescent="0.2">
      <c r="D33" s="8"/>
      <c r="F33" s="8"/>
      <c r="G33" s="3"/>
    </row>
  </sheetData>
  <pageMargins left="0.75" right="0.75" top="1" bottom="1" header="0.5" footer="0.5"/>
  <drawing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4"/>
  <sheetViews>
    <sheetView workbookViewId="0">
      <selection activeCell="E2" sqref="E2:E26"/>
    </sheetView>
  </sheetViews>
  <sheetFormatPr baseColWidth="10" defaultColWidth="10.83203125" defaultRowHeight="16" x14ac:dyDescent="0.2"/>
  <cols>
    <col min="1" max="16384" width="10.83203125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0.5</v>
      </c>
      <c r="F2" s="8">
        <f t="shared" ref="F2:F26" si="0">D2*E2</f>
        <v>2.5</v>
      </c>
      <c r="G2" s="3"/>
      <c r="H2" s="10" t="s">
        <v>10</v>
      </c>
      <c r="I2" s="2">
        <f t="shared" ref="I2:I7" si="1">SUMIF(B:B,H2,D:D)</f>
        <v>12</v>
      </c>
      <c r="J2" s="2">
        <f t="shared" ref="J2:J7" si="2">SUMIF(B:B,H:H,F:F)</f>
        <v>0</v>
      </c>
      <c r="K2" s="11">
        <f>J2/I2</f>
        <v>0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0</v>
      </c>
      <c r="F3" s="8">
        <f t="shared" si="0"/>
        <v>0</v>
      </c>
      <c r="G3" s="3" t="s">
        <v>41</v>
      </c>
      <c r="H3" s="10" t="s">
        <v>8</v>
      </c>
      <c r="I3" s="2">
        <f t="shared" si="1"/>
        <v>8</v>
      </c>
      <c r="J3" s="2">
        <f t="shared" si="2"/>
        <v>2.5</v>
      </c>
      <c r="K3" s="11">
        <f t="shared" ref="K3:K7" si="3">J3/I3</f>
        <v>0.3125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0</v>
      </c>
      <c r="F4" s="8">
        <f t="shared" si="0"/>
        <v>0</v>
      </c>
      <c r="G4" s="3"/>
      <c r="H4" s="10" t="s">
        <v>13</v>
      </c>
      <c r="I4" s="2">
        <f t="shared" si="1"/>
        <v>7</v>
      </c>
      <c r="J4" s="2">
        <f t="shared" si="2"/>
        <v>3.2</v>
      </c>
      <c r="K4" s="11">
        <f t="shared" si="3"/>
        <v>0.45714285714285718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0</v>
      </c>
      <c r="F5" s="8">
        <f t="shared" si="0"/>
        <v>0</v>
      </c>
      <c r="G5" s="3"/>
      <c r="H5" s="10" t="s">
        <v>15</v>
      </c>
      <c r="I5" s="2">
        <f t="shared" si="1"/>
        <v>6</v>
      </c>
      <c r="J5" s="2">
        <f t="shared" si="2"/>
        <v>0</v>
      </c>
      <c r="K5" s="11">
        <f t="shared" si="3"/>
        <v>0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0</v>
      </c>
      <c r="F6" s="8">
        <f t="shared" si="0"/>
        <v>0</v>
      </c>
      <c r="G6" s="3"/>
      <c r="H6" s="10" t="s">
        <v>17</v>
      </c>
      <c r="I6" s="2">
        <f t="shared" si="1"/>
        <v>8</v>
      </c>
      <c r="J6" s="2">
        <f t="shared" si="2"/>
        <v>0</v>
      </c>
      <c r="K6" s="11">
        <f t="shared" si="3"/>
        <v>0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</v>
      </c>
      <c r="F7" s="8">
        <f t="shared" si="0"/>
        <v>0</v>
      </c>
      <c r="G7" s="3" t="s">
        <v>41</v>
      </c>
      <c r="H7" s="10" t="s">
        <v>19</v>
      </c>
      <c r="I7" s="2">
        <f t="shared" si="1"/>
        <v>12</v>
      </c>
      <c r="J7" s="2">
        <f t="shared" si="2"/>
        <v>0</v>
      </c>
      <c r="K7" s="11">
        <f t="shared" si="3"/>
        <v>0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</v>
      </c>
      <c r="F8" s="8">
        <f t="shared" si="0"/>
        <v>0</v>
      </c>
      <c r="G8" s="3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</v>
      </c>
      <c r="F9" s="8">
        <f t="shared" si="0"/>
        <v>0</v>
      </c>
      <c r="G9" s="3"/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  <c r="G10" s="3" t="s">
        <v>41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  <c r="G11" s="3" t="s">
        <v>41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</v>
      </c>
      <c r="F12" s="8">
        <f t="shared" si="0"/>
        <v>0</v>
      </c>
      <c r="G12" s="3" t="s">
        <v>41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</v>
      </c>
      <c r="F13" s="8">
        <f t="shared" si="0"/>
        <v>0</v>
      </c>
      <c r="G13" s="3" t="s">
        <v>41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f t="shared" si="0"/>
        <v>0</v>
      </c>
      <c r="G14" s="3" t="s">
        <v>41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  <c r="G15" s="3" t="s">
        <v>41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  <c r="G16" s="3" t="s">
        <v>41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0"/>
        <v>0</v>
      </c>
      <c r="G17" s="3" t="s">
        <v>41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  <c r="G18" s="3" t="s">
        <v>41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  <c r="G19" s="3" t="s">
        <v>41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f t="shared" si="0"/>
        <v>0</v>
      </c>
      <c r="G20" s="3" t="s">
        <v>41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</v>
      </c>
      <c r="F21" s="8">
        <f t="shared" si="0"/>
        <v>0</v>
      </c>
      <c r="G21" s="3"/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0.2</v>
      </c>
      <c r="F22" s="8">
        <f t="shared" si="0"/>
        <v>0.2</v>
      </c>
      <c r="G22" s="3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  <c r="G23" s="3"/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  <c r="G24" s="3"/>
    </row>
    <row r="25" spans="1:7" ht="32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8">
        <f t="shared" si="0"/>
        <v>1</v>
      </c>
      <c r="G25" s="3" t="s">
        <v>76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5.7</v>
      </c>
      <c r="G27" s="17"/>
    </row>
    <row r="28" spans="1:7" x14ac:dyDescent="0.2">
      <c r="C28" s="1" t="s">
        <v>40</v>
      </c>
      <c r="D28" s="18">
        <f>F27/D27</f>
        <v>0.10754716981132076</v>
      </c>
      <c r="F28" s="8"/>
      <c r="G28" s="3"/>
    </row>
    <row r="29" spans="1:7" x14ac:dyDescent="0.2">
      <c r="D29" s="8"/>
      <c r="F29" s="8"/>
      <c r="G29" s="3"/>
    </row>
    <row r="30" spans="1:7" x14ac:dyDescent="0.2">
      <c r="D30" s="8"/>
      <c r="F30" s="8"/>
      <c r="G30" s="3"/>
    </row>
    <row r="31" spans="1:7" x14ac:dyDescent="0.2">
      <c r="D31" s="8"/>
      <c r="F31" s="8"/>
      <c r="G31" s="3"/>
    </row>
    <row r="32" spans="1:7" x14ac:dyDescent="0.2">
      <c r="D32" s="8"/>
      <c r="F32" s="8"/>
      <c r="G32" s="3"/>
    </row>
    <row r="33" spans="4:7" x14ac:dyDescent="0.2">
      <c r="D33" s="8"/>
      <c r="F33" s="8"/>
      <c r="G33" s="3"/>
    </row>
    <row r="34" spans="4:7" x14ac:dyDescent="0.2">
      <c r="D34" s="8"/>
      <c r="F34" s="8"/>
      <c r="G34" s="3"/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63">
        <v>0.5</v>
      </c>
      <c r="F2" s="64">
        <v>0</v>
      </c>
      <c r="G2" s="65" t="s">
        <v>96</v>
      </c>
      <c r="H2" s="10" t="s">
        <v>10</v>
      </c>
      <c r="I2" s="2">
        <f t="shared" ref="I2:I7" si="0">SUMIF(B:B,H2,D:D)</f>
        <v>12</v>
      </c>
      <c r="J2" s="2">
        <f t="shared" ref="J2:J7" si="1">SUMIF(B:B,H:H,F:F)</f>
        <v>9</v>
      </c>
      <c r="K2" s="11">
        <f>J2/I2</f>
        <v>0.75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63">
        <v>1</v>
      </c>
      <c r="F3" s="64">
        <v>3</v>
      </c>
      <c r="G3" s="65"/>
      <c r="H3" s="10" t="s">
        <v>8</v>
      </c>
      <c r="I3" s="2">
        <f t="shared" si="0"/>
        <v>8</v>
      </c>
      <c r="J3" s="2">
        <f t="shared" si="1"/>
        <v>3</v>
      </c>
      <c r="K3" s="11">
        <f t="shared" ref="K3:K7" si="2">J3/I3</f>
        <v>0.375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63">
        <v>1</v>
      </c>
      <c r="F4" s="64">
        <v>3</v>
      </c>
      <c r="G4" s="65"/>
      <c r="H4" s="10" t="s">
        <v>13</v>
      </c>
      <c r="I4" s="2">
        <f t="shared" si="0"/>
        <v>7</v>
      </c>
      <c r="J4" s="2">
        <f t="shared" si="1"/>
        <v>2</v>
      </c>
      <c r="K4" s="11">
        <f t="shared" si="2"/>
        <v>0.2857142857142857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63">
        <v>1</v>
      </c>
      <c r="F5" s="64">
        <v>3</v>
      </c>
      <c r="G5" s="65"/>
      <c r="H5" s="10" t="s">
        <v>15</v>
      </c>
      <c r="I5" s="2">
        <f t="shared" si="0"/>
        <v>6</v>
      </c>
      <c r="J5" s="2">
        <f t="shared" si="1"/>
        <v>1</v>
      </c>
      <c r="K5" s="11">
        <f t="shared" si="2"/>
        <v>0.16666666666666666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63">
        <v>0</v>
      </c>
      <c r="F6" s="64">
        <v>0</v>
      </c>
      <c r="G6" s="65"/>
      <c r="H6" s="10" t="s">
        <v>17</v>
      </c>
      <c r="I6" s="2">
        <f t="shared" si="0"/>
        <v>8</v>
      </c>
      <c r="J6" s="2">
        <f t="shared" si="1"/>
        <v>2</v>
      </c>
      <c r="K6" s="11">
        <f t="shared" si="2"/>
        <v>0.25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63">
        <v>1</v>
      </c>
      <c r="F7" s="64">
        <v>3</v>
      </c>
      <c r="G7" s="65"/>
      <c r="H7" s="10" t="s">
        <v>19</v>
      </c>
      <c r="I7" s="2">
        <f t="shared" si="0"/>
        <v>12</v>
      </c>
      <c r="J7" s="2">
        <f t="shared" si="1"/>
        <v>4</v>
      </c>
      <c r="K7" s="11">
        <f t="shared" si="2"/>
        <v>0.33333333333333331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63">
        <v>0.2</v>
      </c>
      <c r="F8" s="64">
        <v>2</v>
      </c>
      <c r="G8" s="65"/>
    </row>
    <row r="9" spans="1:11" ht="32" x14ac:dyDescent="0.2">
      <c r="A9" s="1">
        <v>8</v>
      </c>
      <c r="B9" s="1" t="s">
        <v>19</v>
      </c>
      <c r="C9" s="12" t="s">
        <v>21</v>
      </c>
      <c r="D9" s="8">
        <v>3</v>
      </c>
      <c r="E9" s="63">
        <v>0.8</v>
      </c>
      <c r="F9" s="64">
        <v>2</v>
      </c>
      <c r="G9" s="65" t="s">
        <v>97</v>
      </c>
    </row>
    <row r="10" spans="1:11" ht="32" x14ac:dyDescent="0.2">
      <c r="A10" s="1">
        <v>9</v>
      </c>
      <c r="B10" s="1" t="s">
        <v>17</v>
      </c>
      <c r="C10" s="2" t="s">
        <v>22</v>
      </c>
      <c r="D10" s="8">
        <v>2</v>
      </c>
      <c r="E10" s="63">
        <v>0</v>
      </c>
      <c r="F10" s="64">
        <v>0</v>
      </c>
      <c r="G10" s="65" t="s">
        <v>98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63">
        <v>0</v>
      </c>
      <c r="F11" s="64">
        <v>0</v>
      </c>
      <c r="G11" s="65"/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63">
        <v>1</v>
      </c>
      <c r="F12" s="64">
        <v>1</v>
      </c>
      <c r="G12" s="65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63">
        <v>1</v>
      </c>
      <c r="F13" s="64">
        <v>1</v>
      </c>
      <c r="G13" s="65"/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63">
        <v>0</v>
      </c>
      <c r="F14" s="64">
        <v>0</v>
      </c>
      <c r="G14" s="65"/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63">
        <v>0</v>
      </c>
      <c r="F15" s="64">
        <v>0</v>
      </c>
      <c r="G15" s="65"/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63">
        <v>1</v>
      </c>
      <c r="F16" s="64">
        <v>1</v>
      </c>
      <c r="G16" s="65"/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63">
        <v>0.6</v>
      </c>
      <c r="F17" s="64">
        <v>0</v>
      </c>
      <c r="G17" s="65"/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63">
        <v>0</v>
      </c>
      <c r="F18" s="64">
        <v>0</v>
      </c>
      <c r="G18" s="65"/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63">
        <v>0</v>
      </c>
      <c r="F19" s="64">
        <v>0</v>
      </c>
      <c r="G19" s="65" t="s">
        <v>41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63">
        <v>0</v>
      </c>
      <c r="F20" s="64">
        <v>0</v>
      </c>
      <c r="G20" s="65" t="s">
        <v>41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63">
        <v>0.5</v>
      </c>
      <c r="F21" s="64">
        <v>1</v>
      </c>
      <c r="G21" s="65" t="s">
        <v>41</v>
      </c>
    </row>
    <row r="22" spans="1:7" ht="48" x14ac:dyDescent="0.2">
      <c r="A22" s="1">
        <v>21</v>
      </c>
      <c r="B22" s="1" t="s">
        <v>13</v>
      </c>
      <c r="C22" s="2" t="s">
        <v>34</v>
      </c>
      <c r="D22" s="8">
        <v>1</v>
      </c>
      <c r="E22" s="63">
        <v>0</v>
      </c>
      <c r="F22" s="64">
        <v>0</v>
      </c>
      <c r="G22" s="65" t="s">
        <v>99</v>
      </c>
    </row>
    <row r="23" spans="1:7" ht="32" x14ac:dyDescent="0.2">
      <c r="A23" s="1">
        <v>22</v>
      </c>
      <c r="B23" s="1" t="s">
        <v>13</v>
      </c>
      <c r="C23" s="2" t="s">
        <v>35</v>
      </c>
      <c r="D23" s="8">
        <v>1</v>
      </c>
      <c r="E23" s="63">
        <v>0</v>
      </c>
      <c r="F23" s="64">
        <v>0</v>
      </c>
      <c r="G23" s="65" t="s">
        <v>100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63">
        <v>0</v>
      </c>
      <c r="F24" s="64">
        <v>0</v>
      </c>
      <c r="G24" s="65" t="s">
        <v>41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63">
        <v>0</v>
      </c>
      <c r="F25" s="64">
        <v>0</v>
      </c>
      <c r="G25" s="65"/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66">
        <v>1</v>
      </c>
      <c r="F26" s="67">
        <v>1</v>
      </c>
      <c r="G26" s="68"/>
    </row>
    <row r="27" spans="1:7" x14ac:dyDescent="0.2">
      <c r="C27" s="1" t="s">
        <v>39</v>
      </c>
      <c r="D27" s="8">
        <f>SUM(D2:D26)</f>
        <v>53</v>
      </c>
      <c r="F27" s="8">
        <f>SUM(F2:F26)</f>
        <v>21</v>
      </c>
      <c r="G27" s="17"/>
    </row>
    <row r="28" spans="1:7" x14ac:dyDescent="0.2">
      <c r="C28" s="1" t="s">
        <v>40</v>
      </c>
      <c r="D28" s="18">
        <f>F27/D27</f>
        <v>0.39622641509433965</v>
      </c>
    </row>
  </sheetData>
  <pageMargins left="0.75" right="0.75" top="1" bottom="1" header="0.5" footer="0.5"/>
  <drawing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workbookViewId="0">
      <selection activeCell="E2" sqref="E2:E26"/>
    </sheetView>
  </sheetViews>
  <sheetFormatPr baseColWidth="10" defaultColWidth="10.83203125" defaultRowHeight="16" x14ac:dyDescent="0.2"/>
  <cols>
    <col min="1" max="2" width="10.83203125" style="2"/>
    <col min="3" max="3" width="23.1640625" style="2" customWidth="1"/>
    <col min="4" max="16384" width="10.83203125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0.5</v>
      </c>
      <c r="F2" s="11">
        <f t="shared" ref="F2:F26" si="0">D2*E2</f>
        <v>2.5</v>
      </c>
      <c r="G2" s="3"/>
      <c r="H2" s="10" t="s">
        <v>10</v>
      </c>
      <c r="I2" s="2">
        <f t="shared" ref="I2:I7" si="1">SUMIF(B:B,H2,D:D)</f>
        <v>12</v>
      </c>
      <c r="J2" s="2">
        <f t="shared" ref="J2:J7" si="2">SUMIF(B:B,H:H,F:F)</f>
        <v>6</v>
      </c>
      <c r="K2" s="11">
        <f>J2/I2</f>
        <v>0.5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0</v>
      </c>
      <c r="F3" s="11">
        <f t="shared" si="0"/>
        <v>0</v>
      </c>
      <c r="G3" s="3" t="s">
        <v>41</v>
      </c>
      <c r="H3" s="10" t="s">
        <v>8</v>
      </c>
      <c r="I3" s="2">
        <f t="shared" si="1"/>
        <v>8</v>
      </c>
      <c r="J3" s="2">
        <f t="shared" si="2"/>
        <v>2.5</v>
      </c>
      <c r="K3" s="11">
        <f t="shared" ref="K3:K7" si="3">J3/I3</f>
        <v>0.3125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11">
        <f t="shared" si="0"/>
        <v>3</v>
      </c>
      <c r="G4" s="3"/>
      <c r="H4" s="10" t="s">
        <v>13</v>
      </c>
      <c r="I4" s="2">
        <f t="shared" si="1"/>
        <v>7</v>
      </c>
      <c r="J4" s="2">
        <f t="shared" si="2"/>
        <v>3</v>
      </c>
      <c r="K4" s="11">
        <f t="shared" si="3"/>
        <v>0.42857142857142855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0</v>
      </c>
      <c r="F5" s="11">
        <f t="shared" si="0"/>
        <v>0</v>
      </c>
      <c r="G5" s="3"/>
      <c r="H5" s="10" t="s">
        <v>15</v>
      </c>
      <c r="I5" s="2">
        <f t="shared" si="1"/>
        <v>6</v>
      </c>
      <c r="J5" s="2">
        <f t="shared" si="2"/>
        <v>0</v>
      </c>
      <c r="K5" s="11">
        <f t="shared" si="3"/>
        <v>0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11">
        <f t="shared" si="0"/>
        <v>3</v>
      </c>
      <c r="G6" s="3"/>
      <c r="H6" s="10" t="s">
        <v>17</v>
      </c>
      <c r="I6" s="2">
        <f t="shared" si="1"/>
        <v>8</v>
      </c>
      <c r="J6" s="2">
        <f t="shared" si="2"/>
        <v>4</v>
      </c>
      <c r="K6" s="11">
        <f t="shared" si="3"/>
        <v>0.5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</v>
      </c>
      <c r="F7" s="11">
        <f t="shared" si="0"/>
        <v>0</v>
      </c>
      <c r="G7" s="3"/>
      <c r="H7" s="10" t="s">
        <v>19</v>
      </c>
      <c r="I7" s="2">
        <f t="shared" si="1"/>
        <v>12</v>
      </c>
      <c r="J7" s="2">
        <f t="shared" si="2"/>
        <v>2.5499999999999998</v>
      </c>
      <c r="K7" s="11">
        <f t="shared" si="3"/>
        <v>0.21249999999999999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0.15</v>
      </c>
      <c r="F8" s="11">
        <f t="shared" si="0"/>
        <v>1.3499999999999999</v>
      </c>
      <c r="G8" s="3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0.4</v>
      </c>
      <c r="F9" s="11">
        <f t="shared" si="0"/>
        <v>1.2000000000000002</v>
      </c>
      <c r="G9" s="3"/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11">
        <f t="shared" si="0"/>
        <v>0</v>
      </c>
      <c r="G10" s="3" t="s">
        <v>41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11">
        <f t="shared" si="0"/>
        <v>0</v>
      </c>
      <c r="G11" s="3" t="s">
        <v>41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11">
        <f t="shared" si="0"/>
        <v>2</v>
      </c>
      <c r="G12" s="3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1</v>
      </c>
      <c r="F13" s="11">
        <f t="shared" si="0"/>
        <v>2</v>
      </c>
      <c r="G13" s="3" t="s">
        <v>41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11">
        <f t="shared" si="0"/>
        <v>0</v>
      </c>
      <c r="G14" s="3" t="s">
        <v>41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11">
        <f t="shared" si="0"/>
        <v>0</v>
      </c>
      <c r="G15" s="3" t="s">
        <v>41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11">
        <f t="shared" si="0"/>
        <v>0</v>
      </c>
      <c r="G16" s="3" t="s">
        <v>41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11">
        <f t="shared" si="0"/>
        <v>0</v>
      </c>
      <c r="G17" s="3" t="s">
        <v>41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11">
        <f t="shared" si="0"/>
        <v>0</v>
      </c>
      <c r="G18" s="3" t="s">
        <v>41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11">
        <f t="shared" si="0"/>
        <v>0</v>
      </c>
      <c r="G19" s="3" t="s">
        <v>41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11">
        <f t="shared" si="0"/>
        <v>0</v>
      </c>
      <c r="G20" s="3" t="s">
        <v>41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0.4</v>
      </c>
      <c r="F21" s="11">
        <f t="shared" si="0"/>
        <v>0.4</v>
      </c>
      <c r="G21" s="3"/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0.6</v>
      </c>
      <c r="F22" s="11">
        <f t="shared" si="0"/>
        <v>0.6</v>
      </c>
      <c r="G22" s="3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</v>
      </c>
      <c r="F23" s="11">
        <f t="shared" si="0"/>
        <v>0</v>
      </c>
      <c r="G23" s="3"/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11">
        <f t="shared" si="0"/>
        <v>0</v>
      </c>
      <c r="G24" s="3"/>
    </row>
    <row r="25" spans="1:7" ht="32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11">
        <f t="shared" si="0"/>
        <v>1</v>
      </c>
      <c r="G25" s="3" t="s">
        <v>76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58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11">
        <f>SUM(F2:F26)</f>
        <v>18.05</v>
      </c>
      <c r="G27" s="17"/>
    </row>
    <row r="28" spans="1:7" x14ac:dyDescent="0.2">
      <c r="C28" s="1" t="s">
        <v>40</v>
      </c>
      <c r="D28" s="18">
        <f>F27/D27</f>
        <v>0.34056603773584909</v>
      </c>
      <c r="F28" s="8"/>
      <c r="G28" s="3"/>
    </row>
    <row r="29" spans="1:7" x14ac:dyDescent="0.2">
      <c r="D29" s="8"/>
      <c r="F29" s="8"/>
      <c r="G29" s="3"/>
    </row>
    <row r="30" spans="1:7" x14ac:dyDescent="0.2">
      <c r="D30" s="8"/>
      <c r="F30" s="8"/>
      <c r="G30" s="3"/>
    </row>
  </sheetData>
  <pageMargins left="0.75" right="0.75" top="1" bottom="1" header="0.5" footer="0.5"/>
  <drawing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workbookViewId="0">
      <selection activeCell="E2" sqref="E2:E26"/>
    </sheetView>
  </sheetViews>
  <sheetFormatPr baseColWidth="10" defaultColWidth="10.83203125" defaultRowHeight="16" x14ac:dyDescent="0.2"/>
  <cols>
    <col min="1" max="6" width="10.83203125" style="2"/>
    <col min="7" max="7" width="14.1640625" style="2" customWidth="1"/>
    <col min="8" max="16384" width="10.83203125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/>
      <c r="H2" s="10" t="s">
        <v>10</v>
      </c>
      <c r="I2" s="2">
        <f t="shared" ref="I2:I7" si="1">SUMIF(B:B,H2,D:D)</f>
        <v>12</v>
      </c>
      <c r="J2" s="2">
        <f t="shared" ref="J2:J7" si="2">SUMIF(B:B,H:H,F:F)</f>
        <v>9.9</v>
      </c>
      <c r="K2" s="11">
        <f>J2/I2</f>
        <v>0.82500000000000007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G3" s="3"/>
      <c r="H3" s="10" t="s">
        <v>8</v>
      </c>
      <c r="I3" s="2">
        <f t="shared" si="1"/>
        <v>8</v>
      </c>
      <c r="J3" s="2">
        <f t="shared" si="2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G4" s="3"/>
      <c r="H4" s="10" t="s">
        <v>13</v>
      </c>
      <c r="I4" s="2">
        <f t="shared" si="1"/>
        <v>7</v>
      </c>
      <c r="J4" s="2">
        <f t="shared" si="2"/>
        <v>4</v>
      </c>
      <c r="K4" s="11">
        <f t="shared" si="3"/>
        <v>0.5714285714285714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59">
        <v>0.8</v>
      </c>
      <c r="F5" s="8">
        <f t="shared" si="0"/>
        <v>2.4000000000000004</v>
      </c>
      <c r="G5" s="19"/>
      <c r="H5" s="10" t="s">
        <v>15</v>
      </c>
      <c r="I5" s="2">
        <f t="shared" si="1"/>
        <v>6</v>
      </c>
      <c r="J5" s="2">
        <f t="shared" si="2"/>
        <v>1.85</v>
      </c>
      <c r="K5" s="11">
        <f t="shared" si="3"/>
        <v>0.30833333333333335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G6" s="3"/>
      <c r="H6" s="10" t="s">
        <v>17</v>
      </c>
      <c r="I6" s="2">
        <f t="shared" si="1"/>
        <v>8</v>
      </c>
      <c r="J6" s="2">
        <f t="shared" si="2"/>
        <v>3.6</v>
      </c>
      <c r="K6" s="11">
        <f t="shared" si="3"/>
        <v>0.45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0.5</v>
      </c>
      <c r="F7" s="8">
        <f t="shared" si="0"/>
        <v>1.5</v>
      </c>
      <c r="G7" s="3"/>
      <c r="H7" s="10" t="s">
        <v>19</v>
      </c>
      <c r="I7" s="2">
        <f t="shared" si="1"/>
        <v>12</v>
      </c>
      <c r="J7" s="2">
        <f t="shared" si="2"/>
        <v>7.2</v>
      </c>
      <c r="K7" s="11">
        <f t="shared" si="3"/>
        <v>0.6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59">
        <v>0.8</v>
      </c>
      <c r="F8" s="8">
        <f t="shared" si="0"/>
        <v>7.2</v>
      </c>
      <c r="G8" s="19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</v>
      </c>
      <c r="F9" s="8">
        <f t="shared" si="0"/>
        <v>0</v>
      </c>
      <c r="G9" s="3" t="s">
        <v>42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  <c r="G10" s="3" t="s">
        <v>42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  <c r="G11" s="3"/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  <c r="G12" s="3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0.8</v>
      </c>
      <c r="F13" s="8">
        <f t="shared" si="0"/>
        <v>1.6</v>
      </c>
      <c r="G13" s="3"/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0.85</v>
      </c>
      <c r="F14" s="8">
        <f t="shared" si="0"/>
        <v>0.85</v>
      </c>
      <c r="G14" s="3"/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  <c r="G15" s="3"/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1</v>
      </c>
      <c r="F16" s="8">
        <f t="shared" si="0"/>
        <v>1</v>
      </c>
      <c r="G16" s="3"/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0"/>
        <v>0</v>
      </c>
      <c r="G17" s="3" t="s">
        <v>42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  <c r="G18" s="3" t="s">
        <v>42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  <c r="G19" s="3" t="s">
        <v>42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1</v>
      </c>
      <c r="F20" s="8">
        <f t="shared" si="0"/>
        <v>1</v>
      </c>
      <c r="G20" s="3"/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  <c r="G21" s="3"/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60">
        <v>0</v>
      </c>
      <c r="F22" s="8">
        <f t="shared" si="0"/>
        <v>0</v>
      </c>
      <c r="G22" s="61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  <c r="G23" s="3"/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  <c r="G24" s="3" t="s">
        <v>42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</v>
      </c>
      <c r="F25" s="8">
        <f t="shared" si="0"/>
        <v>0</v>
      </c>
      <c r="G25" s="3"/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34.549999999999997</v>
      </c>
      <c r="G27" s="17"/>
    </row>
    <row r="28" spans="1:7" x14ac:dyDescent="0.2">
      <c r="C28" s="1" t="s">
        <v>40</v>
      </c>
      <c r="D28" s="18">
        <f>F27/D27</f>
        <v>0.6518867924528301</v>
      </c>
      <c r="F28" s="8"/>
      <c r="G28" s="3"/>
    </row>
    <row r="29" spans="1:7" x14ac:dyDescent="0.2">
      <c r="D29" s="8"/>
      <c r="F29" s="8"/>
      <c r="G29" s="3"/>
    </row>
    <row r="30" spans="1:7" x14ac:dyDescent="0.2">
      <c r="D30" s="8"/>
      <c r="F30" s="8"/>
      <c r="G30" s="3"/>
    </row>
  </sheetData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0"/>
  <sheetViews>
    <sheetView workbookViewId="0">
      <selection activeCell="E2" sqref="E2:E26"/>
    </sheetView>
  </sheetViews>
  <sheetFormatPr baseColWidth="10" defaultColWidth="10.83203125" defaultRowHeight="16" x14ac:dyDescent="0.2"/>
  <cols>
    <col min="1" max="2" width="10.83203125" style="2"/>
    <col min="3" max="3" width="30.5" style="2" customWidth="1"/>
    <col min="4" max="6" width="10.83203125" style="2"/>
    <col min="7" max="7" width="18.5" style="2" customWidth="1"/>
    <col min="8" max="16384" width="10.83203125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/>
      <c r="H2" s="10" t="s">
        <v>10</v>
      </c>
      <c r="I2" s="2">
        <f t="shared" ref="I2:I7" si="1">SUMIF(A:A,H2,C:C)</f>
        <v>0</v>
      </c>
      <c r="J2" s="2">
        <f t="shared" ref="J2:J7" si="2">SUMIF(A:A,G:G,E:E)</f>
        <v>0</v>
      </c>
      <c r="K2" s="11" t="e">
        <f>J2/I2</f>
        <v>#DIV/0!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G3" s="3"/>
      <c r="H3" s="10" t="s">
        <v>8</v>
      </c>
      <c r="I3" s="2">
        <f t="shared" si="1"/>
        <v>0</v>
      </c>
      <c r="J3" s="2">
        <f t="shared" si="2"/>
        <v>0</v>
      </c>
      <c r="K3" s="11" t="e">
        <f t="shared" ref="K3:K7" si="3">J3/I3</f>
        <v>#DIV/0!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G4" s="3"/>
      <c r="H4" s="10" t="s">
        <v>13</v>
      </c>
      <c r="I4" s="2">
        <f t="shared" si="1"/>
        <v>0</v>
      </c>
      <c r="J4" s="2">
        <f t="shared" si="2"/>
        <v>0</v>
      </c>
      <c r="K4" s="11" t="e">
        <f t="shared" si="3"/>
        <v>#DIV/0!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G5" s="3"/>
      <c r="H5" s="10" t="s">
        <v>15</v>
      </c>
      <c r="I5" s="2">
        <f t="shared" si="1"/>
        <v>0</v>
      </c>
      <c r="J5" s="2">
        <f t="shared" si="2"/>
        <v>0</v>
      </c>
      <c r="K5" s="11" t="e">
        <f t="shared" si="3"/>
        <v>#DIV/0!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G6" s="3"/>
      <c r="H6" s="10" t="s">
        <v>17</v>
      </c>
      <c r="I6" s="2">
        <f t="shared" si="1"/>
        <v>0</v>
      </c>
      <c r="J6" s="2">
        <f t="shared" si="2"/>
        <v>0</v>
      </c>
      <c r="K6" s="11" t="e">
        <f t="shared" si="3"/>
        <v>#DIV/0!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0"/>
        <v>3</v>
      </c>
      <c r="G7" s="3"/>
      <c r="H7" s="10" t="s">
        <v>19</v>
      </c>
      <c r="I7" s="2">
        <f t="shared" si="1"/>
        <v>0</v>
      </c>
      <c r="J7" s="2">
        <f t="shared" si="2"/>
        <v>0</v>
      </c>
      <c r="K7" s="11" t="e">
        <f t="shared" si="3"/>
        <v>#DIV/0!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0.33</v>
      </c>
      <c r="F8" s="8">
        <f t="shared" si="0"/>
        <v>2.97</v>
      </c>
      <c r="G8" s="3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8">
        <f t="shared" si="0"/>
        <v>3</v>
      </c>
      <c r="G9" s="3"/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  <c r="G10" s="3"/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  <c r="G11" s="3"/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  <c r="G12" s="3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0.5</v>
      </c>
      <c r="F13" s="8">
        <f t="shared" si="0"/>
        <v>1</v>
      </c>
      <c r="G13" s="3"/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f t="shared" si="0"/>
        <v>0</v>
      </c>
      <c r="G14" s="3" t="s">
        <v>77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  <c r="G15" s="3" t="s">
        <v>77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  <c r="G16" s="3"/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0"/>
        <v>0</v>
      </c>
      <c r="G17" s="3"/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  <c r="G18" s="3" t="s">
        <v>77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  <c r="G19" s="3"/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f t="shared" si="0"/>
        <v>0</v>
      </c>
      <c r="G20" s="3" t="s">
        <v>77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  <c r="G21" s="3"/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1</v>
      </c>
      <c r="F22" s="8">
        <f t="shared" si="0"/>
        <v>1</v>
      </c>
      <c r="G22" s="3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0.5</v>
      </c>
      <c r="F23" s="8">
        <f t="shared" si="0"/>
        <v>0.5</v>
      </c>
      <c r="G23" s="3"/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  <c r="G24" s="3"/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</v>
      </c>
      <c r="F25" s="8">
        <f t="shared" si="0"/>
        <v>0</v>
      </c>
      <c r="G25" s="3"/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E27" s="8">
        <f>SUM(F2:F26)</f>
        <v>32.47</v>
      </c>
      <c r="F27" s="17"/>
    </row>
    <row r="28" spans="1:7" x14ac:dyDescent="0.2">
      <c r="C28" s="1" t="s">
        <v>40</v>
      </c>
      <c r="D28" s="18">
        <f>E27/D27</f>
        <v>0.61264150943396223</v>
      </c>
      <c r="E28" s="8"/>
      <c r="F28" s="3"/>
    </row>
    <row r="29" spans="1:7" x14ac:dyDescent="0.2">
      <c r="C29" s="8"/>
      <c r="E29" s="8"/>
      <c r="F29" s="3"/>
    </row>
    <row r="30" spans="1:7" x14ac:dyDescent="0.2">
      <c r="C30" s="8"/>
      <c r="E30" s="8"/>
      <c r="F30" s="3"/>
    </row>
  </sheetData>
  <pageMargins left="0.75" right="0.75" top="1" bottom="1" header="0.5" footer="0.5"/>
  <drawing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31"/>
  <sheetViews>
    <sheetView topLeftCell="A2" workbookViewId="0">
      <selection activeCell="E2" sqref="E2:E26"/>
    </sheetView>
  </sheetViews>
  <sheetFormatPr baseColWidth="10" defaultColWidth="10.83203125" defaultRowHeight="16" x14ac:dyDescent="0.2"/>
  <cols>
    <col min="1" max="2" width="10.83203125" style="2"/>
    <col min="3" max="3" width="28.6640625" style="2" customWidth="1"/>
    <col min="4" max="6" width="10.83203125" style="2"/>
    <col min="7" max="8" width="30.83203125" style="2" customWidth="1"/>
    <col min="9" max="16384" width="10.83203125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0.8</v>
      </c>
      <c r="F2" s="8">
        <f t="shared" ref="F2:F26" si="0">D2*E2</f>
        <v>4</v>
      </c>
      <c r="G2" s="3"/>
      <c r="H2" s="10" t="s">
        <v>10</v>
      </c>
      <c r="I2" s="2">
        <f t="shared" ref="I2:I7" si="1">SUMIF(B:B,H2,D:D)</f>
        <v>12</v>
      </c>
      <c r="J2" s="2">
        <f t="shared" ref="J2:J7" si="2">SUMIF(B:B,H:H,F:F)</f>
        <v>11.7</v>
      </c>
      <c r="K2" s="11">
        <f>J2/I2</f>
        <v>0.97499999999999998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62">
        <v>1</v>
      </c>
      <c r="F3" s="8">
        <f t="shared" si="0"/>
        <v>3</v>
      </c>
      <c r="G3" s="3"/>
      <c r="H3" s="10" t="s">
        <v>8</v>
      </c>
      <c r="I3" s="2">
        <f t="shared" si="1"/>
        <v>8</v>
      </c>
      <c r="J3" s="2">
        <f t="shared" si="2"/>
        <v>7</v>
      </c>
      <c r="K3" s="11">
        <f t="shared" ref="K3:K7" si="3">J3/I3</f>
        <v>0.875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G4" s="3"/>
      <c r="H4" s="10" t="s">
        <v>13</v>
      </c>
      <c r="I4" s="2">
        <f t="shared" si="1"/>
        <v>7</v>
      </c>
      <c r="J4" s="2">
        <f t="shared" si="2"/>
        <v>5</v>
      </c>
      <c r="K4" s="11">
        <f t="shared" si="3"/>
        <v>0.7142857142857143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G5" s="3"/>
      <c r="H5" s="10" t="s">
        <v>15</v>
      </c>
      <c r="I5" s="2">
        <f t="shared" si="1"/>
        <v>6</v>
      </c>
      <c r="J5" s="2">
        <f t="shared" si="2"/>
        <v>1</v>
      </c>
      <c r="K5" s="11">
        <f t="shared" si="3"/>
        <v>0.16666666666666666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0.9</v>
      </c>
      <c r="F6" s="8">
        <f t="shared" si="0"/>
        <v>2.7</v>
      </c>
      <c r="G6" s="3"/>
      <c r="H6" s="10" t="s">
        <v>17</v>
      </c>
      <c r="I6" s="2">
        <f t="shared" si="1"/>
        <v>8</v>
      </c>
      <c r="J6" s="2">
        <f t="shared" si="2"/>
        <v>7.6</v>
      </c>
      <c r="K6" s="11">
        <f t="shared" si="3"/>
        <v>0.95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0"/>
        <v>3</v>
      </c>
      <c r="G7" s="3"/>
      <c r="H7" s="10" t="s">
        <v>19</v>
      </c>
      <c r="I7" s="2">
        <f t="shared" si="1"/>
        <v>12</v>
      </c>
      <c r="J7" s="2">
        <f t="shared" si="2"/>
        <v>6.75</v>
      </c>
      <c r="K7" s="11">
        <f t="shared" si="3"/>
        <v>0.5625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0.45</v>
      </c>
      <c r="F8" s="8">
        <f t="shared" si="0"/>
        <v>4.05</v>
      </c>
      <c r="G8" s="3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0.9</v>
      </c>
      <c r="F9" s="8">
        <f t="shared" si="0"/>
        <v>2.7</v>
      </c>
      <c r="G9" s="3"/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0.8</v>
      </c>
      <c r="F10" s="8">
        <f t="shared" si="0"/>
        <v>1.6</v>
      </c>
      <c r="G10" s="3"/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1</v>
      </c>
      <c r="F11" s="8">
        <f t="shared" si="0"/>
        <v>2</v>
      </c>
      <c r="G11" s="3"/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  <c r="G12" s="3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1</v>
      </c>
      <c r="F13" s="8">
        <f t="shared" si="0"/>
        <v>2</v>
      </c>
      <c r="G13" s="3"/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f t="shared" si="0"/>
        <v>0</v>
      </c>
      <c r="G14" s="3" t="s">
        <v>56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  <c r="G15" s="3" t="s">
        <v>56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1</v>
      </c>
      <c r="F16" s="8">
        <f t="shared" si="0"/>
        <v>1</v>
      </c>
      <c r="G16" s="3"/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0"/>
        <v>0</v>
      </c>
      <c r="G17" s="3"/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  <c r="G18" s="3" t="s">
        <v>56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  <c r="G19" s="3" t="s">
        <v>56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f t="shared" si="0"/>
        <v>0</v>
      </c>
      <c r="G20" s="3" t="s">
        <v>56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  <c r="G21" s="3"/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1</v>
      </c>
      <c r="F22" s="8">
        <f t="shared" si="0"/>
        <v>1</v>
      </c>
      <c r="G22" s="3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  <c r="G23" s="3"/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  <c r="G24" s="3" t="s">
        <v>56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8">
        <f t="shared" si="0"/>
        <v>1</v>
      </c>
      <c r="G25" s="3"/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39.049999999999997</v>
      </c>
      <c r="G27" s="17"/>
    </row>
    <row r="28" spans="1:7" x14ac:dyDescent="0.2">
      <c r="C28" s="1" t="s">
        <v>40</v>
      </c>
      <c r="D28" s="18">
        <f>F27/D27</f>
        <v>0.73679245283018857</v>
      </c>
      <c r="F28" s="8"/>
      <c r="G28" s="3"/>
    </row>
    <row r="29" spans="1:7" x14ac:dyDescent="0.2">
      <c r="D29" s="8"/>
      <c r="F29" s="8"/>
      <c r="G29" s="3"/>
    </row>
    <row r="30" spans="1:7" x14ac:dyDescent="0.2">
      <c r="D30" s="8"/>
      <c r="F30" s="8"/>
      <c r="G30" s="3"/>
    </row>
    <row r="31" spans="1:7" x14ac:dyDescent="0.2">
      <c r="D31" s="8"/>
      <c r="F31" s="8"/>
      <c r="G31" s="3"/>
    </row>
  </sheetData>
  <pageMargins left="0.75" right="0.75" top="1" bottom="1" header="0.5" footer="0.5"/>
  <drawing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C1" workbookViewId="0">
      <selection activeCell="C1"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57.6640625" style="3" customWidth="1"/>
    <col min="8" max="8" width="14.33203125" style="2" hidden="1" customWidth="1"/>
    <col min="9" max="12" width="0" style="2" hidden="1" customWidth="1"/>
    <col min="13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0</v>
      </c>
      <c r="F2" s="8">
        <f t="shared" ref="F2:F26" si="0">D2*E2</f>
        <v>0</v>
      </c>
      <c r="H2" s="10" t="s">
        <v>10</v>
      </c>
      <c r="I2" s="2">
        <f t="shared" ref="I2:I7" si="1">SUMIF(B:B,H2,D:D)</f>
        <v>12</v>
      </c>
      <c r="J2" s="2">
        <f t="shared" ref="J2:J7" si="2">SUMIF(B:B,H:H,F:F)</f>
        <v>9</v>
      </c>
      <c r="K2" s="11">
        <f>J2/I2</f>
        <v>0.75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G3" s="3" t="s">
        <v>78</v>
      </c>
      <c r="H3" s="10" t="s">
        <v>8</v>
      </c>
      <c r="I3" s="2">
        <f t="shared" si="1"/>
        <v>8</v>
      </c>
      <c r="J3" s="2">
        <f t="shared" si="2"/>
        <v>3</v>
      </c>
      <c r="K3" s="11">
        <f t="shared" ref="K3:K7" si="3">J3/I3</f>
        <v>0.375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0.5</v>
      </c>
      <c r="F4" s="8">
        <f t="shared" si="0"/>
        <v>1.5</v>
      </c>
      <c r="H4" s="10" t="s">
        <v>13</v>
      </c>
      <c r="I4" s="2">
        <f t="shared" si="1"/>
        <v>7</v>
      </c>
      <c r="J4" s="2">
        <f t="shared" si="2"/>
        <v>3.6</v>
      </c>
      <c r="K4" s="11">
        <f t="shared" si="3"/>
        <v>0.51428571428571435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0.5</v>
      </c>
      <c r="F5" s="8">
        <f t="shared" si="0"/>
        <v>1.5</v>
      </c>
      <c r="H5" s="10" t="s">
        <v>15</v>
      </c>
      <c r="I5" s="2">
        <f t="shared" si="1"/>
        <v>6</v>
      </c>
      <c r="J5" s="2">
        <f t="shared" si="2"/>
        <v>3.75</v>
      </c>
      <c r="K5" s="11">
        <f t="shared" si="3"/>
        <v>0.625</v>
      </c>
    </row>
    <row r="6" spans="1:11" ht="17.25" customHeight="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G6" s="3" t="s">
        <v>79</v>
      </c>
      <c r="H6" s="10" t="s">
        <v>17</v>
      </c>
      <c r="I6" s="2">
        <f t="shared" si="1"/>
        <v>8</v>
      </c>
      <c r="J6" s="2">
        <f t="shared" si="2"/>
        <v>3.9</v>
      </c>
      <c r="K6" s="11">
        <f t="shared" si="3"/>
        <v>0.48749999999999999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0"/>
        <v>3</v>
      </c>
      <c r="H7" s="10" t="s">
        <v>19</v>
      </c>
      <c r="I7" s="2">
        <f t="shared" si="1"/>
        <v>12</v>
      </c>
      <c r="J7" s="2">
        <f t="shared" si="2"/>
        <v>2.25</v>
      </c>
      <c r="K7" s="11">
        <f t="shared" si="3"/>
        <v>0.1875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0.25</v>
      </c>
      <c r="F8" s="8">
        <f t="shared" si="0"/>
        <v>2.25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</v>
      </c>
      <c r="F9" s="8">
        <f t="shared" si="0"/>
        <v>0</v>
      </c>
      <c r="G9" s="3" t="s">
        <v>80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0.1</v>
      </c>
      <c r="F10" s="8">
        <f t="shared" si="0"/>
        <v>0.2</v>
      </c>
      <c r="G10" s="3" t="s">
        <v>81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0.35</v>
      </c>
      <c r="F11" s="8">
        <f t="shared" si="0"/>
        <v>0.7</v>
      </c>
      <c r="G11" s="3" t="s">
        <v>81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0.5</v>
      </c>
      <c r="F13" s="8">
        <f t="shared" si="0"/>
        <v>1</v>
      </c>
      <c r="G13" s="3" t="s">
        <v>82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0.5</v>
      </c>
      <c r="F14" s="8">
        <f t="shared" si="0"/>
        <v>0.5</v>
      </c>
      <c r="G14" s="3" t="s">
        <v>83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1</v>
      </c>
      <c r="F15" s="8">
        <f t="shared" si="0"/>
        <v>1</v>
      </c>
      <c r="G15" s="3" t="s">
        <v>84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0.75</v>
      </c>
      <c r="F16" s="8">
        <f t="shared" si="0"/>
        <v>0.75</v>
      </c>
      <c r="G16" s="3" t="s">
        <v>85</v>
      </c>
    </row>
    <row r="17" spans="1:7" ht="18" customHeight="1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0.5</v>
      </c>
      <c r="F17" s="8">
        <f t="shared" si="0"/>
        <v>0.5</v>
      </c>
      <c r="G17" s="3" t="s">
        <v>86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0.5</v>
      </c>
      <c r="F18" s="8">
        <f t="shared" si="0"/>
        <v>0.5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0.5</v>
      </c>
      <c r="F19" s="8">
        <f t="shared" si="0"/>
        <v>0.5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1</v>
      </c>
      <c r="F20" s="8">
        <f t="shared" si="0"/>
        <v>1</v>
      </c>
      <c r="G20" s="3" t="s">
        <v>87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0.5</v>
      </c>
      <c r="F21" s="8">
        <f t="shared" si="0"/>
        <v>0.5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0.5</v>
      </c>
      <c r="F22" s="8">
        <f t="shared" si="0"/>
        <v>0.5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0.1</v>
      </c>
      <c r="F23" s="8">
        <f t="shared" si="0"/>
        <v>0.1</v>
      </c>
      <c r="G23" s="3" t="s">
        <v>88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0.5</v>
      </c>
      <c r="F25" s="8">
        <f t="shared" si="0"/>
        <v>0.5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9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25.5</v>
      </c>
      <c r="G27" s="17"/>
    </row>
    <row r="28" spans="1:7" x14ac:dyDescent="0.2">
      <c r="C28" s="1" t="s">
        <v>40</v>
      </c>
      <c r="D28" s="18">
        <f>F27/D27</f>
        <v>0.48113207547169812</v>
      </c>
    </row>
  </sheetData>
  <autoFilter ref="A1:E26"/>
  <pageMargins left="0.7" right="0.7" top="0.75" bottom="0.75" header="0.3" footer="0.3"/>
  <pageSetup orientation="portrait" horizontalDpi="4294967292" verticalDpi="4294967292"/>
  <legacyDrawing r:id="rId1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E12" sqref="E12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25.16406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ht="32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 t="s">
        <v>89</v>
      </c>
      <c r="H2" s="10" t="s">
        <v>10</v>
      </c>
      <c r="I2" s="2">
        <f>SUMIF(B:B,H2,D:D)</f>
        <v>12</v>
      </c>
      <c r="J2" s="2">
        <f>SUMIF(B:B,H:H,F:F)</f>
        <v>11.64</v>
      </c>
      <c r="K2" s="11">
        <f>J2/I2</f>
        <v>0.97000000000000008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0</v>
      </c>
      <c r="F3" s="8">
        <f t="shared" si="0"/>
        <v>0</v>
      </c>
      <c r="H3" s="10" t="s">
        <v>8</v>
      </c>
      <c r="I3" s="2">
        <f t="shared" ref="I3:I7" si="1">SUMIF(B:B,H3,D:D)</f>
        <v>8</v>
      </c>
      <c r="J3" s="2">
        <f t="shared" ref="J3:J7" si="2">SUMIF(B:B,H:H,F:F)</f>
        <v>5</v>
      </c>
      <c r="K3" s="11">
        <f t="shared" ref="K3:K7" si="3">J3/I3</f>
        <v>0.625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H4" s="10" t="s">
        <v>13</v>
      </c>
      <c r="I4" s="2">
        <f t="shared" si="1"/>
        <v>7</v>
      </c>
      <c r="J4" s="2">
        <f t="shared" si="2"/>
        <v>7</v>
      </c>
      <c r="K4" s="11">
        <f t="shared" si="3"/>
        <v>1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H5" s="10" t="s">
        <v>15</v>
      </c>
      <c r="I5" s="2">
        <f t="shared" si="1"/>
        <v>6</v>
      </c>
      <c r="J5" s="2">
        <f t="shared" si="2"/>
        <v>3</v>
      </c>
      <c r="K5" s="11">
        <f t="shared" si="3"/>
        <v>0.5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H6" s="10" t="s">
        <v>17</v>
      </c>
      <c r="I6" s="2">
        <f t="shared" si="1"/>
        <v>8</v>
      </c>
      <c r="J6" s="2">
        <f t="shared" si="2"/>
        <v>3</v>
      </c>
      <c r="K6" s="11">
        <f t="shared" si="3"/>
        <v>0.375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0.88</v>
      </c>
      <c r="F7" s="8">
        <f t="shared" si="0"/>
        <v>2.64</v>
      </c>
      <c r="G7" s="3" t="s">
        <v>90</v>
      </c>
      <c r="H7" s="10" t="s">
        <v>19</v>
      </c>
      <c r="I7" s="2">
        <f t="shared" si="1"/>
        <v>12</v>
      </c>
      <c r="J7" s="2">
        <f t="shared" si="2"/>
        <v>7.1400000000000006</v>
      </c>
      <c r="K7" s="11">
        <f t="shared" si="3"/>
        <v>0.59500000000000008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0.46</v>
      </c>
      <c r="F8" s="8">
        <f t="shared" si="0"/>
        <v>4.1400000000000006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8">
        <f t="shared" si="0"/>
        <v>3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0.7</v>
      </c>
      <c r="F12" s="8">
        <f t="shared" si="0"/>
        <v>1.4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0.8</v>
      </c>
      <c r="F13" s="8">
        <f t="shared" si="0"/>
        <v>1.6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1</v>
      </c>
      <c r="F14" s="8">
        <f t="shared" si="0"/>
        <v>1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1</v>
      </c>
      <c r="F17" s="8">
        <f t="shared" si="0"/>
        <v>1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1</v>
      </c>
      <c r="F18" s="8">
        <f t="shared" si="0"/>
        <v>1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1</v>
      </c>
      <c r="F20" s="8">
        <f t="shared" si="0"/>
        <v>1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1</v>
      </c>
      <c r="F22" s="8">
        <f t="shared" si="0"/>
        <v>1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1</v>
      </c>
      <c r="F24" s="8">
        <f t="shared" si="0"/>
        <v>1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8">
        <f t="shared" si="0"/>
        <v>1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36.78</v>
      </c>
      <c r="G27" s="17"/>
    </row>
    <row r="28" spans="1:7" x14ac:dyDescent="0.2">
      <c r="C28" s="1" t="s">
        <v>40</v>
      </c>
      <c r="D28" s="18">
        <f>F27/D27</f>
        <v>0.69396226415094342</v>
      </c>
    </row>
    <row r="29" spans="1:7" x14ac:dyDescent="0.2">
      <c r="C29" s="1"/>
      <c r="D29" s="18"/>
    </row>
  </sheetData>
  <pageMargins left="0.7" right="0.7" top="0.75" bottom="0.75" header="0.3" footer="0.3"/>
  <pageSetup orientation="portrait" horizontalDpi="4294967292" verticalDpi="4294967292"/>
  <drawing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activeCell="E12" sqref="E12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25.16406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H2" s="10" t="s">
        <v>10</v>
      </c>
      <c r="I2" s="2">
        <f t="shared" ref="I2:I7" si="1">SUMIF(B:B,H2,D:D)</f>
        <v>3</v>
      </c>
      <c r="J2" s="2">
        <f t="shared" ref="J2:J7" si="2">SUMIF(B:B,H:H,F:F)</f>
        <v>3</v>
      </c>
      <c r="K2" s="11">
        <f>J2/I2</f>
        <v>1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0</v>
      </c>
      <c r="F3" s="8">
        <f t="shared" si="0"/>
        <v>0</v>
      </c>
      <c r="H3" s="10" t="s">
        <v>8</v>
      </c>
      <c r="I3" s="2">
        <f t="shared" si="1"/>
        <v>8</v>
      </c>
      <c r="J3" s="2">
        <f t="shared" si="2"/>
        <v>5</v>
      </c>
      <c r="K3" s="11">
        <f t="shared" ref="K3:K7" si="3">J3/I3</f>
        <v>0.625</v>
      </c>
    </row>
    <row r="4" spans="1:11" x14ac:dyDescent="0.2">
      <c r="A4" s="1">
        <v>3</v>
      </c>
      <c r="B4" s="1" t="s">
        <v>10</v>
      </c>
      <c r="C4" s="2" t="s">
        <v>12</v>
      </c>
      <c r="D4" s="9" t="s">
        <v>42</v>
      </c>
      <c r="E4" s="9" t="s">
        <v>42</v>
      </c>
      <c r="F4" s="9" t="s">
        <v>42</v>
      </c>
      <c r="H4" s="10" t="s">
        <v>13</v>
      </c>
      <c r="I4" s="2">
        <f t="shared" si="1"/>
        <v>6</v>
      </c>
      <c r="J4" s="2">
        <f t="shared" si="2"/>
        <v>5</v>
      </c>
      <c r="K4" s="11">
        <f t="shared" si="3"/>
        <v>0.83333333333333337</v>
      </c>
    </row>
    <row r="5" spans="1:11" x14ac:dyDescent="0.2">
      <c r="A5" s="1">
        <v>4</v>
      </c>
      <c r="B5" s="1" t="s">
        <v>10</v>
      </c>
      <c r="C5" s="2" t="s">
        <v>14</v>
      </c>
      <c r="D5" s="9" t="s">
        <v>42</v>
      </c>
      <c r="E5" s="9" t="s">
        <v>42</v>
      </c>
      <c r="F5" s="9" t="s">
        <v>42</v>
      </c>
      <c r="H5" s="10" t="s">
        <v>15</v>
      </c>
      <c r="I5" s="2">
        <f t="shared" si="1"/>
        <v>3</v>
      </c>
      <c r="J5" s="2">
        <f t="shared" si="2"/>
        <v>1</v>
      </c>
      <c r="K5" s="11">
        <f t="shared" si="3"/>
        <v>0.33333333333333331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H6" s="10" t="s">
        <v>17</v>
      </c>
      <c r="I6" s="2">
        <f t="shared" si="1"/>
        <v>8</v>
      </c>
      <c r="J6" s="2">
        <f t="shared" si="2"/>
        <v>1</v>
      </c>
      <c r="K6" s="11">
        <f t="shared" si="3"/>
        <v>0.125</v>
      </c>
    </row>
    <row r="7" spans="1:11" x14ac:dyDescent="0.2">
      <c r="A7" s="1">
        <v>6</v>
      </c>
      <c r="B7" s="1" t="s">
        <v>10</v>
      </c>
      <c r="C7" s="2" t="s">
        <v>18</v>
      </c>
      <c r="D7" s="9" t="s">
        <v>42</v>
      </c>
      <c r="E7" s="9" t="s">
        <v>42</v>
      </c>
      <c r="F7" s="9" t="s">
        <v>42</v>
      </c>
      <c r="H7" s="10" t="s">
        <v>19</v>
      </c>
      <c r="I7" s="2">
        <f t="shared" si="1"/>
        <v>0</v>
      </c>
      <c r="J7" s="2">
        <f t="shared" si="2"/>
        <v>0</v>
      </c>
      <c r="K7" s="11" t="e">
        <f t="shared" si="3"/>
        <v>#DIV/0!</v>
      </c>
    </row>
    <row r="8" spans="1:11" x14ac:dyDescent="0.2">
      <c r="A8" s="1">
        <v>7</v>
      </c>
      <c r="B8" s="1" t="s">
        <v>19</v>
      </c>
      <c r="C8" s="2" t="s">
        <v>20</v>
      </c>
      <c r="D8" s="9" t="s">
        <v>42</v>
      </c>
      <c r="E8" s="9" t="s">
        <v>42</v>
      </c>
      <c r="F8" s="9" t="s">
        <v>42</v>
      </c>
    </row>
    <row r="9" spans="1:11" x14ac:dyDescent="0.2">
      <c r="A9" s="1">
        <v>8</v>
      </c>
      <c r="B9" s="1" t="s">
        <v>19</v>
      </c>
      <c r="C9" s="12" t="s">
        <v>21</v>
      </c>
      <c r="D9" s="9" t="s">
        <v>42</v>
      </c>
      <c r="E9" s="9" t="s">
        <v>42</v>
      </c>
      <c r="F9" s="9" t="s">
        <v>42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</v>
      </c>
      <c r="F12" s="8">
        <f t="shared" si="0"/>
        <v>0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0.5</v>
      </c>
      <c r="F13" s="8">
        <f t="shared" si="0"/>
        <v>1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1</v>
      </c>
      <c r="F14" s="8">
        <f t="shared" si="0"/>
        <v>1</v>
      </c>
    </row>
    <row r="15" spans="1:11" x14ac:dyDescent="0.2">
      <c r="A15" s="1">
        <v>14</v>
      </c>
      <c r="B15" s="1" t="s">
        <v>15</v>
      </c>
      <c r="C15" s="2" t="s">
        <v>27</v>
      </c>
      <c r="D15" s="9" t="s">
        <v>42</v>
      </c>
      <c r="E15" s="9" t="s">
        <v>42</v>
      </c>
      <c r="F15" s="9" t="s">
        <v>42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</row>
    <row r="17" spans="1:7" x14ac:dyDescent="0.2">
      <c r="A17" s="1">
        <v>16</v>
      </c>
      <c r="B17" s="1" t="s">
        <v>15</v>
      </c>
      <c r="C17" s="2" t="s">
        <v>29</v>
      </c>
      <c r="D17" s="9" t="s">
        <v>42</v>
      </c>
      <c r="E17" s="9" t="s">
        <v>42</v>
      </c>
      <c r="F17" s="9" t="s">
        <v>42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0"/>
        <v>0</v>
      </c>
    </row>
    <row r="19" spans="1:7" x14ac:dyDescent="0.2">
      <c r="A19" s="1">
        <v>18</v>
      </c>
      <c r="B19" s="1" t="s">
        <v>15</v>
      </c>
      <c r="C19" s="2" t="s">
        <v>31</v>
      </c>
      <c r="D19" s="9" t="s">
        <v>42</v>
      </c>
      <c r="E19" s="9" t="s">
        <v>42</v>
      </c>
      <c r="F19" s="9" t="s">
        <v>42</v>
      </c>
    </row>
    <row r="20" spans="1:7" x14ac:dyDescent="0.2">
      <c r="A20" s="1">
        <v>19</v>
      </c>
      <c r="B20" s="1" t="s">
        <v>13</v>
      </c>
      <c r="C20" s="2" t="s">
        <v>32</v>
      </c>
      <c r="D20" s="9" t="s">
        <v>42</v>
      </c>
      <c r="E20" s="9" t="s">
        <v>42</v>
      </c>
      <c r="F20" s="9" t="s">
        <v>42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1</v>
      </c>
      <c r="F22" s="8">
        <f t="shared" si="0"/>
        <v>1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0"/>
        <v>0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8">
        <f t="shared" si="0"/>
        <v>1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28</v>
      </c>
      <c r="F27" s="8">
        <f>SUM(F2:F26)</f>
        <v>15</v>
      </c>
      <c r="G27" s="17"/>
    </row>
    <row r="28" spans="1:7" x14ac:dyDescent="0.2">
      <c r="C28" s="1" t="s">
        <v>40</v>
      </c>
      <c r="D28" s="18">
        <f>F27/D27</f>
        <v>0.5357142857142857</v>
      </c>
    </row>
  </sheetData>
  <pageMargins left="0.7" right="0.7" top="0.75" bottom="0.75" header="0.3" footer="0.3"/>
  <pageSetup orientation="portrait" horizontalDpi="4294967292" verticalDpi="4294967292"/>
  <drawing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topLeftCell="B1" workbookViewId="0">
      <selection activeCell="E12" sqref="E12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25.16406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H2" s="10" t="s">
        <v>10</v>
      </c>
      <c r="I2" s="2">
        <f t="shared" ref="I2:I7" si="1">SUMIF(B:B,H2,D:D)</f>
        <v>12</v>
      </c>
      <c r="J2" s="2">
        <f t="shared" ref="J2:J7" si="2">SUMIF(B:B,H:H,F:F)</f>
        <v>9</v>
      </c>
      <c r="K2" s="11">
        <f>J2/I2</f>
        <v>0.75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0</v>
      </c>
      <c r="F3" s="8">
        <f t="shared" si="0"/>
        <v>0</v>
      </c>
      <c r="H3" s="10" t="s">
        <v>8</v>
      </c>
      <c r="I3" s="2">
        <f t="shared" si="1"/>
        <v>8</v>
      </c>
      <c r="J3" s="2">
        <f t="shared" si="2"/>
        <v>5</v>
      </c>
      <c r="K3" s="11">
        <f t="shared" ref="K3:K7" si="3">J3/I3</f>
        <v>0.625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H4" s="10" t="s">
        <v>13</v>
      </c>
      <c r="I4" s="2">
        <f t="shared" si="1"/>
        <v>5</v>
      </c>
      <c r="J4" s="2">
        <f t="shared" si="2"/>
        <v>4</v>
      </c>
      <c r="K4" s="11">
        <f t="shared" si="3"/>
        <v>0.8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H5" s="10" t="s">
        <v>15</v>
      </c>
      <c r="I5" s="2">
        <f t="shared" si="1"/>
        <v>1</v>
      </c>
      <c r="J5" s="2">
        <f t="shared" si="2"/>
        <v>0</v>
      </c>
      <c r="K5" s="11">
        <f t="shared" si="3"/>
        <v>0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H6" s="10" t="s">
        <v>17</v>
      </c>
      <c r="I6" s="2">
        <f t="shared" si="1"/>
        <v>8</v>
      </c>
      <c r="J6" s="2">
        <f t="shared" si="2"/>
        <v>3</v>
      </c>
      <c r="K6" s="11">
        <f t="shared" si="3"/>
        <v>0.375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</v>
      </c>
      <c r="F7" s="8">
        <f t="shared" si="0"/>
        <v>0</v>
      </c>
      <c r="H7" s="10" t="s">
        <v>19</v>
      </c>
      <c r="I7" s="2">
        <f t="shared" si="1"/>
        <v>12</v>
      </c>
      <c r="J7" s="2">
        <f t="shared" si="2"/>
        <v>3.6389999999999998</v>
      </c>
      <c r="K7" s="11">
        <f t="shared" si="3"/>
        <v>0.30324999999999996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7.0999999999999994E-2</v>
      </c>
      <c r="F8" s="8">
        <f t="shared" si="0"/>
        <v>0.6389999999999999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8">
        <f t="shared" si="0"/>
        <v>3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</row>
    <row r="12" spans="1:11" ht="48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0.8</v>
      </c>
      <c r="F12" s="8">
        <f t="shared" si="0"/>
        <v>1.6</v>
      </c>
      <c r="G12" s="3" t="s">
        <v>91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0.7</v>
      </c>
      <c r="F13" s="8">
        <f t="shared" si="0"/>
        <v>1.4</v>
      </c>
    </row>
    <row r="14" spans="1:11" x14ac:dyDescent="0.2">
      <c r="A14" s="1">
        <v>13</v>
      </c>
      <c r="B14" s="1" t="s">
        <v>15</v>
      </c>
      <c r="C14" s="2" t="s">
        <v>26</v>
      </c>
      <c r="D14" s="8" t="s">
        <v>42</v>
      </c>
      <c r="E14" s="9" t="s">
        <v>42</v>
      </c>
      <c r="F14" s="8" t="s">
        <v>42</v>
      </c>
      <c r="G14" s="3" t="s">
        <v>56</v>
      </c>
    </row>
    <row r="15" spans="1:11" x14ac:dyDescent="0.2">
      <c r="A15" s="1">
        <v>14</v>
      </c>
      <c r="B15" s="1" t="s">
        <v>15</v>
      </c>
      <c r="C15" s="2" t="s">
        <v>27</v>
      </c>
      <c r="D15" s="8" t="s">
        <v>42</v>
      </c>
      <c r="E15" s="9" t="s">
        <v>42</v>
      </c>
      <c r="F15" s="8" t="s">
        <v>42</v>
      </c>
      <c r="G15" s="3" t="s">
        <v>56</v>
      </c>
    </row>
    <row r="16" spans="1:11" x14ac:dyDescent="0.2">
      <c r="A16" s="1">
        <v>15</v>
      </c>
      <c r="B16" s="1" t="s">
        <v>15</v>
      </c>
      <c r="C16" s="2" t="s">
        <v>28</v>
      </c>
      <c r="D16" s="8" t="s">
        <v>42</v>
      </c>
      <c r="E16" s="9" t="s">
        <v>42</v>
      </c>
      <c r="F16" s="8" t="s">
        <v>42</v>
      </c>
      <c r="G16" s="3" t="s">
        <v>56</v>
      </c>
    </row>
    <row r="17" spans="1:7" x14ac:dyDescent="0.2">
      <c r="A17" s="1">
        <v>16</v>
      </c>
      <c r="B17" s="1" t="s">
        <v>15</v>
      </c>
      <c r="C17" s="2" t="s">
        <v>29</v>
      </c>
      <c r="D17" s="8" t="s">
        <v>42</v>
      </c>
      <c r="E17" s="9" t="s">
        <v>42</v>
      </c>
      <c r="F17" s="8" t="s">
        <v>42</v>
      </c>
      <c r="G17" s="3" t="s">
        <v>56</v>
      </c>
    </row>
    <row r="18" spans="1:7" x14ac:dyDescent="0.2">
      <c r="A18" s="1">
        <v>17</v>
      </c>
      <c r="B18" s="1" t="s">
        <v>15</v>
      </c>
      <c r="C18" s="2" t="s">
        <v>30</v>
      </c>
      <c r="D18" s="8" t="s">
        <v>42</v>
      </c>
      <c r="E18" s="9" t="s">
        <v>42</v>
      </c>
      <c r="F18" s="8" t="s">
        <v>42</v>
      </c>
      <c r="G18" s="3" t="s">
        <v>56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  <c r="G19" s="3" t="s">
        <v>56</v>
      </c>
    </row>
    <row r="20" spans="1:7" x14ac:dyDescent="0.2">
      <c r="A20" s="1">
        <v>19</v>
      </c>
      <c r="B20" s="1" t="s">
        <v>13</v>
      </c>
      <c r="C20" s="2" t="s">
        <v>32</v>
      </c>
      <c r="D20" s="8" t="s">
        <v>42</v>
      </c>
      <c r="E20" s="9" t="s">
        <v>42</v>
      </c>
      <c r="F20" s="8" t="s">
        <v>42</v>
      </c>
      <c r="G20" s="3" t="s">
        <v>56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0.5</v>
      </c>
      <c r="F21" s="8">
        <f t="shared" si="0"/>
        <v>0.5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0.5</v>
      </c>
      <c r="F22" s="8">
        <f t="shared" si="0"/>
        <v>0.5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 t="s">
        <v>42</v>
      </c>
      <c r="E24" s="9" t="s">
        <v>42</v>
      </c>
      <c r="F24" s="8" t="s">
        <v>42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8">
        <f t="shared" si="0"/>
        <v>1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46</v>
      </c>
      <c r="F27" s="8">
        <f>SUM(F2:F26)</f>
        <v>24.638999999999999</v>
      </c>
      <c r="G27" s="17"/>
    </row>
    <row r="28" spans="1:7" x14ac:dyDescent="0.2">
      <c r="C28" s="1" t="s">
        <v>40</v>
      </c>
      <c r="D28" s="18">
        <f>F27/D27</f>
        <v>0.53563043478260863</v>
      </c>
    </row>
  </sheetData>
  <autoFilter ref="A1:E26"/>
  <pageMargins left="0.7" right="0.7" top="0.75" bottom="0.75" header="0.3" footer="0.3"/>
  <pageSetup orientation="portrait" horizontalDpi="4294967292" verticalDpi="4294967292"/>
  <drawing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E12" sqref="E12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25.16406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ht="32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 t="s">
        <v>89</v>
      </c>
      <c r="H2" s="10" t="s">
        <v>10</v>
      </c>
      <c r="I2" s="2">
        <f>SUMIF(B:B,H2,D:D)</f>
        <v>12</v>
      </c>
      <c r="J2" s="2">
        <f>SUMIF(B:B,H:H,F:F)</f>
        <v>12</v>
      </c>
      <c r="K2" s="11">
        <f>J2/I2</f>
        <v>1</v>
      </c>
    </row>
    <row r="3" spans="1:11" ht="32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G3" s="3" t="s">
        <v>92</v>
      </c>
      <c r="H3" s="10" t="s">
        <v>8</v>
      </c>
      <c r="I3" s="2">
        <f t="shared" ref="I3:I7" si="1">SUMIF(B:B,H3,D:D)</f>
        <v>8</v>
      </c>
      <c r="J3" s="2">
        <f t="shared" ref="J3:J7" si="2">SUMIF(B:B,H:H,F:F)</f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H4" s="10" t="s">
        <v>13</v>
      </c>
      <c r="I4" s="2">
        <f t="shared" si="1"/>
        <v>7</v>
      </c>
      <c r="J4" s="2">
        <f t="shared" si="2"/>
        <v>6.5</v>
      </c>
      <c r="K4" s="11">
        <f t="shared" si="3"/>
        <v>0.9285714285714286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H5" s="10" t="s">
        <v>15</v>
      </c>
      <c r="I5" s="2">
        <f t="shared" si="1"/>
        <v>6</v>
      </c>
      <c r="J5" s="2">
        <f t="shared" si="2"/>
        <v>3</v>
      </c>
      <c r="K5" s="11">
        <f t="shared" si="3"/>
        <v>0.5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G6" s="3" t="s">
        <v>93</v>
      </c>
      <c r="H6" s="10" t="s">
        <v>17</v>
      </c>
      <c r="I6" s="2">
        <f t="shared" si="1"/>
        <v>8</v>
      </c>
      <c r="J6" s="2">
        <f t="shared" si="2"/>
        <v>4.4000000000000004</v>
      </c>
      <c r="K6" s="11">
        <f t="shared" si="3"/>
        <v>0.55000000000000004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0"/>
        <v>3</v>
      </c>
      <c r="G7" s="3" t="s">
        <v>90</v>
      </c>
      <c r="H7" s="10" t="s">
        <v>19</v>
      </c>
      <c r="I7" s="2">
        <f t="shared" si="1"/>
        <v>12</v>
      </c>
      <c r="J7" s="2">
        <f t="shared" si="2"/>
        <v>5.6999999999999993</v>
      </c>
      <c r="K7" s="11">
        <f t="shared" si="3"/>
        <v>0.47499999999999992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0.3</v>
      </c>
      <c r="F8" s="8">
        <f t="shared" si="0"/>
        <v>2.6999999999999997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8">
        <f t="shared" si="0"/>
        <v>3</v>
      </c>
      <c r="G9" s="3" t="s">
        <v>94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0.3</v>
      </c>
      <c r="F10" s="8">
        <f t="shared" si="0"/>
        <v>0.6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0.3</v>
      </c>
      <c r="F11" s="8">
        <f t="shared" si="0"/>
        <v>0.6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0.6</v>
      </c>
      <c r="F13" s="8">
        <f t="shared" si="0"/>
        <v>1.2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1</v>
      </c>
      <c r="F14" s="8">
        <f t="shared" si="0"/>
        <v>1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0.5</v>
      </c>
      <c r="F16" s="8">
        <f t="shared" si="0"/>
        <v>0.5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0.5</v>
      </c>
      <c r="F17" s="8">
        <f t="shared" si="0"/>
        <v>0.5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1</v>
      </c>
      <c r="F18" s="8">
        <f t="shared" si="0"/>
        <v>1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1</v>
      </c>
      <c r="F20" s="8">
        <f t="shared" si="0"/>
        <v>1</v>
      </c>
      <c r="G20" s="3" t="s">
        <v>56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1</v>
      </c>
      <c r="F22" s="8">
        <f t="shared" si="0"/>
        <v>1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1</v>
      </c>
      <c r="F24" s="8">
        <f t="shared" si="0"/>
        <v>1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0.5</v>
      </c>
      <c r="F25" s="8">
        <f t="shared" si="0"/>
        <v>0.5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39.6</v>
      </c>
      <c r="G27" s="17"/>
    </row>
    <row r="28" spans="1:7" x14ac:dyDescent="0.2">
      <c r="C28" s="1" t="s">
        <v>40</v>
      </c>
      <c r="D28" s="18">
        <f>F27/D27</f>
        <v>0.74716981132075477</v>
      </c>
    </row>
    <row r="29" spans="1:7" x14ac:dyDescent="0.2">
      <c r="C29" s="1"/>
      <c r="D29" s="18"/>
    </row>
  </sheetData>
  <pageMargins left="0.7" right="0.7" top="0.75" bottom="0.75" header="0.3" footer="0.3"/>
  <pageSetup orientation="portrait" horizontalDpi="4294967292" verticalDpi="4294967292"/>
  <drawing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E12" sqref="E12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25.16406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ht="32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 t="s">
        <v>89</v>
      </c>
      <c r="H2" s="10" t="s">
        <v>10</v>
      </c>
      <c r="I2" s="2">
        <f>SUMIF(B:B,H2,D:D)</f>
        <v>12</v>
      </c>
      <c r="J2" s="2">
        <f>SUMIF(B:B,H:H,F:F)</f>
        <v>12</v>
      </c>
      <c r="K2" s="11">
        <f>J2/I2</f>
        <v>1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H3" s="10" t="s">
        <v>8</v>
      </c>
      <c r="I3" s="2">
        <f t="shared" ref="I3:I7" si="1">SUMIF(B:B,H3,D:D)</f>
        <v>8</v>
      </c>
      <c r="J3" s="2">
        <f t="shared" ref="J3:J7" si="2">SUMIF(B:B,H:H,F:F)</f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H4" s="10" t="s">
        <v>13</v>
      </c>
      <c r="I4" s="2">
        <f t="shared" si="1"/>
        <v>7</v>
      </c>
      <c r="J4" s="2">
        <f t="shared" si="2"/>
        <v>6.5</v>
      </c>
      <c r="K4" s="11">
        <f t="shared" si="3"/>
        <v>0.9285714285714286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H5" s="10" t="s">
        <v>15</v>
      </c>
      <c r="I5" s="2">
        <f t="shared" si="1"/>
        <v>6</v>
      </c>
      <c r="J5" s="2">
        <f t="shared" si="2"/>
        <v>3</v>
      </c>
      <c r="K5" s="11">
        <f t="shared" si="3"/>
        <v>0.5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H6" s="10" t="s">
        <v>17</v>
      </c>
      <c r="I6" s="2">
        <f t="shared" si="1"/>
        <v>8</v>
      </c>
      <c r="J6" s="2">
        <f t="shared" si="2"/>
        <v>4</v>
      </c>
      <c r="K6" s="11">
        <f t="shared" si="3"/>
        <v>0.5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0"/>
        <v>3</v>
      </c>
      <c r="G7" s="3" t="s">
        <v>90</v>
      </c>
      <c r="H7" s="10" t="s">
        <v>19</v>
      </c>
      <c r="I7" s="2">
        <f t="shared" si="1"/>
        <v>12</v>
      </c>
      <c r="J7" s="2">
        <f t="shared" si="2"/>
        <v>7.5</v>
      </c>
      <c r="K7" s="11">
        <f t="shared" si="3"/>
        <v>0.625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0.5</v>
      </c>
      <c r="F8" s="8">
        <f t="shared" si="0"/>
        <v>4.5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8">
        <f t="shared" si="0"/>
        <v>3</v>
      </c>
      <c r="G9" s="3" t="s">
        <v>94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1</v>
      </c>
      <c r="F13" s="8">
        <f t="shared" si="0"/>
        <v>2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1</v>
      </c>
      <c r="F14" s="8">
        <f t="shared" si="0"/>
        <v>1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1</v>
      </c>
      <c r="F17" s="8">
        <f t="shared" si="0"/>
        <v>1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1</v>
      </c>
      <c r="F18" s="8">
        <f t="shared" si="0"/>
        <v>1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1</v>
      </c>
      <c r="F20" s="8">
        <f t="shared" si="0"/>
        <v>1</v>
      </c>
      <c r="G20" s="3" t="s">
        <v>56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0.5</v>
      </c>
      <c r="F22" s="8">
        <f t="shared" si="0"/>
        <v>0.5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1</v>
      </c>
      <c r="F24" s="8">
        <f t="shared" si="0"/>
        <v>1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8">
        <f t="shared" si="0"/>
        <v>1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41</v>
      </c>
      <c r="G27" s="17"/>
    </row>
    <row r="28" spans="1:7" x14ac:dyDescent="0.2">
      <c r="C28" s="1" t="s">
        <v>40</v>
      </c>
      <c r="D28" s="18">
        <f>F27/D27</f>
        <v>0.77358490566037741</v>
      </c>
    </row>
    <row r="29" spans="1:7" x14ac:dyDescent="0.2">
      <c r="C29" s="1"/>
      <c r="D29" s="18"/>
    </row>
  </sheetData>
  <pageMargins left="0.7" right="0.7" top="0.75" bottom="0.75" header="0.3" footer="0.3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101</v>
      </c>
      <c r="D2" s="8">
        <v>5</v>
      </c>
      <c r="E2" s="9">
        <v>1</v>
      </c>
      <c r="F2" s="8">
        <f>D2*E2</f>
        <v>5</v>
      </c>
      <c r="H2" s="10" t="s">
        <v>10</v>
      </c>
      <c r="I2" s="2">
        <f t="shared" ref="I2:I7" si="0">SUMIF(B:B,H2,D:D)</f>
        <v>12</v>
      </c>
      <c r="J2" s="2">
        <f t="shared" ref="J2:J7" si="1">SUMIF(B:B,H:H,F:F)</f>
        <v>6</v>
      </c>
      <c r="K2" s="11">
        <f>J2/I2</f>
        <v>0.5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ref="F3:F26" si="2">D3*E3</f>
        <v>3</v>
      </c>
      <c r="H3" s="10" t="s">
        <v>8</v>
      </c>
      <c r="I3" s="2">
        <f t="shared" si="0"/>
        <v>8</v>
      </c>
      <c r="J3" s="2">
        <f t="shared" si="1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0</v>
      </c>
      <c r="F4" s="8">
        <f t="shared" si="2"/>
        <v>0</v>
      </c>
      <c r="H4" s="10" t="s">
        <v>13</v>
      </c>
      <c r="I4" s="2">
        <f t="shared" si="0"/>
        <v>7</v>
      </c>
      <c r="J4" s="2">
        <f t="shared" si="1"/>
        <v>3.4</v>
      </c>
      <c r="K4" s="11">
        <f t="shared" si="3"/>
        <v>0.48571428571428571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2"/>
        <v>3</v>
      </c>
      <c r="H5" s="10" t="s">
        <v>15</v>
      </c>
      <c r="I5" s="2">
        <f t="shared" si="0"/>
        <v>6</v>
      </c>
      <c r="J5" s="2">
        <f t="shared" si="1"/>
        <v>1.2</v>
      </c>
      <c r="K5" s="11">
        <f t="shared" si="3"/>
        <v>0.19999999999999998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2"/>
        <v>3</v>
      </c>
      <c r="H6" s="10" t="s">
        <v>17</v>
      </c>
      <c r="I6" s="2">
        <f t="shared" si="0"/>
        <v>8</v>
      </c>
      <c r="J6" s="2">
        <f t="shared" si="1"/>
        <v>1</v>
      </c>
      <c r="K6" s="11">
        <f t="shared" si="3"/>
        <v>0.125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</v>
      </c>
      <c r="F7" s="8">
        <f t="shared" si="2"/>
        <v>0</v>
      </c>
      <c r="H7" s="10" t="s">
        <v>19</v>
      </c>
      <c r="I7" s="2">
        <f t="shared" si="0"/>
        <v>12</v>
      </c>
      <c r="J7" s="2">
        <f t="shared" si="1"/>
        <v>4.5</v>
      </c>
      <c r="K7" s="11">
        <f t="shared" si="3"/>
        <v>0.375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0.5</v>
      </c>
      <c r="F8" s="8">
        <f t="shared" si="2"/>
        <v>4.5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</v>
      </c>
      <c r="F9" s="8">
        <f t="shared" si="2"/>
        <v>0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2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2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</v>
      </c>
      <c r="F12" s="8">
        <f t="shared" si="2"/>
        <v>0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0.5</v>
      </c>
      <c r="F13" s="8">
        <f t="shared" si="2"/>
        <v>1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0.2</v>
      </c>
      <c r="F14" s="8">
        <f t="shared" si="2"/>
        <v>0.2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2"/>
        <v>0</v>
      </c>
      <c r="G15" s="3" t="s">
        <v>42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1</v>
      </c>
      <c r="F16" s="8">
        <f t="shared" si="2"/>
        <v>1</v>
      </c>
      <c r="G16" s="3" t="s">
        <v>103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2"/>
        <v>0</v>
      </c>
      <c r="G17" s="3" t="s">
        <v>42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2"/>
        <v>0</v>
      </c>
      <c r="G18" s="3" t="s">
        <v>42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2"/>
        <v>0</v>
      </c>
      <c r="G19" s="3" t="s">
        <v>42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f t="shared" si="2"/>
        <v>0</v>
      </c>
      <c r="G20" s="3" t="s">
        <v>42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</v>
      </c>
      <c r="F21" s="8">
        <f t="shared" si="2"/>
        <v>0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0.4</v>
      </c>
      <c r="F22" s="8">
        <f t="shared" si="2"/>
        <v>0.4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2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2"/>
        <v>0</v>
      </c>
      <c r="G24" s="3" t="s">
        <v>42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8">
        <f t="shared" si="2"/>
        <v>1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2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24.099999999999998</v>
      </c>
      <c r="G27" s="17"/>
    </row>
    <row r="28" spans="1:7" x14ac:dyDescent="0.2">
      <c r="C28" s="1" t="s">
        <v>40</v>
      </c>
      <c r="D28" s="18">
        <f>F27/D27</f>
        <v>0.45471698113207543</v>
      </c>
    </row>
  </sheetData>
  <pageMargins left="0.7" right="0.7" top="0.75" bottom="0.75" header="0.3" footer="0.3"/>
  <drawing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activeCell="E12" sqref="E12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25.16406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ht="32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 t="s">
        <v>89</v>
      </c>
      <c r="H2" s="10" t="s">
        <v>10</v>
      </c>
      <c r="I2" s="2">
        <f t="shared" ref="I2:I7" si="1">SUMIF(B:B,H2,D:D)</f>
        <v>12</v>
      </c>
      <c r="J2" s="2">
        <f t="shared" ref="J2:J7" si="2">SUMIF(B:B,H:H,F:F)</f>
        <v>9</v>
      </c>
      <c r="K2" s="11">
        <f>J2/I2</f>
        <v>0.75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H3" s="10" t="s">
        <v>8</v>
      </c>
      <c r="I3" s="2">
        <f t="shared" si="1"/>
        <v>8</v>
      </c>
      <c r="J3" s="2">
        <f t="shared" si="2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H4" s="10" t="s">
        <v>13</v>
      </c>
      <c r="I4" s="2">
        <f t="shared" si="1"/>
        <v>7</v>
      </c>
      <c r="J4" s="2">
        <f t="shared" si="2"/>
        <v>5.5</v>
      </c>
      <c r="K4" s="11">
        <f t="shared" si="3"/>
        <v>0.7857142857142857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H5" s="10" t="s">
        <v>15</v>
      </c>
      <c r="I5" s="2">
        <f t="shared" si="1"/>
        <v>6</v>
      </c>
      <c r="J5" s="2">
        <f t="shared" si="2"/>
        <v>3</v>
      </c>
      <c r="K5" s="11">
        <f t="shared" si="3"/>
        <v>0.5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0</v>
      </c>
      <c r="F6" s="8">
        <f t="shared" si="0"/>
        <v>0</v>
      </c>
      <c r="H6" s="10" t="s">
        <v>17</v>
      </c>
      <c r="I6" s="2">
        <f t="shared" si="1"/>
        <v>8</v>
      </c>
      <c r="J6" s="2">
        <f t="shared" si="2"/>
        <v>0</v>
      </c>
      <c r="K6" s="11">
        <f t="shared" si="3"/>
        <v>0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0"/>
        <v>3</v>
      </c>
      <c r="G7" s="3" t="s">
        <v>90</v>
      </c>
      <c r="H7" s="10" t="s">
        <v>19</v>
      </c>
      <c r="I7" s="2">
        <f t="shared" si="1"/>
        <v>12</v>
      </c>
      <c r="J7" s="2">
        <f t="shared" si="2"/>
        <v>4.1999999999999993</v>
      </c>
      <c r="K7" s="11">
        <f t="shared" si="3"/>
        <v>0.34999999999999992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0.3</v>
      </c>
      <c r="F8" s="8">
        <f t="shared" si="0"/>
        <v>2.6999999999999997</v>
      </c>
    </row>
    <row r="9" spans="1:11" ht="32" x14ac:dyDescent="0.2">
      <c r="A9" s="1">
        <v>8</v>
      </c>
      <c r="B9" s="1" t="s">
        <v>19</v>
      </c>
      <c r="C9" s="12" t="s">
        <v>21</v>
      </c>
      <c r="D9" s="8">
        <v>3</v>
      </c>
      <c r="E9" s="9">
        <v>0.5</v>
      </c>
      <c r="F9" s="8">
        <f t="shared" si="0"/>
        <v>1.5</v>
      </c>
      <c r="G9" s="3" t="s">
        <v>95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</v>
      </c>
      <c r="F12" s="8">
        <f t="shared" si="0"/>
        <v>0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</v>
      </c>
      <c r="F13" s="8">
        <f t="shared" si="0"/>
        <v>0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1</v>
      </c>
      <c r="F14" s="8">
        <f t="shared" si="0"/>
        <v>1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1</v>
      </c>
      <c r="F17" s="8">
        <f t="shared" si="0"/>
        <v>1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1</v>
      </c>
      <c r="F18" s="8">
        <f t="shared" si="0"/>
        <v>1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1</v>
      </c>
      <c r="F20" s="8">
        <f t="shared" si="0"/>
        <v>1</v>
      </c>
      <c r="G20" s="3" t="s">
        <v>41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0.5</v>
      </c>
      <c r="F21" s="8">
        <f t="shared" si="0"/>
        <v>0.5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0.5</v>
      </c>
      <c r="F22" s="8">
        <f t="shared" si="0"/>
        <v>0.5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1</v>
      </c>
      <c r="F24" s="8">
        <f t="shared" si="0"/>
        <v>1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0.5</v>
      </c>
      <c r="F25" s="8">
        <f t="shared" si="0"/>
        <v>0.5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29.7</v>
      </c>
      <c r="G27" s="17"/>
    </row>
    <row r="28" spans="1:7" x14ac:dyDescent="0.2">
      <c r="C28" s="1" t="s">
        <v>40</v>
      </c>
      <c r="D28" s="18">
        <f>F27/D27</f>
        <v>0.56037735849056602</v>
      </c>
    </row>
  </sheetData>
  <pageMargins left="0.7" right="0.7" top="0.75" bottom="0.75" header="0.3" footer="0.3"/>
  <pageSetup orientation="portrait" horizontalDpi="4294967292" verticalDpi="4294967292"/>
  <drawing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activeCell="E12" sqref="E12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25.16406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ht="32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 t="s">
        <v>89</v>
      </c>
      <c r="H2" s="10" t="s">
        <v>10</v>
      </c>
      <c r="I2" s="2">
        <f t="shared" ref="I2:I7" si="1">SUMIF(B:B,H2,D:D)</f>
        <v>12</v>
      </c>
      <c r="J2" s="2">
        <f t="shared" ref="J2:J7" si="2">SUMIF(B:B,H:H,F:F)</f>
        <v>12</v>
      </c>
      <c r="K2" s="11">
        <f>J2/I2</f>
        <v>1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H3" s="10" t="s">
        <v>8</v>
      </c>
      <c r="I3" s="2">
        <f t="shared" si="1"/>
        <v>8</v>
      </c>
      <c r="J3" s="2">
        <f t="shared" si="2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H4" s="10" t="s">
        <v>13</v>
      </c>
      <c r="I4" s="2">
        <f t="shared" si="1"/>
        <v>7</v>
      </c>
      <c r="J4" s="2">
        <f t="shared" si="2"/>
        <v>6</v>
      </c>
      <c r="K4" s="11">
        <f t="shared" si="3"/>
        <v>0.8571428571428571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H5" s="10" t="s">
        <v>15</v>
      </c>
      <c r="I5" s="2">
        <f t="shared" si="1"/>
        <v>6</v>
      </c>
      <c r="J5" s="2">
        <f t="shared" si="2"/>
        <v>3.5</v>
      </c>
      <c r="K5" s="11">
        <f t="shared" si="3"/>
        <v>0.58333333333333337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H6" s="10" t="s">
        <v>17</v>
      </c>
      <c r="I6" s="2">
        <f t="shared" si="1"/>
        <v>8</v>
      </c>
      <c r="J6" s="2">
        <f t="shared" si="2"/>
        <v>3.2</v>
      </c>
      <c r="K6" s="11">
        <f t="shared" si="3"/>
        <v>0.4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0"/>
        <v>3</v>
      </c>
      <c r="G7" s="3" t="s">
        <v>90</v>
      </c>
      <c r="H7" s="10" t="s">
        <v>19</v>
      </c>
      <c r="I7" s="2">
        <f t="shared" si="1"/>
        <v>12</v>
      </c>
      <c r="J7" s="2">
        <f t="shared" si="2"/>
        <v>3.54</v>
      </c>
      <c r="K7" s="11">
        <f t="shared" si="3"/>
        <v>0.29499999999999998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0.06</v>
      </c>
      <c r="F8" s="8">
        <f t="shared" si="0"/>
        <v>0.54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8">
        <f t="shared" si="0"/>
        <v>3</v>
      </c>
      <c r="G9" s="3" t="s">
        <v>94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1</v>
      </c>
      <c r="F12" s="8">
        <f t="shared" si="0"/>
        <v>2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0.6</v>
      </c>
      <c r="F13" s="8">
        <f t="shared" si="0"/>
        <v>1.2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1</v>
      </c>
      <c r="F14" s="8">
        <f t="shared" si="0"/>
        <v>1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0.5</v>
      </c>
      <c r="F16" s="8">
        <f t="shared" si="0"/>
        <v>0.5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1</v>
      </c>
      <c r="F17" s="8">
        <f t="shared" si="0"/>
        <v>1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1</v>
      </c>
      <c r="F18" s="8">
        <f t="shared" si="0"/>
        <v>1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1</v>
      </c>
      <c r="F20" s="8">
        <f t="shared" si="0"/>
        <v>1</v>
      </c>
      <c r="G20" s="3" t="s">
        <v>41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0.5</v>
      </c>
      <c r="F21" s="8">
        <f t="shared" si="0"/>
        <v>0.5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0.5</v>
      </c>
      <c r="F22" s="8">
        <f t="shared" si="0"/>
        <v>0.5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1</v>
      </c>
      <c r="F24" s="8">
        <f t="shared" si="0"/>
        <v>1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8">
        <f t="shared" si="0"/>
        <v>1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36.239999999999995</v>
      </c>
      <c r="G27" s="17"/>
    </row>
    <row r="28" spans="1:7" x14ac:dyDescent="0.2">
      <c r="C28" s="1" t="s">
        <v>40</v>
      </c>
      <c r="D28" s="18">
        <f>F27/D27</f>
        <v>0.68377358490566031</v>
      </c>
    </row>
  </sheetData>
  <pageMargins left="0.7" right="0.7" top="0.75" bottom="0.75" header="0.3" footer="0.3"/>
  <pageSetup orientation="portrait" horizontalDpi="4294967292" verticalDpi="4294967292"/>
  <drawing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8"/>
  <sheetViews>
    <sheetView workbookViewId="0">
      <selection activeCell="E12" sqref="E12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25.16406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ht="32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 t="s">
        <v>89</v>
      </c>
      <c r="H2" s="10" t="s">
        <v>10</v>
      </c>
      <c r="I2" s="2">
        <f t="shared" ref="I2:I7" si="1">SUMIF(B:B,H2,D:D)</f>
        <v>12</v>
      </c>
      <c r="J2" s="2">
        <f t="shared" ref="J2:J7" si="2">SUMIF(B:B,H:H,F:F)</f>
        <v>9</v>
      </c>
      <c r="K2" s="11">
        <f>J2/I2</f>
        <v>0.75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H3" s="10" t="s">
        <v>8</v>
      </c>
      <c r="I3" s="2">
        <f t="shared" si="1"/>
        <v>8</v>
      </c>
      <c r="J3" s="2">
        <f t="shared" si="2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H4" s="10" t="s">
        <v>13</v>
      </c>
      <c r="I4" s="2">
        <f t="shared" si="1"/>
        <v>7</v>
      </c>
      <c r="J4" s="2">
        <f t="shared" si="2"/>
        <v>5.5</v>
      </c>
      <c r="K4" s="11">
        <f t="shared" si="3"/>
        <v>0.7857142857142857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H5" s="10" t="s">
        <v>15</v>
      </c>
      <c r="I5" s="2">
        <f t="shared" si="1"/>
        <v>6</v>
      </c>
      <c r="J5" s="2">
        <f t="shared" si="2"/>
        <v>3.1</v>
      </c>
      <c r="K5" s="11">
        <f t="shared" si="3"/>
        <v>0.51666666666666672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0</v>
      </c>
      <c r="F6" s="8">
        <f t="shared" si="0"/>
        <v>0</v>
      </c>
      <c r="H6" s="10" t="s">
        <v>17</v>
      </c>
      <c r="I6" s="2">
        <f t="shared" si="1"/>
        <v>8</v>
      </c>
      <c r="J6" s="2">
        <f t="shared" si="2"/>
        <v>0</v>
      </c>
      <c r="K6" s="11">
        <f t="shared" si="3"/>
        <v>0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0"/>
        <v>3</v>
      </c>
      <c r="G7" s="3" t="s">
        <v>90</v>
      </c>
      <c r="H7" s="10" t="s">
        <v>19</v>
      </c>
      <c r="I7" s="2">
        <f t="shared" si="1"/>
        <v>12</v>
      </c>
      <c r="J7" s="2">
        <f t="shared" si="2"/>
        <v>3</v>
      </c>
      <c r="K7" s="11">
        <f t="shared" si="3"/>
        <v>0.25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</v>
      </c>
      <c r="F8" s="8">
        <f t="shared" si="0"/>
        <v>0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8">
        <f t="shared" si="0"/>
        <v>3</v>
      </c>
      <c r="G9" s="3" t="s">
        <v>94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</v>
      </c>
      <c r="F12" s="8">
        <f t="shared" si="0"/>
        <v>0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</v>
      </c>
      <c r="F13" s="8">
        <f t="shared" si="0"/>
        <v>0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1</v>
      </c>
      <c r="F14" s="8">
        <f t="shared" si="0"/>
        <v>1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0.5</v>
      </c>
      <c r="F15" s="8">
        <f t="shared" si="0"/>
        <v>0.5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0.6</v>
      </c>
      <c r="F17" s="8">
        <f t="shared" si="0"/>
        <v>0.6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1</v>
      </c>
      <c r="F18" s="8">
        <f t="shared" si="0"/>
        <v>1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1</v>
      </c>
      <c r="F20" s="8">
        <f t="shared" si="0"/>
        <v>1</v>
      </c>
      <c r="G20" s="3" t="s">
        <v>41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0.5</v>
      </c>
      <c r="F21" s="8">
        <f t="shared" si="0"/>
        <v>0.5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0.5</v>
      </c>
      <c r="F22" s="8">
        <f t="shared" si="0"/>
        <v>0.5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1</v>
      </c>
      <c r="F24" s="8">
        <f t="shared" si="0"/>
        <v>1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0.5</v>
      </c>
      <c r="F25" s="8">
        <f t="shared" si="0"/>
        <v>0.5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28.6</v>
      </c>
      <c r="G27" s="17"/>
    </row>
    <row r="28" spans="1:7" x14ac:dyDescent="0.2">
      <c r="C28" s="1" t="s">
        <v>40</v>
      </c>
      <c r="D28" s="18">
        <f>F27/D27</f>
        <v>0.53962264150943395</v>
      </c>
    </row>
  </sheetData>
  <pageMargins left="0.7" right="0.7" top="0.75" bottom="0.75" header="0.3" footer="0.3"/>
  <pageSetup orientation="portrait" horizontalDpi="4294967292" verticalDpi="4294967292"/>
  <drawing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29"/>
  <sheetViews>
    <sheetView workbookViewId="0">
      <selection activeCell="E12" sqref="E12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25.16406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ht="32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 t="shared" ref="F2:F26" si="0">D2*E2</f>
        <v>5</v>
      </c>
      <c r="G2" s="3" t="s">
        <v>89</v>
      </c>
      <c r="H2" s="10" t="s">
        <v>10</v>
      </c>
      <c r="I2" s="2">
        <f>SUMIF(B:B,H2,D:D)</f>
        <v>12</v>
      </c>
      <c r="J2" s="2">
        <f>SUMIF(B:B,H:H,F:F)</f>
        <v>12</v>
      </c>
      <c r="K2" s="11">
        <f>J2/I2</f>
        <v>1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si="0"/>
        <v>3</v>
      </c>
      <c r="H3" s="10" t="s">
        <v>8</v>
      </c>
      <c r="I3" s="2">
        <f t="shared" ref="I3:I7" si="1">SUMIF(B:B,H3,D:D)</f>
        <v>8</v>
      </c>
      <c r="J3" s="2">
        <f t="shared" ref="J3:J7" si="2">SUMIF(B:B,H:H,F:F)</f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0"/>
        <v>3</v>
      </c>
      <c r="H4" s="10" t="s">
        <v>13</v>
      </c>
      <c r="I4" s="2">
        <f t="shared" si="1"/>
        <v>7</v>
      </c>
      <c r="J4" s="2">
        <f t="shared" si="2"/>
        <v>6.3</v>
      </c>
      <c r="K4" s="11">
        <f t="shared" si="3"/>
        <v>0.9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0"/>
        <v>3</v>
      </c>
      <c r="H5" s="10" t="s">
        <v>15</v>
      </c>
      <c r="I5" s="2">
        <f t="shared" si="1"/>
        <v>6</v>
      </c>
      <c r="J5" s="2">
        <f t="shared" si="2"/>
        <v>3</v>
      </c>
      <c r="K5" s="11">
        <f t="shared" si="3"/>
        <v>0.5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0"/>
        <v>3</v>
      </c>
      <c r="H6" s="10" t="s">
        <v>17</v>
      </c>
      <c r="I6" s="2">
        <f t="shared" si="1"/>
        <v>8</v>
      </c>
      <c r="J6" s="2">
        <f t="shared" si="2"/>
        <v>0</v>
      </c>
      <c r="K6" s="11">
        <f t="shared" si="3"/>
        <v>0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0"/>
        <v>3</v>
      </c>
      <c r="G7" s="3" t="s">
        <v>90</v>
      </c>
      <c r="H7" s="10" t="s">
        <v>19</v>
      </c>
      <c r="I7" s="2">
        <f t="shared" si="1"/>
        <v>12</v>
      </c>
      <c r="J7" s="2">
        <f t="shared" si="2"/>
        <v>10.199999999999999</v>
      </c>
      <c r="K7" s="11">
        <f t="shared" si="3"/>
        <v>0.85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0.8</v>
      </c>
      <c r="F8" s="8">
        <f t="shared" si="0"/>
        <v>7.2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1</v>
      </c>
      <c r="F9" s="8">
        <f t="shared" si="0"/>
        <v>3</v>
      </c>
      <c r="G9" s="3" t="s">
        <v>94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0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0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</v>
      </c>
      <c r="F12" s="8">
        <f t="shared" si="0"/>
        <v>0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</v>
      </c>
      <c r="F13" s="8">
        <f t="shared" si="0"/>
        <v>0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1</v>
      </c>
      <c r="F14" s="8">
        <f t="shared" si="0"/>
        <v>1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0"/>
        <v>0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0"/>
        <v>0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1</v>
      </c>
      <c r="F17" s="8">
        <f t="shared" si="0"/>
        <v>1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1</v>
      </c>
      <c r="F18" s="8">
        <f t="shared" si="0"/>
        <v>1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0"/>
        <v>0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1</v>
      </c>
      <c r="F20" s="8">
        <f t="shared" si="0"/>
        <v>1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0"/>
        <v>1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0.3</v>
      </c>
      <c r="F22" s="8">
        <f t="shared" si="0"/>
        <v>0.3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0"/>
        <v>1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1</v>
      </c>
      <c r="F24" s="8">
        <f t="shared" si="0"/>
        <v>1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8">
        <f t="shared" si="0"/>
        <v>1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0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39.5</v>
      </c>
      <c r="G27" s="17"/>
    </row>
    <row r="28" spans="1:7" x14ac:dyDescent="0.2">
      <c r="C28" s="1" t="s">
        <v>40</v>
      </c>
      <c r="D28" s="18">
        <f>F27/D27</f>
        <v>0.74528301886792447</v>
      </c>
    </row>
    <row r="29" spans="1:7" x14ac:dyDescent="0.2">
      <c r="C29" s="1"/>
      <c r="D29" s="18"/>
    </row>
  </sheetData>
  <pageMargins left="0.7" right="0.7" top="0.75" bottom="0.75" header="0.3" footer="0.3"/>
  <pageSetup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>D2*E2</f>
        <v>5</v>
      </c>
      <c r="G2" s="72"/>
      <c r="H2" s="10" t="s">
        <v>10</v>
      </c>
      <c r="I2" s="2">
        <f t="shared" ref="I2:I7" si="0">SUMIF(B:B,H2,D:D)</f>
        <v>12</v>
      </c>
      <c r="J2" s="2">
        <f t="shared" ref="J2:J7" si="1">SUMIF(B:B,H:H,F:F)</f>
        <v>12</v>
      </c>
      <c r="K2" s="11">
        <f>J2/I2</f>
        <v>1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ref="F3:F26" si="2">D3*E3</f>
        <v>3</v>
      </c>
      <c r="G3" s="72"/>
      <c r="H3" s="10" t="s">
        <v>8</v>
      </c>
      <c r="I3" s="2">
        <f t="shared" si="0"/>
        <v>8</v>
      </c>
      <c r="J3" s="2">
        <f t="shared" si="1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f t="shared" si="2"/>
        <v>3</v>
      </c>
      <c r="G4" s="72"/>
      <c r="H4" s="10" t="s">
        <v>13</v>
      </c>
      <c r="I4" s="2">
        <f t="shared" si="0"/>
        <v>7</v>
      </c>
      <c r="J4" s="2">
        <f t="shared" si="1"/>
        <v>6</v>
      </c>
      <c r="K4" s="11">
        <f t="shared" si="3"/>
        <v>0.8571428571428571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2"/>
        <v>3</v>
      </c>
      <c r="G5" s="72"/>
      <c r="H5" s="10" t="s">
        <v>15</v>
      </c>
      <c r="I5" s="2">
        <f t="shared" si="0"/>
        <v>6</v>
      </c>
      <c r="J5" s="2">
        <f t="shared" si="1"/>
        <v>2</v>
      </c>
      <c r="K5" s="11">
        <f t="shared" si="3"/>
        <v>0.33333333333333331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f t="shared" si="2"/>
        <v>3</v>
      </c>
      <c r="G6" s="72"/>
      <c r="H6" s="10" t="s">
        <v>17</v>
      </c>
      <c r="I6" s="2">
        <f t="shared" si="0"/>
        <v>8</v>
      </c>
      <c r="J6" s="2">
        <f t="shared" si="1"/>
        <v>0</v>
      </c>
      <c r="K6" s="11">
        <f t="shared" si="3"/>
        <v>0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1</v>
      </c>
      <c r="F7" s="8">
        <f t="shared" si="2"/>
        <v>3</v>
      </c>
      <c r="G7" s="72"/>
      <c r="H7" s="10" t="s">
        <v>19</v>
      </c>
      <c r="I7" s="2">
        <f t="shared" si="0"/>
        <v>12</v>
      </c>
      <c r="J7" s="2">
        <f t="shared" si="1"/>
        <v>4.5</v>
      </c>
      <c r="K7" s="11">
        <f t="shared" si="3"/>
        <v>0.375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0.5</v>
      </c>
      <c r="F8" s="8">
        <f t="shared" si="2"/>
        <v>4.5</v>
      </c>
      <c r="G8" s="72"/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</v>
      </c>
      <c r="F9" s="8">
        <f t="shared" si="2"/>
        <v>0</v>
      </c>
      <c r="G9" s="72"/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2"/>
        <v>0</v>
      </c>
      <c r="G10" s="72"/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2"/>
        <v>0</v>
      </c>
      <c r="G11" s="72"/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</v>
      </c>
      <c r="F12" s="8">
        <f t="shared" si="2"/>
        <v>0</v>
      </c>
      <c r="G12" s="72"/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</v>
      </c>
      <c r="F13" s="8">
        <f t="shared" si="2"/>
        <v>0</v>
      </c>
      <c r="G13" s="72" t="s">
        <v>104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1</v>
      </c>
      <c r="F14" s="8">
        <f t="shared" si="2"/>
        <v>1</v>
      </c>
      <c r="G14" s="72"/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2"/>
        <v>0</v>
      </c>
      <c r="G15" s="72"/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2"/>
        <v>0</v>
      </c>
      <c r="G16" s="72"/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2"/>
        <v>0</v>
      </c>
      <c r="G17" s="72"/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1</v>
      </c>
      <c r="F18" s="8">
        <f t="shared" si="2"/>
        <v>1</v>
      </c>
      <c r="G18" s="72" t="s">
        <v>104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2"/>
        <v>0</v>
      </c>
      <c r="G19" s="72"/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1</v>
      </c>
      <c r="F20" s="8">
        <f t="shared" si="2"/>
        <v>1</v>
      </c>
      <c r="G20" s="72"/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1</v>
      </c>
      <c r="F21" s="8">
        <f t="shared" si="2"/>
        <v>1</v>
      </c>
      <c r="G21" s="72"/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1</v>
      </c>
      <c r="F22" s="8">
        <f t="shared" si="2"/>
        <v>1</v>
      </c>
      <c r="G22" s="72"/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1</v>
      </c>
      <c r="F23" s="8">
        <f t="shared" si="2"/>
        <v>1</v>
      </c>
      <c r="G23" s="72"/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2"/>
        <v>0</v>
      </c>
      <c r="G24" s="72"/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8">
        <f t="shared" si="2"/>
        <v>1</v>
      </c>
      <c r="G25" s="72"/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2"/>
        <v>1</v>
      </c>
      <c r="G26" s="73"/>
    </row>
    <row r="27" spans="1:7" x14ac:dyDescent="0.2">
      <c r="C27" s="1" t="s">
        <v>39</v>
      </c>
      <c r="D27" s="8">
        <f>SUM(D2:D26)</f>
        <v>53</v>
      </c>
      <c r="F27" s="8">
        <f>SUM(F2:F26)</f>
        <v>32.5</v>
      </c>
      <c r="G27" s="17"/>
    </row>
    <row r="28" spans="1:7" x14ac:dyDescent="0.2">
      <c r="C28" s="1" t="s">
        <v>40</v>
      </c>
      <c r="D28" s="18">
        <f>F27/D27</f>
        <v>0.6132075471698113</v>
      </c>
    </row>
  </sheetData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ht="32" x14ac:dyDescent="0.2">
      <c r="A2" s="1">
        <v>1</v>
      </c>
      <c r="B2" s="1" t="s">
        <v>8</v>
      </c>
      <c r="C2" s="2" t="s">
        <v>9</v>
      </c>
      <c r="D2" s="8">
        <v>5</v>
      </c>
      <c r="E2" s="9">
        <v>0.7</v>
      </c>
      <c r="F2" s="8">
        <v>3.5</v>
      </c>
      <c r="G2" s="3" t="s">
        <v>105</v>
      </c>
      <c r="H2" s="10" t="s">
        <v>10</v>
      </c>
      <c r="I2" s="2">
        <f t="shared" ref="I2:I7" si="0">SUMIF(B:B,H2,D:D)</f>
        <v>12</v>
      </c>
      <c r="J2" s="2">
        <f t="shared" ref="J2:J7" si="1">SUMIF(B:B,H:H,F:F)</f>
        <v>9</v>
      </c>
      <c r="K2" s="11">
        <f>J2/I2</f>
        <v>0.75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v>3</v>
      </c>
      <c r="H3" s="10" t="s">
        <v>8</v>
      </c>
      <c r="I3" s="2">
        <f t="shared" si="0"/>
        <v>8</v>
      </c>
      <c r="J3" s="2">
        <f t="shared" si="1"/>
        <v>6.5</v>
      </c>
      <c r="K3" s="11">
        <f t="shared" ref="K3:K7" si="2">J3/I3</f>
        <v>0.8125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v>3</v>
      </c>
      <c r="H4" s="10" t="s">
        <v>13</v>
      </c>
      <c r="I4" s="2">
        <f t="shared" si="0"/>
        <v>7</v>
      </c>
      <c r="J4" s="2">
        <f t="shared" si="1"/>
        <v>1.5</v>
      </c>
      <c r="K4" s="11">
        <f t="shared" si="2"/>
        <v>0.21428571428571427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v>3</v>
      </c>
      <c r="H5" s="10" t="s">
        <v>15</v>
      </c>
      <c r="I5" s="2">
        <f t="shared" si="0"/>
        <v>6</v>
      </c>
      <c r="J5" s="2">
        <f t="shared" si="1"/>
        <v>0</v>
      </c>
      <c r="K5" s="11">
        <f t="shared" si="2"/>
        <v>0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1</v>
      </c>
      <c r="F6" s="8">
        <v>3</v>
      </c>
      <c r="H6" s="10" t="s">
        <v>17</v>
      </c>
      <c r="I6" s="2">
        <f t="shared" si="0"/>
        <v>8</v>
      </c>
      <c r="J6" s="2">
        <f t="shared" si="1"/>
        <v>1.6</v>
      </c>
      <c r="K6" s="11">
        <f t="shared" si="2"/>
        <v>0.2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</v>
      </c>
      <c r="F7" s="8">
        <v>0</v>
      </c>
      <c r="H7" s="10" t="s">
        <v>19</v>
      </c>
      <c r="I7" s="2">
        <f t="shared" si="0"/>
        <v>12</v>
      </c>
      <c r="J7" s="2">
        <f t="shared" si="1"/>
        <v>3.42</v>
      </c>
      <c r="K7" s="11">
        <f t="shared" si="2"/>
        <v>0.28499999999999998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0.38</v>
      </c>
      <c r="F8" s="8">
        <v>3.42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</v>
      </c>
      <c r="F9" s="8">
        <v>0</v>
      </c>
      <c r="G9" s="3" t="s">
        <v>106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0.5</v>
      </c>
      <c r="F12" s="8">
        <v>1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0.3</v>
      </c>
      <c r="F13" s="8">
        <v>0.6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v>0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v>0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v>0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v>0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v>0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v>0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v>0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</v>
      </c>
      <c r="F21" s="8">
        <v>0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0.5</v>
      </c>
      <c r="F22" s="8">
        <v>0.5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</v>
      </c>
      <c r="F23" s="8">
        <v>0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v>0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1</v>
      </c>
      <c r="F25" s="8">
        <v>1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0</v>
      </c>
      <c r="F26" s="14">
        <f t="shared" ref="F26" si="3">D26*E26</f>
        <v>0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22.020000000000003</v>
      </c>
      <c r="G27" s="17"/>
    </row>
    <row r="28" spans="1:7" x14ac:dyDescent="0.2">
      <c r="C28" s="1" t="s">
        <v>40</v>
      </c>
      <c r="D28" s="18">
        <f>F27/D27</f>
        <v>0.41547169811320761</v>
      </c>
    </row>
  </sheetData>
  <pageMargins left="0.7" right="0.7" top="0.75" bottom="0.75" header="0.3" footer="0.3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ht="32" x14ac:dyDescent="0.2">
      <c r="A2" s="1">
        <v>1</v>
      </c>
      <c r="B2" s="1" t="s">
        <v>8</v>
      </c>
      <c r="C2" s="2" t="s">
        <v>9</v>
      </c>
      <c r="D2" s="8">
        <v>5</v>
      </c>
      <c r="E2" s="9">
        <v>0.8</v>
      </c>
      <c r="F2" s="8">
        <v>4</v>
      </c>
      <c r="G2" s="3" t="s">
        <v>107</v>
      </c>
      <c r="H2" s="10" t="s">
        <v>10</v>
      </c>
      <c r="I2" s="2">
        <f t="shared" ref="I2:I7" si="0">SUMIF(B:B,H2,D:D)</f>
        <v>12</v>
      </c>
      <c r="J2" s="2">
        <f t="shared" ref="J2:J7" si="1">SUMIF(B:B,H:H,F:F)</f>
        <v>6</v>
      </c>
      <c r="K2" s="11">
        <f>J2/I2</f>
        <v>0.5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v>3</v>
      </c>
      <c r="H3" s="10" t="s">
        <v>8</v>
      </c>
      <c r="I3" s="2">
        <f t="shared" si="0"/>
        <v>8</v>
      </c>
      <c r="J3" s="2">
        <f t="shared" si="1"/>
        <v>7</v>
      </c>
      <c r="K3" s="11">
        <f t="shared" ref="K3:K7" si="2">J3/I3</f>
        <v>0.875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1</v>
      </c>
      <c r="F4" s="8">
        <v>3</v>
      </c>
      <c r="H4" s="10" t="s">
        <v>13</v>
      </c>
      <c r="I4" s="2">
        <f t="shared" si="0"/>
        <v>7</v>
      </c>
      <c r="J4" s="2">
        <f t="shared" si="1"/>
        <v>0</v>
      </c>
      <c r="K4" s="11">
        <f t="shared" si="2"/>
        <v>0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0.9</v>
      </c>
      <c r="F5" s="8">
        <v>3</v>
      </c>
      <c r="H5" s="10" t="s">
        <v>15</v>
      </c>
      <c r="I5" s="2">
        <f t="shared" si="0"/>
        <v>6</v>
      </c>
      <c r="J5" s="2">
        <f t="shared" si="1"/>
        <v>25</v>
      </c>
      <c r="K5" s="11">
        <f t="shared" si="2"/>
        <v>4.166666666666667</v>
      </c>
    </row>
    <row r="6" spans="1:11" ht="32" x14ac:dyDescent="0.2">
      <c r="A6" s="1">
        <v>5</v>
      </c>
      <c r="B6" s="1" t="s">
        <v>10</v>
      </c>
      <c r="C6" s="2" t="s">
        <v>16</v>
      </c>
      <c r="D6" s="8">
        <v>3</v>
      </c>
      <c r="E6" s="9">
        <v>0</v>
      </c>
      <c r="F6" s="8">
        <v>0</v>
      </c>
      <c r="G6" s="3" t="s">
        <v>108</v>
      </c>
      <c r="H6" s="10" t="s">
        <v>17</v>
      </c>
      <c r="I6" s="2">
        <f t="shared" si="0"/>
        <v>8</v>
      </c>
      <c r="J6" s="2">
        <f t="shared" si="1"/>
        <v>0</v>
      </c>
      <c r="K6" s="11">
        <f t="shared" si="2"/>
        <v>0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</v>
      </c>
      <c r="F7" s="8">
        <v>0</v>
      </c>
      <c r="H7" s="10" t="s">
        <v>19</v>
      </c>
      <c r="I7" s="2">
        <f t="shared" si="0"/>
        <v>12</v>
      </c>
      <c r="J7" s="2">
        <f t="shared" si="1"/>
        <v>8</v>
      </c>
      <c r="K7" s="11">
        <f t="shared" si="2"/>
        <v>0.66666666666666663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0.9</v>
      </c>
      <c r="F8" s="8">
        <v>8</v>
      </c>
      <c r="G8" s="3" t="s">
        <v>109</v>
      </c>
    </row>
    <row r="9" spans="1:11" ht="32" x14ac:dyDescent="0.2">
      <c r="A9" s="1">
        <v>8</v>
      </c>
      <c r="B9" s="1" t="s">
        <v>19</v>
      </c>
      <c r="C9" s="12" t="s">
        <v>21</v>
      </c>
      <c r="D9" s="8">
        <v>3</v>
      </c>
      <c r="E9" s="9">
        <v>0</v>
      </c>
      <c r="F9" s="8">
        <v>0</v>
      </c>
      <c r="G9" s="3" t="s">
        <v>110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</v>
      </c>
      <c r="F12" s="8">
        <v>0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</v>
      </c>
      <c r="F13" s="8">
        <v>0</v>
      </c>
      <c r="G13" s="3" t="s">
        <v>111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v>25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v>0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v>0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v>0</v>
      </c>
      <c r="G17" s="3" t="s">
        <v>111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v>0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v>0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v>0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</v>
      </c>
      <c r="F21" s="8">
        <v>0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</v>
      </c>
      <c r="F22" s="8">
        <v>0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</v>
      </c>
      <c r="F23" s="8">
        <v>0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v>0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</v>
      </c>
      <c r="F25" s="8">
        <v>0</v>
      </c>
      <c r="G25" s="3" t="s">
        <v>111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0</v>
      </c>
      <c r="F26" s="14">
        <v>0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46</v>
      </c>
      <c r="G27" s="17"/>
    </row>
    <row r="28" spans="1:7" x14ac:dyDescent="0.2">
      <c r="C28" s="1" t="s">
        <v>40</v>
      </c>
      <c r="D28" s="18">
        <f>F27/D27</f>
        <v>0.86792452830188682</v>
      </c>
    </row>
  </sheetData>
  <pageMargins left="0.7" right="0.7" top="0.75" bottom="0.75" header="0.3" footer="0.3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theme="9"/>
  </sheetPr>
  <dimension ref="A1:K28"/>
  <sheetViews>
    <sheetView workbookViewId="0">
      <selection sqref="A1:XFD1"/>
    </sheetView>
  </sheetViews>
  <sheetFormatPr baseColWidth="10" defaultColWidth="11" defaultRowHeight="16" x14ac:dyDescent="0.2"/>
  <cols>
    <col min="1" max="1" width="3.1640625" style="2" bestFit="1" customWidth="1"/>
    <col min="2" max="2" width="14.6640625" style="2" bestFit="1" customWidth="1"/>
    <col min="3" max="3" width="61.6640625" style="2" bestFit="1" customWidth="1"/>
    <col min="4" max="4" width="9.6640625" style="8" bestFit="1" customWidth="1"/>
    <col min="5" max="5" width="11" style="2"/>
    <col min="6" max="6" width="9.6640625" style="8" customWidth="1"/>
    <col min="7" max="7" width="18.83203125" style="3" customWidth="1"/>
    <col min="8" max="8" width="14.33203125" style="2" bestFit="1" customWidth="1"/>
    <col min="9" max="16384" width="11" style="2"/>
  </cols>
  <sheetData>
    <row r="1" spans="1:11" x14ac:dyDescent="0.2">
      <c r="A1" s="4"/>
      <c r="B1" s="4" t="s">
        <v>0</v>
      </c>
      <c r="C1" s="4" t="s">
        <v>1</v>
      </c>
      <c r="D1" s="5" t="s">
        <v>2</v>
      </c>
      <c r="E1" s="6" t="s">
        <v>3</v>
      </c>
      <c r="F1" s="5" t="s">
        <v>4</v>
      </c>
      <c r="G1" s="7" t="s">
        <v>5</v>
      </c>
      <c r="H1" s="2" t="s">
        <v>0</v>
      </c>
      <c r="I1" s="2" t="s">
        <v>6</v>
      </c>
      <c r="J1" s="2" t="s">
        <v>4</v>
      </c>
      <c r="K1" s="2" t="s">
        <v>7</v>
      </c>
    </row>
    <row r="2" spans="1:11" x14ac:dyDescent="0.2">
      <c r="A2" s="1">
        <v>1</v>
      </c>
      <c r="B2" s="1" t="s">
        <v>8</v>
      </c>
      <c r="C2" s="2" t="s">
        <v>9</v>
      </c>
      <c r="D2" s="8">
        <v>5</v>
      </c>
      <c r="E2" s="9">
        <v>1</v>
      </c>
      <c r="F2" s="8">
        <f>D2*E2</f>
        <v>5</v>
      </c>
      <c r="H2" s="10" t="s">
        <v>10</v>
      </c>
      <c r="I2" s="2">
        <f t="shared" ref="I2:I7" si="0">SUMIF(B:B,H2,D:D)</f>
        <v>12</v>
      </c>
      <c r="J2" s="2">
        <f t="shared" ref="J2:J7" si="1">SUMIF(B:B,H:H,F:F)</f>
        <v>3</v>
      </c>
      <c r="K2" s="11">
        <f>J2/I2</f>
        <v>0.25</v>
      </c>
    </row>
    <row r="3" spans="1:11" x14ac:dyDescent="0.2">
      <c r="A3" s="1">
        <v>2</v>
      </c>
      <c r="B3" s="1" t="s">
        <v>8</v>
      </c>
      <c r="C3" s="2" t="s">
        <v>11</v>
      </c>
      <c r="D3" s="8">
        <v>3</v>
      </c>
      <c r="E3" s="9">
        <v>1</v>
      </c>
      <c r="F3" s="8">
        <f t="shared" ref="F3:F26" si="2">D3*E3</f>
        <v>3</v>
      </c>
      <c r="H3" s="10" t="s">
        <v>8</v>
      </c>
      <c r="I3" s="2">
        <f t="shared" si="0"/>
        <v>8</v>
      </c>
      <c r="J3" s="2">
        <f t="shared" si="1"/>
        <v>8</v>
      </c>
      <c r="K3" s="11">
        <f t="shared" ref="K3:K7" si="3">J3/I3</f>
        <v>1</v>
      </c>
    </row>
    <row r="4" spans="1:11" x14ac:dyDescent="0.2">
      <c r="A4" s="1">
        <v>3</v>
      </c>
      <c r="B4" s="1" t="s">
        <v>10</v>
      </c>
      <c r="C4" s="2" t="s">
        <v>12</v>
      </c>
      <c r="D4" s="8">
        <v>3</v>
      </c>
      <c r="E4" s="9">
        <v>0</v>
      </c>
      <c r="F4" s="8">
        <f t="shared" si="2"/>
        <v>0</v>
      </c>
      <c r="H4" s="10" t="s">
        <v>13</v>
      </c>
      <c r="I4" s="2">
        <f t="shared" si="0"/>
        <v>7</v>
      </c>
      <c r="J4" s="2">
        <f t="shared" si="1"/>
        <v>1.5</v>
      </c>
      <c r="K4" s="11">
        <f t="shared" si="3"/>
        <v>0.21428571428571427</v>
      </c>
    </row>
    <row r="5" spans="1:11" x14ac:dyDescent="0.2">
      <c r="A5" s="1">
        <v>4</v>
      </c>
      <c r="B5" s="1" t="s">
        <v>10</v>
      </c>
      <c r="C5" s="2" t="s">
        <v>14</v>
      </c>
      <c r="D5" s="8">
        <v>3</v>
      </c>
      <c r="E5" s="9">
        <v>1</v>
      </c>
      <c r="F5" s="8">
        <f t="shared" si="2"/>
        <v>3</v>
      </c>
      <c r="H5" s="10" t="s">
        <v>15</v>
      </c>
      <c r="I5" s="2">
        <f t="shared" si="0"/>
        <v>6</v>
      </c>
      <c r="J5" s="2">
        <f t="shared" si="1"/>
        <v>0</v>
      </c>
      <c r="K5" s="11">
        <f t="shared" si="3"/>
        <v>0</v>
      </c>
    </row>
    <row r="6" spans="1:11" x14ac:dyDescent="0.2">
      <c r="A6" s="1">
        <v>5</v>
      </c>
      <c r="B6" s="1" t="s">
        <v>10</v>
      </c>
      <c r="C6" s="2" t="s">
        <v>16</v>
      </c>
      <c r="D6" s="8">
        <v>3</v>
      </c>
      <c r="E6" s="9">
        <v>0</v>
      </c>
      <c r="F6" s="8">
        <f t="shared" si="2"/>
        <v>0</v>
      </c>
      <c r="H6" s="10" t="s">
        <v>17</v>
      </c>
      <c r="I6" s="2">
        <f t="shared" si="0"/>
        <v>8</v>
      </c>
      <c r="J6" s="2">
        <f t="shared" si="1"/>
        <v>0</v>
      </c>
      <c r="K6" s="11">
        <f t="shared" si="3"/>
        <v>0</v>
      </c>
    </row>
    <row r="7" spans="1:11" x14ac:dyDescent="0.2">
      <c r="A7" s="1">
        <v>6</v>
      </c>
      <c r="B7" s="1" t="s">
        <v>10</v>
      </c>
      <c r="C7" s="2" t="s">
        <v>18</v>
      </c>
      <c r="D7" s="8">
        <v>3</v>
      </c>
      <c r="E7" s="9">
        <v>0</v>
      </c>
      <c r="F7" s="8">
        <f t="shared" si="2"/>
        <v>0</v>
      </c>
      <c r="H7" s="10" t="s">
        <v>19</v>
      </c>
      <c r="I7" s="2">
        <f t="shared" si="0"/>
        <v>12</v>
      </c>
      <c r="J7" s="2">
        <f t="shared" si="1"/>
        <v>4.5</v>
      </c>
      <c r="K7" s="11">
        <f t="shared" si="3"/>
        <v>0.375</v>
      </c>
    </row>
    <row r="8" spans="1:11" x14ac:dyDescent="0.2">
      <c r="A8" s="1">
        <v>7</v>
      </c>
      <c r="B8" s="1" t="s">
        <v>19</v>
      </c>
      <c r="C8" s="2" t="s">
        <v>20</v>
      </c>
      <c r="D8" s="8">
        <v>9</v>
      </c>
      <c r="E8" s="9">
        <v>0.5</v>
      </c>
      <c r="F8" s="8">
        <f t="shared" si="2"/>
        <v>4.5</v>
      </c>
    </row>
    <row r="9" spans="1:11" x14ac:dyDescent="0.2">
      <c r="A9" s="1">
        <v>8</v>
      </c>
      <c r="B9" s="1" t="s">
        <v>19</v>
      </c>
      <c r="C9" s="12" t="s">
        <v>21</v>
      </c>
      <c r="D9" s="8">
        <v>3</v>
      </c>
      <c r="E9" s="9">
        <v>0</v>
      </c>
      <c r="F9" s="8">
        <f t="shared" si="2"/>
        <v>0</v>
      </c>
    </row>
    <row r="10" spans="1:11" x14ac:dyDescent="0.2">
      <c r="A10" s="1">
        <v>9</v>
      </c>
      <c r="B10" s="1" t="s">
        <v>17</v>
      </c>
      <c r="C10" s="2" t="s">
        <v>22</v>
      </c>
      <c r="D10" s="8">
        <v>2</v>
      </c>
      <c r="E10" s="9">
        <v>0</v>
      </c>
      <c r="F10" s="8">
        <f t="shared" si="2"/>
        <v>0</v>
      </c>
    </row>
    <row r="11" spans="1:11" x14ac:dyDescent="0.2">
      <c r="A11" s="1">
        <v>10</v>
      </c>
      <c r="B11" s="1" t="s">
        <v>17</v>
      </c>
      <c r="C11" s="2" t="s">
        <v>23</v>
      </c>
      <c r="D11" s="8">
        <v>2</v>
      </c>
      <c r="E11" s="9">
        <v>0</v>
      </c>
      <c r="F11" s="8">
        <f t="shared" si="2"/>
        <v>0</v>
      </c>
    </row>
    <row r="12" spans="1:11" x14ac:dyDescent="0.2">
      <c r="A12" s="1">
        <v>11</v>
      </c>
      <c r="B12" s="1" t="s">
        <v>17</v>
      </c>
      <c r="C12" s="2" t="s">
        <v>24</v>
      </c>
      <c r="D12" s="8">
        <v>2</v>
      </c>
      <c r="E12" s="9">
        <v>0</v>
      </c>
      <c r="F12" s="8">
        <f t="shared" si="2"/>
        <v>0</v>
      </c>
    </row>
    <row r="13" spans="1:11" x14ac:dyDescent="0.2">
      <c r="A13" s="1">
        <v>12</v>
      </c>
      <c r="B13" s="1" t="s">
        <v>17</v>
      </c>
      <c r="C13" s="2" t="s">
        <v>25</v>
      </c>
      <c r="D13" s="8">
        <v>2</v>
      </c>
      <c r="E13" s="9">
        <v>0</v>
      </c>
      <c r="F13" s="8">
        <f t="shared" si="2"/>
        <v>0</v>
      </c>
    </row>
    <row r="14" spans="1:11" x14ac:dyDescent="0.2">
      <c r="A14" s="1">
        <v>13</v>
      </c>
      <c r="B14" s="1" t="s">
        <v>15</v>
      </c>
      <c r="C14" s="2" t="s">
        <v>26</v>
      </c>
      <c r="D14" s="8">
        <v>1</v>
      </c>
      <c r="E14" s="9">
        <v>0</v>
      </c>
      <c r="F14" s="8">
        <f t="shared" si="2"/>
        <v>0</v>
      </c>
    </row>
    <row r="15" spans="1:11" x14ac:dyDescent="0.2">
      <c r="A15" s="1">
        <v>14</v>
      </c>
      <c r="B15" s="1" t="s">
        <v>15</v>
      </c>
      <c r="C15" s="2" t="s">
        <v>27</v>
      </c>
      <c r="D15" s="8">
        <v>1</v>
      </c>
      <c r="E15" s="9">
        <v>0</v>
      </c>
      <c r="F15" s="8">
        <f t="shared" si="2"/>
        <v>0</v>
      </c>
    </row>
    <row r="16" spans="1:11" x14ac:dyDescent="0.2">
      <c r="A16" s="1">
        <v>15</v>
      </c>
      <c r="B16" s="1" t="s">
        <v>15</v>
      </c>
      <c r="C16" s="2" t="s">
        <v>28</v>
      </c>
      <c r="D16" s="8">
        <v>1</v>
      </c>
      <c r="E16" s="9">
        <v>0</v>
      </c>
      <c r="F16" s="8">
        <f t="shared" si="2"/>
        <v>0</v>
      </c>
    </row>
    <row r="17" spans="1:7" x14ac:dyDescent="0.2">
      <c r="A17" s="1">
        <v>16</v>
      </c>
      <c r="B17" s="1" t="s">
        <v>15</v>
      </c>
      <c r="C17" s="2" t="s">
        <v>29</v>
      </c>
      <c r="D17" s="8">
        <v>1</v>
      </c>
      <c r="E17" s="9">
        <v>0</v>
      </c>
      <c r="F17" s="8">
        <f t="shared" si="2"/>
        <v>0</v>
      </c>
    </row>
    <row r="18" spans="1:7" x14ac:dyDescent="0.2">
      <c r="A18" s="1">
        <v>17</v>
      </c>
      <c r="B18" s="1" t="s">
        <v>15</v>
      </c>
      <c r="C18" s="2" t="s">
        <v>30</v>
      </c>
      <c r="D18" s="8">
        <v>1</v>
      </c>
      <c r="E18" s="9">
        <v>0</v>
      </c>
      <c r="F18" s="8">
        <f t="shared" si="2"/>
        <v>0</v>
      </c>
    </row>
    <row r="19" spans="1:7" x14ac:dyDescent="0.2">
      <c r="A19" s="1">
        <v>18</v>
      </c>
      <c r="B19" s="1" t="s">
        <v>15</v>
      </c>
      <c r="C19" s="2" t="s">
        <v>31</v>
      </c>
      <c r="D19" s="8">
        <v>1</v>
      </c>
      <c r="E19" s="9">
        <v>0</v>
      </c>
      <c r="F19" s="8">
        <f t="shared" si="2"/>
        <v>0</v>
      </c>
    </row>
    <row r="20" spans="1:7" x14ac:dyDescent="0.2">
      <c r="A20" s="1">
        <v>19</v>
      </c>
      <c r="B20" s="1" t="s">
        <v>13</v>
      </c>
      <c r="C20" s="2" t="s">
        <v>32</v>
      </c>
      <c r="D20" s="8">
        <v>1</v>
      </c>
      <c r="E20" s="9">
        <v>0</v>
      </c>
      <c r="F20" s="8">
        <f t="shared" si="2"/>
        <v>0</v>
      </c>
      <c r="G20" s="3" t="s">
        <v>42</v>
      </c>
    </row>
    <row r="21" spans="1:7" x14ac:dyDescent="0.2">
      <c r="A21" s="1">
        <v>20</v>
      </c>
      <c r="B21" s="1" t="s">
        <v>13</v>
      </c>
      <c r="C21" s="2" t="s">
        <v>33</v>
      </c>
      <c r="D21" s="8">
        <v>1</v>
      </c>
      <c r="E21" s="9">
        <v>0</v>
      </c>
      <c r="F21" s="8">
        <f t="shared" si="2"/>
        <v>0</v>
      </c>
    </row>
    <row r="22" spans="1:7" x14ac:dyDescent="0.2">
      <c r="A22" s="1">
        <v>21</v>
      </c>
      <c r="B22" s="1" t="s">
        <v>13</v>
      </c>
      <c r="C22" s="2" t="s">
        <v>34</v>
      </c>
      <c r="D22" s="8">
        <v>1</v>
      </c>
      <c r="E22" s="9">
        <v>0.5</v>
      </c>
      <c r="F22" s="8">
        <f t="shared" si="2"/>
        <v>0.5</v>
      </c>
    </row>
    <row r="23" spans="1:7" x14ac:dyDescent="0.2">
      <c r="A23" s="1">
        <v>22</v>
      </c>
      <c r="B23" s="1" t="s">
        <v>13</v>
      </c>
      <c r="C23" s="2" t="s">
        <v>35</v>
      </c>
      <c r="D23" s="8">
        <v>1</v>
      </c>
      <c r="E23" s="9">
        <v>0</v>
      </c>
      <c r="F23" s="8">
        <f t="shared" si="2"/>
        <v>0</v>
      </c>
    </row>
    <row r="24" spans="1:7" x14ac:dyDescent="0.2">
      <c r="A24" s="1">
        <v>23</v>
      </c>
      <c r="B24" s="1" t="s">
        <v>13</v>
      </c>
      <c r="C24" s="2" t="s">
        <v>36</v>
      </c>
      <c r="D24" s="8">
        <v>1</v>
      </c>
      <c r="E24" s="9">
        <v>0</v>
      </c>
      <c r="F24" s="8">
        <f t="shared" si="2"/>
        <v>0</v>
      </c>
      <c r="G24" s="3" t="s">
        <v>112</v>
      </c>
    </row>
    <row r="25" spans="1:7" x14ac:dyDescent="0.2">
      <c r="A25" s="1">
        <v>24</v>
      </c>
      <c r="B25" s="1" t="s">
        <v>13</v>
      </c>
      <c r="C25" s="2" t="s">
        <v>37</v>
      </c>
      <c r="D25" s="8">
        <v>1</v>
      </c>
      <c r="E25" s="9">
        <v>0</v>
      </c>
      <c r="F25" s="8">
        <f t="shared" si="2"/>
        <v>0</v>
      </c>
      <c r="G25" s="3" t="s">
        <v>42</v>
      </c>
    </row>
    <row r="26" spans="1:7" x14ac:dyDescent="0.2">
      <c r="A26" s="4">
        <v>25</v>
      </c>
      <c r="B26" s="4" t="s">
        <v>13</v>
      </c>
      <c r="C26" s="13" t="s">
        <v>38</v>
      </c>
      <c r="D26" s="14">
        <v>1</v>
      </c>
      <c r="E26" s="15">
        <v>1</v>
      </c>
      <c r="F26" s="14">
        <f t="shared" si="2"/>
        <v>1</v>
      </c>
      <c r="G26" s="16"/>
    </row>
    <row r="27" spans="1:7" x14ac:dyDescent="0.2">
      <c r="C27" s="1" t="s">
        <v>39</v>
      </c>
      <c r="D27" s="8">
        <f>SUM(D2:D26)</f>
        <v>53</v>
      </c>
      <c r="F27" s="8">
        <f>SUM(F2:F26)</f>
        <v>17</v>
      </c>
      <c r="G27" s="17"/>
    </row>
    <row r="28" spans="1:7" x14ac:dyDescent="0.2">
      <c r="C28" s="1" t="s">
        <v>40</v>
      </c>
      <c r="D28" s="18">
        <f>F27/D27</f>
        <v>0.32075471698113206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53</vt:i4>
      </vt:variant>
    </vt:vector>
  </HeadingPairs>
  <TitlesOfParts>
    <vt:vector size="53" baseType="lpstr">
      <vt:lpstr>AET</vt:lpstr>
      <vt:lpstr>Admin Services</vt:lpstr>
      <vt:lpstr>Arc Plugin</vt:lpstr>
      <vt:lpstr>Atlas</vt:lpstr>
      <vt:lpstr>Buildings</vt:lpstr>
      <vt:lpstr>CLS</vt:lpstr>
      <vt:lpstr>Detection Review</vt:lpstr>
      <vt:lpstr>GeoMatch</vt:lpstr>
      <vt:lpstr>Geo App</vt:lpstr>
      <vt:lpstr>Leaf</vt:lpstr>
      <vt:lpstr>Metricator</vt:lpstr>
      <vt:lpstr>Map Router</vt:lpstr>
      <vt:lpstr>NG</vt:lpstr>
      <vt:lpstr>RMOB Services</vt:lpstr>
      <vt:lpstr>Snap App</vt:lpstr>
      <vt:lpstr>Transcribe</vt:lpstr>
      <vt:lpstr>WF</vt:lpstr>
      <vt:lpstr>XLV</vt:lpstr>
      <vt:lpstr>XTDL</vt:lpstr>
      <vt:lpstr>CaaS</vt:lpstr>
      <vt:lpstr>Services API</vt:lpstr>
      <vt:lpstr>Extraction Framework</vt:lpstr>
      <vt:lpstr>Query Tool</vt:lpstr>
      <vt:lpstr>UMT</vt:lpstr>
      <vt:lpstr>MMT</vt:lpstr>
      <vt:lpstr>PCT</vt:lpstr>
      <vt:lpstr>VCP</vt:lpstr>
      <vt:lpstr>MCP</vt:lpstr>
      <vt:lpstr>DDF</vt:lpstr>
      <vt:lpstr>Validation</vt:lpstr>
      <vt:lpstr>MapCore</vt:lpstr>
      <vt:lpstr>Validation Job Framework</vt:lpstr>
      <vt:lpstr>Validation Metrics</vt:lpstr>
      <vt:lpstr>TMOB Publish</vt:lpstr>
      <vt:lpstr>Voice</vt:lpstr>
      <vt:lpstr>ODF</vt:lpstr>
      <vt:lpstr>Generalized Admin Boundary</vt:lpstr>
      <vt:lpstr>AME</vt:lpstr>
      <vt:lpstr>Postal Code Boundary</vt:lpstr>
      <vt:lpstr>ADAS for FGDB</vt:lpstr>
      <vt:lpstr>RDF</vt:lpstr>
      <vt:lpstr>CDC</vt:lpstr>
      <vt:lpstr>Pipeline</vt:lpstr>
      <vt:lpstr>Community</vt:lpstr>
      <vt:lpstr>PDS</vt:lpstr>
      <vt:lpstr>PDS On-Boarding</vt:lpstr>
      <vt:lpstr>PDS Core Extraction Trans</vt:lpstr>
      <vt:lpstr>Snoopy</vt:lpstr>
      <vt:lpstr>PEP</vt:lpstr>
      <vt:lpstr>Places Medic</vt:lpstr>
      <vt:lpstr>PRT</vt:lpstr>
      <vt:lpstr>Titan</vt:lpstr>
      <vt:lpstr>Phoenix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NAVTEQ</dc:creator>
  <cp:lastModifiedBy>Microsoft Office User</cp:lastModifiedBy>
  <dcterms:created xsi:type="dcterms:W3CDTF">2015-05-07T12:47:10Z</dcterms:created>
  <dcterms:modified xsi:type="dcterms:W3CDTF">2016-01-13T17:59:07Z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</Properties>
</file>