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etzer/Downloads/"/>
    </mc:Choice>
  </mc:AlternateContent>
  <bookViews>
    <workbookView xWindow="8540" yWindow="460" windowWidth="34140" windowHeight="28260" tabRatio="500" activeTab="4"/>
  </bookViews>
  <sheets>
    <sheet name="Final Final Version" sheetId="6" r:id="rId1"/>
    <sheet name="Final Final Version - CaaS Q2" sheetId="12" r:id="rId2"/>
    <sheet name="Final Final Version - CaaS" sheetId="13" r:id="rId3"/>
    <sheet name="Final Final Version - API" sheetId="9" r:id="rId4"/>
    <sheet name="2015 Progress" sheetId="10" r:id="rId5"/>
    <sheet name="Critical Applications" sheetId="2" r:id="rId6"/>
  </sheets>
  <definedNames>
    <definedName name="_xlnm._FilterDatabase" localSheetId="0" hidden="1">'Final Final Version'!$A$2:$E$27</definedName>
    <definedName name="_xlnm._FilterDatabase" localSheetId="3" hidden="1">'Final Final Version - API'!$A$2:$E$27</definedName>
    <definedName name="_xlnm._FilterDatabase" localSheetId="2" hidden="1">'Final Final Version - CaaS'!$A$2:$E$27</definedName>
    <definedName name="_xlnm._FilterDatabase" localSheetId="1" hidden="1">'Final Final Version - CaaS Q2'!$A$2:$E$27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0" l="1"/>
  <c r="F2" i="10"/>
  <c r="F3" i="13"/>
  <c r="F4" i="13"/>
  <c r="F5" i="13"/>
  <c r="F6" i="13"/>
  <c r="F7" i="13"/>
  <c r="F8" i="13"/>
  <c r="F9" i="13"/>
  <c r="F10" i="13"/>
  <c r="F12" i="13"/>
  <c r="F13" i="13"/>
  <c r="F14" i="13"/>
  <c r="F15" i="13"/>
  <c r="F17" i="13"/>
  <c r="F18" i="13"/>
  <c r="F19" i="13"/>
  <c r="F22" i="13"/>
  <c r="F23" i="13"/>
  <c r="F24" i="13"/>
  <c r="F25" i="13"/>
  <c r="F26" i="13"/>
  <c r="F27" i="13"/>
  <c r="F28" i="13"/>
  <c r="D28" i="13"/>
  <c r="D29" i="13"/>
  <c r="J8" i="13"/>
  <c r="I8" i="13"/>
  <c r="K8" i="13"/>
  <c r="J7" i="13"/>
  <c r="I7" i="13"/>
  <c r="K7" i="13"/>
  <c r="J6" i="13"/>
  <c r="I6" i="13"/>
  <c r="K6" i="13"/>
  <c r="J5" i="13"/>
  <c r="I5" i="13"/>
  <c r="K5" i="13"/>
  <c r="J4" i="13"/>
  <c r="I4" i="13"/>
  <c r="K4" i="13"/>
  <c r="J3" i="13"/>
  <c r="I3" i="13"/>
  <c r="K3" i="13"/>
  <c r="G3" i="10"/>
  <c r="F3" i="12"/>
  <c r="F4" i="12"/>
  <c r="F5" i="12"/>
  <c r="F6" i="12"/>
  <c r="F7" i="12"/>
  <c r="F8" i="12"/>
  <c r="F9" i="12"/>
  <c r="F10" i="12"/>
  <c r="F12" i="12"/>
  <c r="F13" i="12"/>
  <c r="F14" i="12"/>
  <c r="F15" i="12"/>
  <c r="F17" i="12"/>
  <c r="F18" i="12"/>
  <c r="F19" i="12"/>
  <c r="F22" i="12"/>
  <c r="F23" i="12"/>
  <c r="F24" i="12"/>
  <c r="F25" i="12"/>
  <c r="F26" i="12"/>
  <c r="F27" i="12"/>
  <c r="F28" i="12"/>
  <c r="D28" i="12"/>
  <c r="D29" i="12"/>
  <c r="J8" i="12"/>
  <c r="I8" i="12"/>
  <c r="K8" i="12"/>
  <c r="J7" i="12"/>
  <c r="I7" i="12"/>
  <c r="K7" i="12"/>
  <c r="J6" i="12"/>
  <c r="I6" i="12"/>
  <c r="K6" i="12"/>
  <c r="J5" i="12"/>
  <c r="I5" i="12"/>
  <c r="K5" i="12"/>
  <c r="J4" i="12"/>
  <c r="I4" i="12"/>
  <c r="K4" i="12"/>
  <c r="J3" i="12"/>
  <c r="I3" i="12"/>
  <c r="K3" i="12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D28" i="9"/>
  <c r="D29" i="9"/>
  <c r="J8" i="9"/>
  <c r="I8" i="9"/>
  <c r="K8" i="9"/>
  <c r="J7" i="9"/>
  <c r="I7" i="9"/>
  <c r="K7" i="9"/>
  <c r="J6" i="9"/>
  <c r="I6" i="9"/>
  <c r="K6" i="9"/>
  <c r="J5" i="9"/>
  <c r="I5" i="9"/>
  <c r="K5" i="9"/>
  <c r="J4" i="9"/>
  <c r="I4" i="9"/>
  <c r="K4" i="9"/>
  <c r="J3" i="9"/>
  <c r="I3" i="9"/>
  <c r="K3" i="9"/>
  <c r="F3" i="6"/>
  <c r="F4" i="6"/>
  <c r="J4" i="6"/>
  <c r="I4" i="6"/>
  <c r="K4" i="6"/>
  <c r="F21" i="6"/>
  <c r="F22" i="6"/>
  <c r="F23" i="6"/>
  <c r="F2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5" i="6"/>
  <c r="F26" i="6"/>
  <c r="F27" i="6"/>
  <c r="F28" i="6"/>
  <c r="J5" i="6"/>
  <c r="I5" i="6"/>
  <c r="K5" i="6"/>
  <c r="J6" i="6"/>
  <c r="I6" i="6"/>
  <c r="K6" i="6"/>
  <c r="J7" i="6"/>
  <c r="I7" i="6"/>
  <c r="K7" i="6"/>
  <c r="J8" i="6"/>
  <c r="I8" i="6"/>
  <c r="K8" i="6"/>
  <c r="J3" i="6"/>
  <c r="I3" i="6"/>
  <c r="K3" i="6"/>
  <c r="D28" i="6"/>
  <c r="D29" i="6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</calcChain>
</file>

<file path=xl/comments1.xml><?xml version="1.0" encoding="utf-8"?>
<comments xmlns="http://schemas.openxmlformats.org/spreadsheetml/2006/main">
  <authors>
    <author>Microsoft Office User</author>
  </authors>
  <commentList>
    <comment ref="E2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E2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E2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E2" authorId="0">
      <text>
        <r>
          <rPr>
            <b/>
            <sz val="10"/>
            <color indexed="81"/>
            <rFont val="Calibri"/>
          </rPr>
          <t xml:space="preserve">Only modify this column.  For binary items, use either 0% or 100%
</t>
        </r>
      </text>
    </comment>
  </commentList>
</comments>
</file>

<file path=xl/sharedStrings.xml><?xml version="1.0" encoding="utf-8"?>
<sst xmlns="http://schemas.openxmlformats.org/spreadsheetml/2006/main" count="357" uniqueCount="91">
  <si>
    <t>Item</t>
  </si>
  <si>
    <t>Open code accessibility</t>
  </si>
  <si>
    <t>Automated build on check-in</t>
  </si>
  <si>
    <t>Automated unit test</t>
  </si>
  <si>
    <t>Automated deployment</t>
  </si>
  <si>
    <t>Automated integration test</t>
  </si>
  <si>
    <t>Automated load test</t>
  </si>
  <si>
    <t>Automated performance test</t>
  </si>
  <si>
    <t>Testing with production data</t>
  </si>
  <si>
    <t>Exception alerting</t>
  </si>
  <si>
    <t>All Public APIs instrumented</t>
  </si>
  <si>
    <t>Automated crash reporting</t>
  </si>
  <si>
    <t>Measured outage/uptime</t>
  </si>
  <si>
    <t>Measured response times</t>
  </si>
  <si>
    <t>Wiki for public facing APIs</t>
  </si>
  <si>
    <t>Wiki for high level design</t>
  </si>
  <si>
    <t>Wiki for on-boarding new developers</t>
  </si>
  <si>
    <t>Wiki user guide</t>
  </si>
  <si>
    <t>Published SLAs for uptime, response, error notification, service restoration</t>
  </si>
  <si>
    <t>Published Runbook</t>
  </si>
  <si>
    <t>Jira Agile board available</t>
  </si>
  <si>
    <t>Turbo Map</t>
  </si>
  <si>
    <t>Map Tiling</t>
  </si>
  <si>
    <t>Clarke</t>
  </si>
  <si>
    <t>Services API</t>
  </si>
  <si>
    <t>Team</t>
  </si>
  <si>
    <t>XTDL</t>
  </si>
  <si>
    <t>NG</t>
  </si>
  <si>
    <t>Transcribe</t>
  </si>
  <si>
    <t>LEAF</t>
  </si>
  <si>
    <t>RAKE</t>
  </si>
  <si>
    <t>Atlas</t>
  </si>
  <si>
    <t>Eric</t>
  </si>
  <si>
    <t>AET</t>
  </si>
  <si>
    <t>Map Router</t>
  </si>
  <si>
    <t>Admin Services</t>
  </si>
  <si>
    <t>RMOB Services</t>
  </si>
  <si>
    <t>Don</t>
  </si>
  <si>
    <t>Validation</t>
  </si>
  <si>
    <t>Extraction (EFW)</t>
  </si>
  <si>
    <t>Extraction (RDF)</t>
  </si>
  <si>
    <t>CDC</t>
  </si>
  <si>
    <t>Enterprise</t>
  </si>
  <si>
    <t xml:space="preserve">Voice </t>
  </si>
  <si>
    <t>Data Layers</t>
  </si>
  <si>
    <t>PCT</t>
  </si>
  <si>
    <t>Query Tool</t>
  </si>
  <si>
    <t>UMT</t>
  </si>
  <si>
    <t>MMT</t>
  </si>
  <si>
    <t>VCP</t>
  </si>
  <si>
    <t>Map App Coder</t>
  </si>
  <si>
    <t>Detection Review</t>
  </si>
  <si>
    <t>#</t>
  </si>
  <si>
    <t>Map Creator</t>
  </si>
  <si>
    <t>Jan</t>
  </si>
  <si>
    <t>WFC</t>
  </si>
  <si>
    <t>Applications/Components for MAQI</t>
  </si>
  <si>
    <t>Weighting</t>
  </si>
  <si>
    <t>Score</t>
  </si>
  <si>
    <t>Group</t>
  </si>
  <si>
    <t>Code Reviews</t>
  </si>
  <si>
    <t>CI</t>
  </si>
  <si>
    <t>Test Coverage</t>
  </si>
  <si>
    <t>Stability</t>
  </si>
  <si>
    <t>Instrumentation</t>
  </si>
  <si>
    <t>Documentation</t>
  </si>
  <si>
    <t>Index</t>
  </si>
  <si>
    <t>Improvement Target</t>
  </si>
  <si>
    <t>New Index</t>
  </si>
  <si>
    <t>Current Index</t>
  </si>
  <si>
    <t>Notes</t>
  </si>
  <si>
    <t>Retire estimated in 2015</t>
  </si>
  <si>
    <t>Unit Test Coverage</t>
  </si>
  <si>
    <t>Critical code sections identified and reviewed (Gerrit)</t>
  </si>
  <si>
    <t>Percentage</t>
  </si>
  <si>
    <t>Static Code Analysis (Sonar health)</t>
  </si>
  <si>
    <t>Application health (stats page)</t>
  </si>
  <si>
    <t>User impacting stats (Business process time)</t>
  </si>
  <si>
    <t>Total Index</t>
  </si>
  <si>
    <t>Weight</t>
  </si>
  <si>
    <t>Total</t>
  </si>
  <si>
    <t>N/A</t>
  </si>
  <si>
    <t>Application</t>
  </si>
  <si>
    <t>API</t>
  </si>
  <si>
    <t>Baseline</t>
  </si>
  <si>
    <t>Q2</t>
  </si>
  <si>
    <t>Q3</t>
  </si>
  <si>
    <t>Q4</t>
  </si>
  <si>
    <t>Target</t>
  </si>
  <si>
    <t>Increase</t>
  </si>
  <si>
    <t>CaaS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</si>
</sst>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auto="1"/>
      </bottom>
      <diagonal/>
    </border>
  </borders>
  <cellStyleXfs count="9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1" xfId="0" applyFont="1" applyBorder="1" applyAlignment="1">
      <alignment horizontal="left"/>
    </xf>
    <xf numFmtId="2" fontId="0" fillId="0" borderId="0" xfId="0" applyNumberFormat="1"/>
    <xf numFmtId="9" fontId="0" fillId="0" borderId="0" xfId="65" applyFont="1"/>
    <xf numFmtId="9" fontId="0" fillId="2" borderId="0" xfId="65" applyFont="1" applyFill="1"/>
    <xf numFmtId="0" fontId="0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65" applyNumberFormat="1" applyFont="1" applyAlignment="1">
      <alignment wrapText="1"/>
    </xf>
    <xf numFmtId="0" fontId="2" fillId="0" borderId="2" xfId="0" applyFont="1" applyBorder="1"/>
    <xf numFmtId="0" fontId="0" fillId="0" borderId="2" xfId="0" applyBorder="1"/>
    <xf numFmtId="1" fontId="0" fillId="0" borderId="2" xfId="0" applyNumberFormat="1" applyBorder="1"/>
    <xf numFmtId="9" fontId="0" fillId="2" borderId="2" xfId="65" applyFont="1" applyFill="1" applyBorder="1"/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9" fontId="2" fillId="0" borderId="2" xfId="65" applyFont="1" applyBorder="1"/>
    <xf numFmtId="0" fontId="0" fillId="0" borderId="0" xfId="0" applyAlignment="1">
      <alignment horizontal="center"/>
    </xf>
  </cellXfs>
  <cellStyles count="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  <cellStyle name="Percent" xfId="65" builtinId="5"/>
  </cellStyles>
  <dxfs count="4">
    <dxf>
      <alignment horizontal="center" vertical="bottom" textRotation="0" wrapText="0" indent="0" justifyLastLine="0" shrinkToFit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'Final Final Version'!$K$3:$K$8</c:f>
              <c:numCache>
                <c:formatCode>0.0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994978912"/>
        <c:axId val="-1995204336"/>
      </c:barChart>
      <c:catAx>
        <c:axId val="-199497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204336"/>
        <c:crosses val="autoZero"/>
        <c:auto val="1"/>
        <c:lblAlgn val="ctr"/>
        <c:lblOffset val="100"/>
        <c:noMultiLvlLbl val="0"/>
      </c:catAx>
      <c:valAx>
        <c:axId val="-199520433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97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'Final Final Version - CaaS Q2'!$K$2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Final Version - CaaS Q2'!$H$3:$H$8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'Final Final Version - CaaS Q2'!$K$3:$K$8</c:f>
              <c:numCache>
                <c:formatCode>0.0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0.166666666666667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994191520"/>
        <c:axId val="-1993891952"/>
      </c:barChart>
      <c:catAx>
        <c:axId val="-199419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891952"/>
        <c:crosses val="autoZero"/>
        <c:auto val="1"/>
        <c:lblAlgn val="ctr"/>
        <c:lblOffset val="100"/>
        <c:noMultiLvlLbl val="0"/>
      </c:catAx>
      <c:valAx>
        <c:axId val="-199389195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19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'Final Final Version - CaaS'!$K$2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Final Version - CaaS'!$H$3:$H$8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'Final Final Version - CaaS'!$K$3:$K$8</c:f>
              <c:numCache>
                <c:formatCode>0.0</c:formatCode>
                <c:ptCount val="6"/>
                <c:pt idx="0">
                  <c:v>0.75</c:v>
                </c:pt>
                <c:pt idx="1">
                  <c:v>1.0</c:v>
                </c:pt>
                <c:pt idx="2">
                  <c:v>0.833333333333333</c:v>
                </c:pt>
                <c:pt idx="3">
                  <c:v>0.0</c:v>
                </c:pt>
                <c:pt idx="4">
                  <c:v>0.333333333333333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993023776"/>
        <c:axId val="-2009274688"/>
      </c:barChart>
      <c:catAx>
        <c:axId val="-199302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274688"/>
        <c:crosses val="autoZero"/>
        <c:auto val="1"/>
        <c:lblAlgn val="ctr"/>
        <c:lblOffset val="100"/>
        <c:noMultiLvlLbl val="0"/>
      </c:catAx>
      <c:valAx>
        <c:axId val="-200927468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02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'Final Final Version - API'!$K$2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Final Version - API'!$H$3:$H$8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'Final Final Version - API'!$K$3:$K$8</c:f>
              <c:numCache>
                <c:formatCode>0.0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0.833333333333333</c:v>
                </c:pt>
                <c:pt idx="4">
                  <c:v>0.25</c:v>
                </c:pt>
                <c:pt idx="5">
                  <c:v>0.4375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992506928"/>
        <c:axId val="-1994760016"/>
      </c:barChart>
      <c:catAx>
        <c:axId val="-199250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760016"/>
        <c:crosses val="autoZero"/>
        <c:auto val="1"/>
        <c:lblAlgn val="ctr"/>
        <c:lblOffset val="100"/>
        <c:noMultiLvlLbl val="0"/>
      </c:catAx>
      <c:valAx>
        <c:axId val="-199476001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50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196850</xdr:rowOff>
    </xdr:from>
    <xdr:to>
      <xdr:col>13</xdr:col>
      <xdr:colOff>774700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196850</xdr:rowOff>
    </xdr:from>
    <xdr:to>
      <xdr:col>13</xdr:col>
      <xdr:colOff>774700</xdr:colOff>
      <xdr:row>24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196850</xdr:rowOff>
    </xdr:from>
    <xdr:to>
      <xdr:col>13</xdr:col>
      <xdr:colOff>774700</xdr:colOff>
      <xdr:row>24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196850</xdr:rowOff>
    </xdr:from>
    <xdr:to>
      <xdr:col>13</xdr:col>
      <xdr:colOff>774700</xdr:colOff>
      <xdr:row>24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3" totalsRowShown="0" headerRowDxfId="0">
  <autoFilter ref="A1:G3"/>
  <tableColumns count="7">
    <tableColumn id="1" name="Application"/>
    <tableColumn id="2" name="Q2"/>
    <tableColumn id="3" name="Q3"/>
    <tableColumn id="4" name="Q4"/>
    <tableColumn id="5" name="Baseline"/>
    <tableColumn id="6" name="Target"/>
    <tableColumn id="7" name="Increase" dataCellStyle="Percent">
      <calculatedColumnFormula>C3/B3-1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workbookViewId="0">
      <selection activeCell="B2" sqref="B2"/>
    </sheetView>
  </sheetViews>
  <sheetFormatPr baseColWidth="10" defaultColWidth="11" defaultRowHeight="16" x14ac:dyDescent="0.2"/>
  <cols>
    <col min="1" max="1" width="3.1640625" bestFit="1" customWidth="1"/>
    <col min="2" max="2" width="14.6640625" bestFit="1" customWidth="1"/>
    <col min="3" max="3" width="61.6640625" bestFit="1" customWidth="1"/>
    <col min="4" max="4" width="9.6640625" style="2" bestFit="1" customWidth="1"/>
    <col min="6" max="6" width="9.6640625" style="2" customWidth="1"/>
    <col min="7" max="7" width="18.83203125" style="9" customWidth="1"/>
    <col min="8" max="8" width="14.33203125" bestFit="1" customWidth="1"/>
  </cols>
  <sheetData>
    <row r="1" spans="1:11" x14ac:dyDescent="0.2">
      <c r="A1" s="1"/>
      <c r="B1" s="1"/>
      <c r="D1"/>
      <c r="F1"/>
    </row>
    <row r="2" spans="1:11" x14ac:dyDescent="0.2">
      <c r="A2" s="11"/>
      <c r="B2" s="11" t="s">
        <v>59</v>
      </c>
      <c r="C2" s="11" t="s">
        <v>0</v>
      </c>
      <c r="D2" s="15" t="s">
        <v>57</v>
      </c>
      <c r="E2" s="16" t="s">
        <v>74</v>
      </c>
      <c r="F2" s="15" t="s">
        <v>58</v>
      </c>
      <c r="G2" s="17" t="s">
        <v>70</v>
      </c>
      <c r="H2" t="s">
        <v>59</v>
      </c>
      <c r="I2" t="s">
        <v>79</v>
      </c>
      <c r="J2" t="s">
        <v>58</v>
      </c>
      <c r="K2" t="s">
        <v>66</v>
      </c>
    </row>
    <row r="3" spans="1:11" x14ac:dyDescent="0.2">
      <c r="A3" s="1">
        <v>1</v>
      </c>
      <c r="B3" s="1" t="s">
        <v>60</v>
      </c>
      <c r="C3" t="s">
        <v>73</v>
      </c>
      <c r="D3" s="2">
        <v>5</v>
      </c>
      <c r="E3" s="6">
        <v>1</v>
      </c>
      <c r="F3" s="2">
        <f t="shared" ref="F3:F27" si="0">D3*E3</f>
        <v>5</v>
      </c>
      <c r="H3" s="3" t="s">
        <v>61</v>
      </c>
      <c r="I3">
        <f>SUMIF(B:B,H3,D:D)</f>
        <v>12</v>
      </c>
      <c r="J3">
        <f>SUMIF(B:B,H:H,F:F)</f>
        <v>12</v>
      </c>
      <c r="K3" s="8">
        <f>J3/I3</f>
        <v>1</v>
      </c>
    </row>
    <row r="4" spans="1:11" x14ac:dyDescent="0.2">
      <c r="A4" s="1">
        <v>2</v>
      </c>
      <c r="B4" s="1" t="s">
        <v>60</v>
      </c>
      <c r="C4" t="s">
        <v>1</v>
      </c>
      <c r="D4" s="2">
        <v>3</v>
      </c>
      <c r="E4" s="6">
        <v>1</v>
      </c>
      <c r="F4" s="2">
        <f t="shared" si="0"/>
        <v>3</v>
      </c>
      <c r="H4" s="3" t="s">
        <v>60</v>
      </c>
      <c r="I4">
        <f t="shared" ref="I4:I8" si="1">SUMIF(B:B,H4,D:D)</f>
        <v>8</v>
      </c>
      <c r="J4">
        <f t="shared" ref="J4:J8" si="2">SUMIF(B:B,H:H,F:F)</f>
        <v>8</v>
      </c>
      <c r="K4" s="8">
        <f t="shared" ref="K4:K8" si="3">J4/I4</f>
        <v>1</v>
      </c>
    </row>
    <row r="5" spans="1:11" x14ac:dyDescent="0.2">
      <c r="A5" s="1">
        <v>3</v>
      </c>
      <c r="B5" s="1" t="s">
        <v>61</v>
      </c>
      <c r="C5" t="s">
        <v>2</v>
      </c>
      <c r="D5" s="2">
        <v>3</v>
      </c>
      <c r="E5" s="6">
        <v>1</v>
      </c>
      <c r="F5" s="2">
        <f t="shared" si="0"/>
        <v>3</v>
      </c>
      <c r="H5" s="3" t="s">
        <v>65</v>
      </c>
      <c r="I5">
        <f t="shared" si="1"/>
        <v>7</v>
      </c>
      <c r="J5">
        <f t="shared" si="2"/>
        <v>4</v>
      </c>
      <c r="K5" s="8">
        <f t="shared" si="3"/>
        <v>0.5714285714285714</v>
      </c>
    </row>
    <row r="6" spans="1:11" x14ac:dyDescent="0.2">
      <c r="A6" s="1">
        <v>4</v>
      </c>
      <c r="B6" s="1" t="s">
        <v>61</v>
      </c>
      <c r="C6" t="s">
        <v>3</v>
      </c>
      <c r="D6" s="2">
        <v>3</v>
      </c>
      <c r="E6" s="6">
        <v>1</v>
      </c>
      <c r="F6" s="2">
        <f t="shared" si="0"/>
        <v>3</v>
      </c>
      <c r="H6" s="3" t="s">
        <v>64</v>
      </c>
      <c r="I6">
        <f t="shared" si="1"/>
        <v>6</v>
      </c>
      <c r="J6">
        <f t="shared" si="2"/>
        <v>4</v>
      </c>
      <c r="K6" s="8">
        <f t="shared" si="3"/>
        <v>0.66666666666666663</v>
      </c>
    </row>
    <row r="7" spans="1:11" x14ac:dyDescent="0.2">
      <c r="A7" s="1">
        <v>5</v>
      </c>
      <c r="B7" s="1" t="s">
        <v>61</v>
      </c>
      <c r="C7" t="s">
        <v>4</v>
      </c>
      <c r="D7" s="2">
        <v>3</v>
      </c>
      <c r="E7" s="6">
        <v>1</v>
      </c>
      <c r="F7" s="2">
        <f t="shared" si="0"/>
        <v>3</v>
      </c>
      <c r="H7" s="3" t="s">
        <v>63</v>
      </c>
      <c r="I7">
        <f t="shared" si="1"/>
        <v>8</v>
      </c>
      <c r="J7">
        <f t="shared" si="2"/>
        <v>2</v>
      </c>
      <c r="K7" s="8">
        <f t="shared" si="3"/>
        <v>0.25</v>
      </c>
    </row>
    <row r="8" spans="1:11" x14ac:dyDescent="0.2">
      <c r="A8" s="1">
        <v>6</v>
      </c>
      <c r="B8" s="1" t="s">
        <v>61</v>
      </c>
      <c r="C8" t="s">
        <v>5</v>
      </c>
      <c r="D8" s="2">
        <v>3</v>
      </c>
      <c r="E8" s="6">
        <v>1</v>
      </c>
      <c r="F8" s="2">
        <f t="shared" si="0"/>
        <v>3</v>
      </c>
      <c r="H8" s="3" t="s">
        <v>62</v>
      </c>
      <c r="I8">
        <f t="shared" si="1"/>
        <v>12</v>
      </c>
      <c r="J8">
        <f t="shared" si="2"/>
        <v>4.1400000000000006</v>
      </c>
      <c r="K8" s="8">
        <f t="shared" si="3"/>
        <v>0.34500000000000003</v>
      </c>
    </row>
    <row r="9" spans="1:11" x14ac:dyDescent="0.2">
      <c r="A9" s="1">
        <v>7</v>
      </c>
      <c r="B9" s="1" t="s">
        <v>62</v>
      </c>
      <c r="C9" t="s">
        <v>72</v>
      </c>
      <c r="D9" s="2">
        <v>9</v>
      </c>
      <c r="E9" s="6">
        <v>0.46</v>
      </c>
      <c r="F9" s="2">
        <f t="shared" si="0"/>
        <v>4.1400000000000006</v>
      </c>
    </row>
    <row r="10" spans="1:11" x14ac:dyDescent="0.2">
      <c r="A10" s="1">
        <v>8</v>
      </c>
      <c r="B10" s="1" t="s">
        <v>62</v>
      </c>
      <c r="C10" s="7" t="s">
        <v>75</v>
      </c>
      <c r="D10" s="2">
        <v>3</v>
      </c>
      <c r="E10" s="6">
        <v>0</v>
      </c>
      <c r="F10" s="2">
        <f t="shared" si="0"/>
        <v>0</v>
      </c>
    </row>
    <row r="11" spans="1:11" x14ac:dyDescent="0.2">
      <c r="A11" s="1">
        <v>9</v>
      </c>
      <c r="B11" s="1" t="s">
        <v>63</v>
      </c>
      <c r="C11" t="s">
        <v>6</v>
      </c>
      <c r="D11" s="2">
        <v>2</v>
      </c>
      <c r="E11" s="6">
        <v>0</v>
      </c>
      <c r="F11" s="2">
        <f t="shared" si="0"/>
        <v>0</v>
      </c>
    </row>
    <row r="12" spans="1:11" x14ac:dyDescent="0.2">
      <c r="A12" s="1">
        <v>10</v>
      </c>
      <c r="B12" s="1" t="s">
        <v>63</v>
      </c>
      <c r="C12" t="s">
        <v>7</v>
      </c>
      <c r="D12" s="2">
        <v>2</v>
      </c>
      <c r="E12" s="6">
        <v>0</v>
      </c>
      <c r="F12" s="2">
        <f t="shared" si="0"/>
        <v>0</v>
      </c>
    </row>
    <row r="13" spans="1:11" x14ac:dyDescent="0.2">
      <c r="A13" s="1">
        <v>11</v>
      </c>
      <c r="B13" s="1" t="s">
        <v>63</v>
      </c>
      <c r="C13" t="s">
        <v>8</v>
      </c>
      <c r="D13" s="2">
        <v>2</v>
      </c>
      <c r="E13" s="6">
        <v>1</v>
      </c>
      <c r="F13" s="2">
        <f t="shared" si="0"/>
        <v>2</v>
      </c>
    </row>
    <row r="14" spans="1:11" x14ac:dyDescent="0.2">
      <c r="A14" s="1">
        <v>12</v>
      </c>
      <c r="B14" s="1" t="s">
        <v>63</v>
      </c>
      <c r="C14" t="s">
        <v>9</v>
      </c>
      <c r="D14" s="2">
        <v>2</v>
      </c>
      <c r="E14" s="6">
        <v>0</v>
      </c>
      <c r="F14" s="2">
        <f t="shared" si="0"/>
        <v>0</v>
      </c>
    </row>
    <row r="15" spans="1:11" x14ac:dyDescent="0.2">
      <c r="A15" s="1">
        <v>13</v>
      </c>
      <c r="B15" s="1" t="s">
        <v>64</v>
      </c>
      <c r="C15" t="s">
        <v>76</v>
      </c>
      <c r="D15" s="2">
        <v>1</v>
      </c>
      <c r="E15" s="6">
        <v>1</v>
      </c>
      <c r="F15" s="2">
        <f t="shared" si="0"/>
        <v>1</v>
      </c>
    </row>
    <row r="16" spans="1:11" x14ac:dyDescent="0.2">
      <c r="A16" s="1">
        <v>14</v>
      </c>
      <c r="B16" s="1" t="s">
        <v>64</v>
      </c>
      <c r="C16" t="s">
        <v>10</v>
      </c>
      <c r="D16" s="2">
        <v>1</v>
      </c>
      <c r="E16" s="6">
        <v>0</v>
      </c>
      <c r="F16" s="2">
        <f t="shared" si="0"/>
        <v>0</v>
      </c>
    </row>
    <row r="17" spans="1:7" x14ac:dyDescent="0.2">
      <c r="A17" s="1">
        <v>15</v>
      </c>
      <c r="B17" s="1" t="s">
        <v>64</v>
      </c>
      <c r="C17" t="s">
        <v>11</v>
      </c>
      <c r="D17" s="2">
        <v>1</v>
      </c>
      <c r="E17" s="6">
        <v>1</v>
      </c>
      <c r="F17" s="2">
        <f t="shared" si="0"/>
        <v>1</v>
      </c>
    </row>
    <row r="18" spans="1:7" x14ac:dyDescent="0.2">
      <c r="A18" s="1">
        <v>16</v>
      </c>
      <c r="B18" s="1" t="s">
        <v>64</v>
      </c>
      <c r="C18" t="s">
        <v>77</v>
      </c>
      <c r="D18" s="2">
        <v>1</v>
      </c>
      <c r="E18" s="6">
        <v>1</v>
      </c>
      <c r="F18" s="2">
        <f t="shared" si="0"/>
        <v>1</v>
      </c>
    </row>
    <row r="19" spans="1:7" x14ac:dyDescent="0.2">
      <c r="A19" s="1">
        <v>17</v>
      </c>
      <c r="B19" s="1" t="s">
        <v>64</v>
      </c>
      <c r="C19" t="s">
        <v>12</v>
      </c>
      <c r="D19" s="2">
        <v>1</v>
      </c>
      <c r="E19" s="6">
        <v>1</v>
      </c>
      <c r="F19" s="2">
        <f t="shared" si="0"/>
        <v>1</v>
      </c>
    </row>
    <row r="20" spans="1:7" x14ac:dyDescent="0.2">
      <c r="A20" s="1">
        <v>18</v>
      </c>
      <c r="B20" s="1" t="s">
        <v>64</v>
      </c>
      <c r="C20" t="s">
        <v>13</v>
      </c>
      <c r="D20" s="2">
        <v>1</v>
      </c>
      <c r="E20" s="6">
        <v>0</v>
      </c>
      <c r="F20" s="2">
        <f t="shared" si="0"/>
        <v>0</v>
      </c>
    </row>
    <row r="21" spans="1:7" x14ac:dyDescent="0.2">
      <c r="A21" s="1">
        <v>19</v>
      </c>
      <c r="B21" s="1" t="s">
        <v>65</v>
      </c>
      <c r="C21" t="s">
        <v>14</v>
      </c>
      <c r="D21" s="2">
        <v>1</v>
      </c>
      <c r="E21" s="6">
        <v>0</v>
      </c>
      <c r="F21" s="2">
        <f t="shared" si="0"/>
        <v>0</v>
      </c>
    </row>
    <row r="22" spans="1:7" x14ac:dyDescent="0.2">
      <c r="A22" s="1">
        <v>20</v>
      </c>
      <c r="B22" s="1" t="s">
        <v>65</v>
      </c>
      <c r="C22" t="s">
        <v>15</v>
      </c>
      <c r="D22" s="2">
        <v>1</v>
      </c>
      <c r="E22" s="6">
        <v>1</v>
      </c>
      <c r="F22" s="2">
        <f t="shared" si="0"/>
        <v>1</v>
      </c>
    </row>
    <row r="23" spans="1:7" x14ac:dyDescent="0.2">
      <c r="A23" s="1">
        <v>21</v>
      </c>
      <c r="B23" s="1" t="s">
        <v>65</v>
      </c>
      <c r="C23" t="s">
        <v>16</v>
      </c>
      <c r="D23" s="2">
        <v>1</v>
      </c>
      <c r="E23" s="6">
        <v>1</v>
      </c>
      <c r="F23" s="2">
        <f t="shared" si="0"/>
        <v>1</v>
      </c>
    </row>
    <row r="24" spans="1:7" x14ac:dyDescent="0.2">
      <c r="A24" s="1">
        <v>22</v>
      </c>
      <c r="B24" s="1" t="s">
        <v>65</v>
      </c>
      <c r="C24" t="s">
        <v>17</v>
      </c>
      <c r="D24" s="2">
        <v>1</v>
      </c>
      <c r="E24" s="6">
        <v>1</v>
      </c>
      <c r="F24" s="2">
        <f t="shared" si="0"/>
        <v>1</v>
      </c>
    </row>
    <row r="25" spans="1:7" x14ac:dyDescent="0.2">
      <c r="A25" s="1">
        <v>23</v>
      </c>
      <c r="B25" s="1" t="s">
        <v>65</v>
      </c>
      <c r="C25" t="s">
        <v>18</v>
      </c>
      <c r="D25" s="2">
        <v>1</v>
      </c>
      <c r="E25" s="6">
        <v>0</v>
      </c>
      <c r="F25" s="2">
        <f t="shared" si="0"/>
        <v>0</v>
      </c>
    </row>
    <row r="26" spans="1:7" x14ac:dyDescent="0.2">
      <c r="A26" s="1">
        <v>24</v>
      </c>
      <c r="B26" s="1" t="s">
        <v>65</v>
      </c>
      <c r="C26" t="s">
        <v>19</v>
      </c>
      <c r="D26" s="2">
        <v>1</v>
      </c>
      <c r="E26" s="6">
        <v>0</v>
      </c>
      <c r="F26" s="2">
        <f t="shared" si="0"/>
        <v>0</v>
      </c>
    </row>
    <row r="27" spans="1:7" x14ac:dyDescent="0.2">
      <c r="A27" s="11">
        <v>25</v>
      </c>
      <c r="B27" s="11" t="s">
        <v>65</v>
      </c>
      <c r="C27" s="12" t="s">
        <v>20</v>
      </c>
      <c r="D27" s="13">
        <v>1</v>
      </c>
      <c r="E27" s="14">
        <v>1</v>
      </c>
      <c r="F27" s="13">
        <f t="shared" si="0"/>
        <v>1</v>
      </c>
      <c r="G27" s="18"/>
    </row>
    <row r="28" spans="1:7" x14ac:dyDescent="0.2">
      <c r="C28" s="1" t="s">
        <v>80</v>
      </c>
      <c r="D28" s="2">
        <f>SUM(D3:D27)</f>
        <v>53</v>
      </c>
      <c r="F28" s="2">
        <f>SUM(F3:F27)</f>
        <v>34.14</v>
      </c>
      <c r="G28" s="10"/>
    </row>
    <row r="29" spans="1:7" x14ac:dyDescent="0.2">
      <c r="C29" s="1" t="s">
        <v>78</v>
      </c>
      <c r="D29" s="4">
        <f>F28/D28</f>
        <v>0.64415094339622647</v>
      </c>
    </row>
  </sheetData>
  <autoFilter ref="A2:E27"/>
  <pageMargins left="0.7" right="0.7" top="0.75" bottom="0.75" header="0.3" footer="0.3"/>
  <pageSetup orientation="portrait" horizontalDpi="4294967292" verticalDpi="429496729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workbookViewId="0">
      <selection activeCell="E28" sqref="E28"/>
    </sheetView>
  </sheetViews>
  <sheetFormatPr baseColWidth="10" defaultColWidth="11" defaultRowHeight="16" x14ac:dyDescent="0.2"/>
  <cols>
    <col min="1" max="1" width="3.1640625" bestFit="1" customWidth="1"/>
    <col min="2" max="2" width="14.6640625" bestFit="1" customWidth="1"/>
    <col min="3" max="3" width="61.6640625" bestFit="1" customWidth="1"/>
    <col min="4" max="4" width="9.6640625" style="2" bestFit="1" customWidth="1"/>
    <col min="6" max="6" width="9.6640625" style="2" customWidth="1"/>
    <col min="7" max="7" width="18.83203125" style="9" customWidth="1"/>
    <col min="8" max="8" width="14.33203125" bestFit="1" customWidth="1"/>
  </cols>
  <sheetData>
    <row r="1" spans="1:11" x14ac:dyDescent="0.2">
      <c r="A1" s="1"/>
      <c r="B1" s="1"/>
      <c r="D1"/>
      <c r="F1"/>
    </row>
    <row r="2" spans="1:11" x14ac:dyDescent="0.2">
      <c r="A2" s="11"/>
      <c r="B2" s="11" t="s">
        <v>59</v>
      </c>
      <c r="C2" s="11" t="s">
        <v>0</v>
      </c>
      <c r="D2" s="15" t="s">
        <v>57</v>
      </c>
      <c r="E2" s="16" t="s">
        <v>74</v>
      </c>
      <c r="F2" s="15" t="s">
        <v>58</v>
      </c>
      <c r="G2" s="17" t="s">
        <v>70</v>
      </c>
      <c r="H2" t="s">
        <v>59</v>
      </c>
      <c r="I2" t="s">
        <v>79</v>
      </c>
      <c r="J2" t="s">
        <v>58</v>
      </c>
      <c r="K2" t="s">
        <v>66</v>
      </c>
    </row>
    <row r="3" spans="1:11" x14ac:dyDescent="0.2">
      <c r="A3" s="1">
        <v>1</v>
      </c>
      <c r="B3" s="1" t="s">
        <v>60</v>
      </c>
      <c r="C3" t="s">
        <v>73</v>
      </c>
      <c r="D3" s="2">
        <v>5</v>
      </c>
      <c r="E3" s="6">
        <v>1</v>
      </c>
      <c r="F3" s="2">
        <f t="shared" ref="F3:F27" si="0">D3*E3</f>
        <v>5</v>
      </c>
      <c r="H3" s="3" t="s">
        <v>61</v>
      </c>
      <c r="I3">
        <f>SUMIF(B:B,H3,D:D)</f>
        <v>12</v>
      </c>
      <c r="J3">
        <f>SUMIF(B:B,H:H,F:F)</f>
        <v>6</v>
      </c>
      <c r="K3" s="8">
        <f>J3/I3</f>
        <v>0.5</v>
      </c>
    </row>
    <row r="4" spans="1:11" x14ac:dyDescent="0.2">
      <c r="A4" s="1">
        <v>2</v>
      </c>
      <c r="B4" s="1" t="s">
        <v>60</v>
      </c>
      <c r="C4" t="s">
        <v>1</v>
      </c>
      <c r="D4" s="2">
        <v>3</v>
      </c>
      <c r="E4" s="6">
        <v>1</v>
      </c>
      <c r="F4" s="2">
        <f t="shared" si="0"/>
        <v>3</v>
      </c>
      <c r="H4" s="3" t="s">
        <v>60</v>
      </c>
      <c r="I4">
        <f t="shared" ref="I4:I8" si="1">SUMIF(B:B,H4,D:D)</f>
        <v>8</v>
      </c>
      <c r="J4">
        <f t="shared" ref="J4:J8" si="2">SUMIF(B:B,H:H,F:F)</f>
        <v>8</v>
      </c>
      <c r="K4" s="8">
        <f t="shared" ref="K4:K8" si="3">J4/I4</f>
        <v>1</v>
      </c>
    </row>
    <row r="5" spans="1:11" x14ac:dyDescent="0.2">
      <c r="A5" s="1">
        <v>3</v>
      </c>
      <c r="B5" s="1" t="s">
        <v>61</v>
      </c>
      <c r="C5" t="s">
        <v>2</v>
      </c>
      <c r="D5" s="2">
        <v>3</v>
      </c>
      <c r="E5" s="6">
        <v>1</v>
      </c>
      <c r="F5" s="2">
        <f t="shared" si="0"/>
        <v>3</v>
      </c>
      <c r="H5" s="3" t="s">
        <v>65</v>
      </c>
      <c r="I5">
        <f t="shared" si="1"/>
        <v>6</v>
      </c>
      <c r="J5">
        <f t="shared" si="2"/>
        <v>1</v>
      </c>
      <c r="K5" s="8">
        <f t="shared" si="3"/>
        <v>0.16666666666666666</v>
      </c>
    </row>
    <row r="6" spans="1:11" x14ac:dyDescent="0.2">
      <c r="A6" s="1">
        <v>4</v>
      </c>
      <c r="B6" s="1" t="s">
        <v>61</v>
      </c>
      <c r="C6" t="s">
        <v>3</v>
      </c>
      <c r="D6" s="2">
        <v>3</v>
      </c>
      <c r="E6" s="6">
        <v>1</v>
      </c>
      <c r="F6" s="2">
        <f t="shared" si="0"/>
        <v>3</v>
      </c>
      <c r="H6" s="3" t="s">
        <v>64</v>
      </c>
      <c r="I6">
        <f t="shared" si="1"/>
        <v>4</v>
      </c>
      <c r="J6">
        <f t="shared" si="2"/>
        <v>0</v>
      </c>
      <c r="K6" s="8">
        <f t="shared" si="3"/>
        <v>0</v>
      </c>
    </row>
    <row r="7" spans="1:11" x14ac:dyDescent="0.2">
      <c r="A7" s="1">
        <v>5</v>
      </c>
      <c r="B7" s="1" t="s">
        <v>61</v>
      </c>
      <c r="C7" t="s">
        <v>4</v>
      </c>
      <c r="D7" s="2">
        <v>3</v>
      </c>
      <c r="E7" s="6">
        <v>0</v>
      </c>
      <c r="F7" s="2">
        <f t="shared" si="0"/>
        <v>0</v>
      </c>
      <c r="H7" s="3" t="s">
        <v>63</v>
      </c>
      <c r="I7">
        <f t="shared" si="1"/>
        <v>6</v>
      </c>
      <c r="J7">
        <f t="shared" si="2"/>
        <v>0</v>
      </c>
      <c r="K7" s="8">
        <f t="shared" si="3"/>
        <v>0</v>
      </c>
    </row>
    <row r="8" spans="1:11" x14ac:dyDescent="0.2">
      <c r="A8" s="1">
        <v>6</v>
      </c>
      <c r="B8" s="1" t="s">
        <v>61</v>
      </c>
      <c r="C8" t="s">
        <v>5</v>
      </c>
      <c r="D8" s="2">
        <v>3</v>
      </c>
      <c r="E8" s="6">
        <v>0</v>
      </c>
      <c r="F8" s="2">
        <f t="shared" si="0"/>
        <v>0</v>
      </c>
      <c r="H8" s="3" t="s">
        <v>62</v>
      </c>
      <c r="I8">
        <f t="shared" si="1"/>
        <v>12</v>
      </c>
      <c r="J8">
        <f t="shared" si="2"/>
        <v>0</v>
      </c>
      <c r="K8" s="8">
        <f t="shared" si="3"/>
        <v>0</v>
      </c>
    </row>
    <row r="9" spans="1:11" x14ac:dyDescent="0.2">
      <c r="A9" s="1">
        <v>7</v>
      </c>
      <c r="B9" s="1" t="s">
        <v>62</v>
      </c>
      <c r="C9" t="s">
        <v>72</v>
      </c>
      <c r="D9" s="2">
        <v>9</v>
      </c>
      <c r="E9" s="6">
        <v>0</v>
      </c>
      <c r="F9" s="2">
        <f t="shared" si="0"/>
        <v>0</v>
      </c>
    </row>
    <row r="10" spans="1:11" x14ac:dyDescent="0.2">
      <c r="A10" s="1">
        <v>8</v>
      </c>
      <c r="B10" s="1" t="s">
        <v>62</v>
      </c>
      <c r="C10" s="7" t="s">
        <v>75</v>
      </c>
      <c r="D10" s="2">
        <v>3</v>
      </c>
      <c r="E10" s="6">
        <v>0</v>
      </c>
      <c r="F10" s="2">
        <f t="shared" si="0"/>
        <v>0</v>
      </c>
    </row>
    <row r="11" spans="1:11" x14ac:dyDescent="0.2">
      <c r="A11" s="1">
        <v>9</v>
      </c>
      <c r="B11" s="1" t="s">
        <v>63</v>
      </c>
      <c r="C11" t="s">
        <v>6</v>
      </c>
      <c r="D11" s="2">
        <v>0</v>
      </c>
      <c r="E11" s="6" t="s">
        <v>81</v>
      </c>
      <c r="F11" s="2">
        <v>0</v>
      </c>
    </row>
    <row r="12" spans="1:11" x14ac:dyDescent="0.2">
      <c r="A12" s="1">
        <v>10</v>
      </c>
      <c r="B12" s="1" t="s">
        <v>63</v>
      </c>
      <c r="C12" t="s">
        <v>7</v>
      </c>
      <c r="D12" s="2">
        <v>2</v>
      </c>
      <c r="E12" s="6">
        <v>0</v>
      </c>
      <c r="F12" s="2">
        <f t="shared" si="0"/>
        <v>0</v>
      </c>
    </row>
    <row r="13" spans="1:11" x14ac:dyDescent="0.2">
      <c r="A13" s="1">
        <v>11</v>
      </c>
      <c r="B13" s="1" t="s">
        <v>63</v>
      </c>
      <c r="C13" t="s">
        <v>8</v>
      </c>
      <c r="D13" s="2">
        <v>2</v>
      </c>
      <c r="E13" s="6">
        <v>0</v>
      </c>
      <c r="F13" s="2">
        <f t="shared" si="0"/>
        <v>0</v>
      </c>
    </row>
    <row r="14" spans="1:11" x14ac:dyDescent="0.2">
      <c r="A14" s="1">
        <v>12</v>
      </c>
      <c r="B14" s="1" t="s">
        <v>63</v>
      </c>
      <c r="C14" t="s">
        <v>9</v>
      </c>
      <c r="D14" s="2">
        <v>2</v>
      </c>
      <c r="E14" s="6">
        <v>0</v>
      </c>
      <c r="F14" s="2">
        <f t="shared" si="0"/>
        <v>0</v>
      </c>
    </row>
    <row r="15" spans="1:11" x14ac:dyDescent="0.2">
      <c r="A15" s="1">
        <v>13</v>
      </c>
      <c r="B15" s="1" t="s">
        <v>64</v>
      </c>
      <c r="C15" t="s">
        <v>76</v>
      </c>
      <c r="D15" s="2">
        <v>1</v>
      </c>
      <c r="E15" s="6">
        <v>0</v>
      </c>
      <c r="F15" s="2">
        <f t="shared" si="0"/>
        <v>0</v>
      </c>
    </row>
    <row r="16" spans="1:11" x14ac:dyDescent="0.2">
      <c r="A16" s="1">
        <v>14</v>
      </c>
      <c r="B16" s="1" t="s">
        <v>64</v>
      </c>
      <c r="C16" t="s">
        <v>10</v>
      </c>
      <c r="D16" s="2">
        <v>0</v>
      </c>
      <c r="E16" s="6" t="s">
        <v>81</v>
      </c>
      <c r="F16" s="2">
        <v>0</v>
      </c>
    </row>
    <row r="17" spans="1:7" x14ac:dyDescent="0.2">
      <c r="A17" s="1">
        <v>15</v>
      </c>
      <c r="B17" s="1" t="s">
        <v>64</v>
      </c>
      <c r="C17" t="s">
        <v>11</v>
      </c>
      <c r="D17" s="2">
        <v>1</v>
      </c>
      <c r="E17" s="6">
        <v>0</v>
      </c>
      <c r="F17" s="2">
        <f t="shared" si="0"/>
        <v>0</v>
      </c>
    </row>
    <row r="18" spans="1:7" x14ac:dyDescent="0.2">
      <c r="A18" s="1">
        <v>16</v>
      </c>
      <c r="B18" s="1" t="s">
        <v>64</v>
      </c>
      <c r="C18" t="s">
        <v>77</v>
      </c>
      <c r="D18" s="2">
        <v>1</v>
      </c>
      <c r="E18" s="6">
        <v>0</v>
      </c>
      <c r="F18" s="2">
        <f t="shared" si="0"/>
        <v>0</v>
      </c>
    </row>
    <row r="19" spans="1:7" x14ac:dyDescent="0.2">
      <c r="A19" s="1">
        <v>17</v>
      </c>
      <c r="B19" s="1" t="s">
        <v>64</v>
      </c>
      <c r="C19" t="s">
        <v>12</v>
      </c>
      <c r="D19" s="2">
        <v>1</v>
      </c>
      <c r="E19" s="6">
        <v>0</v>
      </c>
      <c r="F19" s="2">
        <f t="shared" si="0"/>
        <v>0</v>
      </c>
    </row>
    <row r="20" spans="1:7" x14ac:dyDescent="0.2">
      <c r="A20" s="1">
        <v>18</v>
      </c>
      <c r="B20" s="1" t="s">
        <v>64</v>
      </c>
      <c r="C20" t="s">
        <v>13</v>
      </c>
      <c r="D20" s="2">
        <v>0</v>
      </c>
      <c r="E20" s="6" t="s">
        <v>81</v>
      </c>
      <c r="F20" s="2">
        <v>0</v>
      </c>
    </row>
    <row r="21" spans="1:7" x14ac:dyDescent="0.2">
      <c r="A21" s="1">
        <v>19</v>
      </c>
      <c r="B21" s="1" t="s">
        <v>65</v>
      </c>
      <c r="C21" t="s">
        <v>14</v>
      </c>
      <c r="D21" s="2">
        <v>0</v>
      </c>
      <c r="E21" s="6" t="s">
        <v>81</v>
      </c>
      <c r="F21" s="2">
        <v>0</v>
      </c>
    </row>
    <row r="22" spans="1:7" x14ac:dyDescent="0.2">
      <c r="A22" s="1">
        <v>20</v>
      </c>
      <c r="B22" s="1" t="s">
        <v>65</v>
      </c>
      <c r="C22" t="s">
        <v>15</v>
      </c>
      <c r="D22" s="2">
        <v>1</v>
      </c>
      <c r="E22" s="6">
        <v>0</v>
      </c>
      <c r="F22" s="2">
        <f t="shared" si="0"/>
        <v>0</v>
      </c>
    </row>
    <row r="23" spans="1:7" x14ac:dyDescent="0.2">
      <c r="A23" s="1">
        <v>21</v>
      </c>
      <c r="B23" s="1" t="s">
        <v>65</v>
      </c>
      <c r="C23" t="s">
        <v>16</v>
      </c>
      <c r="D23" s="2">
        <v>1</v>
      </c>
      <c r="E23" s="6">
        <v>0</v>
      </c>
      <c r="F23" s="2">
        <f t="shared" si="0"/>
        <v>0</v>
      </c>
    </row>
    <row r="24" spans="1:7" x14ac:dyDescent="0.2">
      <c r="A24" s="1">
        <v>22</v>
      </c>
      <c r="B24" s="1" t="s">
        <v>65</v>
      </c>
      <c r="C24" t="s">
        <v>17</v>
      </c>
      <c r="D24" s="2">
        <v>1</v>
      </c>
      <c r="E24" s="6">
        <v>0</v>
      </c>
      <c r="F24" s="2">
        <f t="shared" si="0"/>
        <v>0</v>
      </c>
    </row>
    <row r="25" spans="1:7" x14ac:dyDescent="0.2">
      <c r="A25" s="1">
        <v>23</v>
      </c>
      <c r="B25" s="1" t="s">
        <v>65</v>
      </c>
      <c r="C25" t="s">
        <v>18</v>
      </c>
      <c r="D25" s="2">
        <v>1</v>
      </c>
      <c r="E25" s="6">
        <v>0</v>
      </c>
      <c r="F25" s="2">
        <f t="shared" si="0"/>
        <v>0</v>
      </c>
    </row>
    <row r="26" spans="1:7" x14ac:dyDescent="0.2">
      <c r="A26" s="1">
        <v>24</v>
      </c>
      <c r="B26" s="1" t="s">
        <v>65</v>
      </c>
      <c r="C26" t="s">
        <v>19</v>
      </c>
      <c r="D26" s="2">
        <v>1</v>
      </c>
      <c r="E26" s="6">
        <v>0</v>
      </c>
      <c r="F26" s="2">
        <f t="shared" si="0"/>
        <v>0</v>
      </c>
    </row>
    <row r="27" spans="1:7" x14ac:dyDescent="0.2">
      <c r="A27" s="11">
        <v>25</v>
      </c>
      <c r="B27" s="11" t="s">
        <v>65</v>
      </c>
      <c r="C27" s="12" t="s">
        <v>20</v>
      </c>
      <c r="D27" s="13">
        <v>1</v>
      </c>
      <c r="E27" s="14">
        <v>1</v>
      </c>
      <c r="F27" s="13">
        <f t="shared" si="0"/>
        <v>1</v>
      </c>
      <c r="G27" s="18"/>
    </row>
    <row r="28" spans="1:7" x14ac:dyDescent="0.2">
      <c r="C28" s="1" t="s">
        <v>80</v>
      </c>
      <c r="D28" s="2">
        <f>SUM(D3:D27)</f>
        <v>48</v>
      </c>
      <c r="F28" s="2">
        <f>SUM(F3:F27)</f>
        <v>15</v>
      </c>
      <c r="G28" s="10"/>
    </row>
    <row r="29" spans="1:7" x14ac:dyDescent="0.2">
      <c r="C29" s="1" t="s">
        <v>78</v>
      </c>
      <c r="D29" s="4">
        <f>F28/D28</f>
        <v>0.3125</v>
      </c>
    </row>
  </sheetData>
  <autoFilter ref="A2:E27"/>
  <pageMargins left="0.7" right="0.7" top="0.75" bottom="0.75" header="0.3" footer="0.3"/>
  <pageSetup orientation="portrait" horizontalDpi="4294967292" verticalDpi="429496729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workbookViewId="0">
      <selection activeCell="E9" sqref="E9"/>
    </sheetView>
  </sheetViews>
  <sheetFormatPr baseColWidth="10" defaultColWidth="11" defaultRowHeight="16" x14ac:dyDescent="0.2"/>
  <cols>
    <col min="1" max="1" width="3.1640625" bestFit="1" customWidth="1"/>
    <col min="2" max="2" width="14.6640625" bestFit="1" customWidth="1"/>
    <col min="3" max="3" width="61.6640625" bestFit="1" customWidth="1"/>
    <col min="4" max="4" width="9.6640625" style="2" bestFit="1" customWidth="1"/>
    <col min="6" max="6" width="9.6640625" style="2" customWidth="1"/>
    <col min="7" max="7" width="18.83203125" style="9" customWidth="1"/>
    <col min="8" max="8" width="14.33203125" bestFit="1" customWidth="1"/>
  </cols>
  <sheetData>
    <row r="1" spans="1:11" x14ac:dyDescent="0.2">
      <c r="A1" s="1"/>
      <c r="B1" s="1"/>
      <c r="D1"/>
      <c r="F1"/>
    </row>
    <row r="2" spans="1:11" x14ac:dyDescent="0.2">
      <c r="A2" s="11"/>
      <c r="B2" s="11" t="s">
        <v>59</v>
      </c>
      <c r="C2" s="11" t="s">
        <v>0</v>
      </c>
      <c r="D2" s="15" t="s">
        <v>57</v>
      </c>
      <c r="E2" s="16" t="s">
        <v>74</v>
      </c>
      <c r="F2" s="15" t="s">
        <v>58</v>
      </c>
      <c r="G2" s="17" t="s">
        <v>70</v>
      </c>
      <c r="H2" t="s">
        <v>59</v>
      </c>
      <c r="I2" t="s">
        <v>79</v>
      </c>
      <c r="J2" t="s">
        <v>58</v>
      </c>
      <c r="K2" t="s">
        <v>66</v>
      </c>
    </row>
    <row r="3" spans="1:11" x14ac:dyDescent="0.2">
      <c r="A3" s="1">
        <v>1</v>
      </c>
      <c r="B3" s="1" t="s">
        <v>60</v>
      </c>
      <c r="C3" t="s">
        <v>73</v>
      </c>
      <c r="D3" s="2">
        <v>5</v>
      </c>
      <c r="E3" s="6">
        <v>1</v>
      </c>
      <c r="F3" s="2">
        <f t="shared" ref="F3:F27" si="0">D3*E3</f>
        <v>5</v>
      </c>
      <c r="H3" s="3" t="s">
        <v>61</v>
      </c>
      <c r="I3">
        <f>SUMIF(B:B,H3,D:D)</f>
        <v>12</v>
      </c>
      <c r="J3">
        <f>SUMIF(B:B,H:H,F:F)</f>
        <v>9</v>
      </c>
      <c r="K3" s="8">
        <f>J3/I3</f>
        <v>0.75</v>
      </c>
    </row>
    <row r="4" spans="1:11" x14ac:dyDescent="0.2">
      <c r="A4" s="1">
        <v>2</v>
      </c>
      <c r="B4" s="1" t="s">
        <v>60</v>
      </c>
      <c r="C4" t="s">
        <v>1</v>
      </c>
      <c r="D4" s="2">
        <v>3</v>
      </c>
      <c r="E4" s="6">
        <v>1</v>
      </c>
      <c r="F4" s="2">
        <f t="shared" si="0"/>
        <v>3</v>
      </c>
      <c r="H4" s="3" t="s">
        <v>60</v>
      </c>
      <c r="I4">
        <f t="shared" ref="I4:I8" si="1">SUMIF(B:B,H4,D:D)</f>
        <v>8</v>
      </c>
      <c r="J4">
        <f t="shared" ref="J4:J8" si="2">SUMIF(B:B,H:H,F:F)</f>
        <v>8</v>
      </c>
      <c r="K4" s="8">
        <f t="shared" ref="K4:K8" si="3">J4/I4</f>
        <v>1</v>
      </c>
    </row>
    <row r="5" spans="1:11" x14ac:dyDescent="0.2">
      <c r="A5" s="1">
        <v>3</v>
      </c>
      <c r="B5" s="1" t="s">
        <v>61</v>
      </c>
      <c r="C5" t="s">
        <v>2</v>
      </c>
      <c r="D5" s="2">
        <v>3</v>
      </c>
      <c r="E5" s="6">
        <v>1</v>
      </c>
      <c r="F5" s="2">
        <f t="shared" si="0"/>
        <v>3</v>
      </c>
      <c r="H5" s="3" t="s">
        <v>65</v>
      </c>
      <c r="I5">
        <f t="shared" si="1"/>
        <v>6</v>
      </c>
      <c r="J5">
        <f t="shared" si="2"/>
        <v>5</v>
      </c>
      <c r="K5" s="8">
        <f t="shared" si="3"/>
        <v>0.83333333333333337</v>
      </c>
    </row>
    <row r="6" spans="1:11" x14ac:dyDescent="0.2">
      <c r="A6" s="1">
        <v>4</v>
      </c>
      <c r="B6" s="1" t="s">
        <v>61</v>
      </c>
      <c r="C6" t="s">
        <v>3</v>
      </c>
      <c r="D6" s="2">
        <v>3</v>
      </c>
      <c r="E6" s="6">
        <v>1</v>
      </c>
      <c r="F6" s="2">
        <f t="shared" si="0"/>
        <v>3</v>
      </c>
      <c r="H6" s="3" t="s">
        <v>64</v>
      </c>
      <c r="I6">
        <f t="shared" si="1"/>
        <v>4</v>
      </c>
      <c r="J6">
        <f t="shared" si="2"/>
        <v>0</v>
      </c>
      <c r="K6" s="8">
        <f t="shared" si="3"/>
        <v>0</v>
      </c>
    </row>
    <row r="7" spans="1:11" x14ac:dyDescent="0.2">
      <c r="A7" s="1">
        <v>5</v>
      </c>
      <c r="B7" s="1" t="s">
        <v>61</v>
      </c>
      <c r="C7" t="s">
        <v>4</v>
      </c>
      <c r="D7" s="2">
        <v>3</v>
      </c>
      <c r="E7" s="6">
        <v>0</v>
      </c>
      <c r="F7" s="2">
        <f t="shared" si="0"/>
        <v>0</v>
      </c>
      <c r="H7" s="3" t="s">
        <v>63</v>
      </c>
      <c r="I7">
        <f t="shared" si="1"/>
        <v>6</v>
      </c>
      <c r="J7">
        <f t="shared" si="2"/>
        <v>2</v>
      </c>
      <c r="K7" s="8">
        <f t="shared" si="3"/>
        <v>0.33333333333333331</v>
      </c>
    </row>
    <row r="8" spans="1:11" x14ac:dyDescent="0.2">
      <c r="A8" s="1">
        <v>6</v>
      </c>
      <c r="B8" s="1" t="s">
        <v>61</v>
      </c>
      <c r="C8" t="s">
        <v>5</v>
      </c>
      <c r="D8" s="2">
        <v>3</v>
      </c>
      <c r="E8" s="6">
        <v>1</v>
      </c>
      <c r="F8" s="2">
        <f t="shared" si="0"/>
        <v>3</v>
      </c>
      <c r="H8" s="3" t="s">
        <v>62</v>
      </c>
      <c r="I8">
        <f t="shared" si="1"/>
        <v>12</v>
      </c>
      <c r="J8">
        <f t="shared" si="2"/>
        <v>0</v>
      </c>
      <c r="K8" s="8">
        <f t="shared" si="3"/>
        <v>0</v>
      </c>
    </row>
    <row r="9" spans="1:11" x14ac:dyDescent="0.2">
      <c r="A9" s="1">
        <v>7</v>
      </c>
      <c r="B9" s="1" t="s">
        <v>62</v>
      </c>
      <c r="C9" t="s">
        <v>72</v>
      </c>
      <c r="D9" s="2">
        <v>9</v>
      </c>
      <c r="E9" s="6">
        <v>0</v>
      </c>
      <c r="F9" s="2">
        <f t="shared" si="0"/>
        <v>0</v>
      </c>
    </row>
    <row r="10" spans="1:11" x14ac:dyDescent="0.2">
      <c r="A10" s="1">
        <v>8</v>
      </c>
      <c r="B10" s="1" t="s">
        <v>62</v>
      </c>
      <c r="C10" s="7" t="s">
        <v>75</v>
      </c>
      <c r="D10" s="2">
        <v>3</v>
      </c>
      <c r="E10" s="6">
        <v>0</v>
      </c>
      <c r="F10" s="2">
        <f t="shared" si="0"/>
        <v>0</v>
      </c>
    </row>
    <row r="11" spans="1:11" x14ac:dyDescent="0.2">
      <c r="A11" s="1">
        <v>9</v>
      </c>
      <c r="B11" s="1" t="s">
        <v>63</v>
      </c>
      <c r="C11" t="s">
        <v>6</v>
      </c>
      <c r="D11" s="2">
        <v>0</v>
      </c>
      <c r="E11" s="6" t="s">
        <v>81</v>
      </c>
      <c r="F11" s="2">
        <v>0</v>
      </c>
    </row>
    <row r="12" spans="1:11" x14ac:dyDescent="0.2">
      <c r="A12" s="1">
        <v>10</v>
      </c>
      <c r="B12" s="1" t="s">
        <v>63</v>
      </c>
      <c r="C12" t="s">
        <v>7</v>
      </c>
      <c r="D12" s="2">
        <v>2</v>
      </c>
      <c r="E12" s="6">
        <v>0</v>
      </c>
      <c r="F12" s="2">
        <f t="shared" si="0"/>
        <v>0</v>
      </c>
    </row>
    <row r="13" spans="1:11" x14ac:dyDescent="0.2">
      <c r="A13" s="1">
        <v>11</v>
      </c>
      <c r="B13" s="1" t="s">
        <v>63</v>
      </c>
      <c r="C13" t="s">
        <v>8</v>
      </c>
      <c r="D13" s="2">
        <v>2</v>
      </c>
      <c r="E13" s="6">
        <v>1</v>
      </c>
      <c r="F13" s="2">
        <f t="shared" si="0"/>
        <v>2</v>
      </c>
    </row>
    <row r="14" spans="1:11" x14ac:dyDescent="0.2">
      <c r="A14" s="1">
        <v>12</v>
      </c>
      <c r="B14" s="1" t="s">
        <v>63</v>
      </c>
      <c r="C14" t="s">
        <v>9</v>
      </c>
      <c r="D14" s="2">
        <v>2</v>
      </c>
      <c r="E14" s="6">
        <v>0</v>
      </c>
      <c r="F14" s="2">
        <f t="shared" si="0"/>
        <v>0</v>
      </c>
    </row>
    <row r="15" spans="1:11" x14ac:dyDescent="0.2">
      <c r="A15" s="1">
        <v>13</v>
      </c>
      <c r="B15" s="1" t="s">
        <v>64</v>
      </c>
      <c r="C15" t="s">
        <v>76</v>
      </c>
      <c r="D15" s="2">
        <v>1</v>
      </c>
      <c r="E15" s="6">
        <v>0</v>
      </c>
      <c r="F15" s="2">
        <f t="shared" si="0"/>
        <v>0</v>
      </c>
    </row>
    <row r="16" spans="1:11" x14ac:dyDescent="0.2">
      <c r="A16" s="1">
        <v>14</v>
      </c>
      <c r="B16" s="1" t="s">
        <v>64</v>
      </c>
      <c r="C16" t="s">
        <v>10</v>
      </c>
      <c r="D16" s="2">
        <v>0</v>
      </c>
      <c r="E16" s="6" t="s">
        <v>81</v>
      </c>
      <c r="F16" s="2">
        <v>0</v>
      </c>
    </row>
    <row r="17" spans="1:7" x14ac:dyDescent="0.2">
      <c r="A17" s="1">
        <v>15</v>
      </c>
      <c r="B17" s="1" t="s">
        <v>64</v>
      </c>
      <c r="C17" t="s">
        <v>11</v>
      </c>
      <c r="D17" s="2">
        <v>1</v>
      </c>
      <c r="E17" s="6">
        <v>0</v>
      </c>
      <c r="F17" s="2">
        <f t="shared" si="0"/>
        <v>0</v>
      </c>
    </row>
    <row r="18" spans="1:7" x14ac:dyDescent="0.2">
      <c r="A18" s="1">
        <v>16</v>
      </c>
      <c r="B18" s="1" t="s">
        <v>64</v>
      </c>
      <c r="C18" t="s">
        <v>77</v>
      </c>
      <c r="D18" s="2">
        <v>1</v>
      </c>
      <c r="E18" s="6">
        <v>0</v>
      </c>
      <c r="F18" s="2">
        <f t="shared" si="0"/>
        <v>0</v>
      </c>
    </row>
    <row r="19" spans="1:7" x14ac:dyDescent="0.2">
      <c r="A19" s="1">
        <v>17</v>
      </c>
      <c r="B19" s="1" t="s">
        <v>64</v>
      </c>
      <c r="C19" t="s">
        <v>12</v>
      </c>
      <c r="D19" s="2">
        <v>1</v>
      </c>
      <c r="E19" s="6">
        <v>0</v>
      </c>
      <c r="F19" s="2">
        <f t="shared" si="0"/>
        <v>0</v>
      </c>
    </row>
    <row r="20" spans="1:7" x14ac:dyDescent="0.2">
      <c r="A20" s="1">
        <v>18</v>
      </c>
      <c r="B20" s="1" t="s">
        <v>64</v>
      </c>
      <c r="C20" t="s">
        <v>13</v>
      </c>
      <c r="D20" s="2">
        <v>0</v>
      </c>
      <c r="E20" s="6" t="s">
        <v>81</v>
      </c>
      <c r="F20" s="2">
        <v>0</v>
      </c>
    </row>
    <row r="21" spans="1:7" x14ac:dyDescent="0.2">
      <c r="A21" s="1">
        <v>19</v>
      </c>
      <c r="B21" s="1" t="s">
        <v>65</v>
      </c>
      <c r="C21" t="s">
        <v>14</v>
      </c>
      <c r="D21" s="2">
        <v>0</v>
      </c>
      <c r="E21" s="6" t="s">
        <v>81</v>
      </c>
      <c r="F21" s="2">
        <v>0</v>
      </c>
    </row>
    <row r="22" spans="1:7" x14ac:dyDescent="0.2">
      <c r="A22" s="1">
        <v>20</v>
      </c>
      <c r="B22" s="1" t="s">
        <v>65</v>
      </c>
      <c r="C22" t="s">
        <v>15</v>
      </c>
      <c r="D22" s="2">
        <v>1</v>
      </c>
      <c r="E22" s="6">
        <v>1</v>
      </c>
      <c r="F22" s="2">
        <f t="shared" si="0"/>
        <v>1</v>
      </c>
    </row>
    <row r="23" spans="1:7" x14ac:dyDescent="0.2">
      <c r="A23" s="1">
        <v>21</v>
      </c>
      <c r="B23" s="1" t="s">
        <v>65</v>
      </c>
      <c r="C23" t="s">
        <v>16</v>
      </c>
      <c r="D23" s="2">
        <v>1</v>
      </c>
      <c r="E23" s="6">
        <v>1</v>
      </c>
      <c r="F23" s="2">
        <f t="shared" si="0"/>
        <v>1</v>
      </c>
    </row>
    <row r="24" spans="1:7" x14ac:dyDescent="0.2">
      <c r="A24" s="1">
        <v>22</v>
      </c>
      <c r="B24" s="1" t="s">
        <v>65</v>
      </c>
      <c r="C24" t="s">
        <v>17</v>
      </c>
      <c r="D24" s="2">
        <v>1</v>
      </c>
      <c r="E24" s="6">
        <v>1</v>
      </c>
      <c r="F24" s="2">
        <f t="shared" si="0"/>
        <v>1</v>
      </c>
    </row>
    <row r="25" spans="1:7" x14ac:dyDescent="0.2">
      <c r="A25" s="1">
        <v>23</v>
      </c>
      <c r="B25" s="1" t="s">
        <v>65</v>
      </c>
      <c r="C25" t="s">
        <v>18</v>
      </c>
      <c r="D25" s="2">
        <v>1</v>
      </c>
      <c r="E25" s="6">
        <v>0</v>
      </c>
      <c r="F25" s="2">
        <f t="shared" si="0"/>
        <v>0</v>
      </c>
    </row>
    <row r="26" spans="1:7" x14ac:dyDescent="0.2">
      <c r="A26" s="1">
        <v>24</v>
      </c>
      <c r="B26" s="1" t="s">
        <v>65</v>
      </c>
      <c r="C26" t="s">
        <v>19</v>
      </c>
      <c r="D26" s="2">
        <v>1</v>
      </c>
      <c r="E26" s="6">
        <v>1</v>
      </c>
      <c r="F26" s="2">
        <f t="shared" si="0"/>
        <v>1</v>
      </c>
    </row>
    <row r="27" spans="1:7" x14ac:dyDescent="0.2">
      <c r="A27" s="11">
        <v>25</v>
      </c>
      <c r="B27" s="11" t="s">
        <v>65</v>
      </c>
      <c r="C27" s="12" t="s">
        <v>20</v>
      </c>
      <c r="D27" s="13">
        <v>1</v>
      </c>
      <c r="E27" s="14">
        <v>1</v>
      </c>
      <c r="F27" s="13">
        <f t="shared" si="0"/>
        <v>1</v>
      </c>
      <c r="G27" s="18"/>
    </row>
    <row r="28" spans="1:7" x14ac:dyDescent="0.2">
      <c r="C28" s="1" t="s">
        <v>80</v>
      </c>
      <c r="D28" s="2">
        <f>SUM(D3:D27)</f>
        <v>48</v>
      </c>
      <c r="F28" s="2">
        <f>SUM(F3:F27)</f>
        <v>24</v>
      </c>
      <c r="G28" s="10"/>
    </row>
    <row r="29" spans="1:7" x14ac:dyDescent="0.2">
      <c r="C29" s="1" t="s">
        <v>78</v>
      </c>
      <c r="D29" s="4">
        <f>F28/D28</f>
        <v>0.5</v>
      </c>
    </row>
  </sheetData>
  <autoFilter ref="A2:E27"/>
  <pageMargins left="0.7" right="0.7" top="0.75" bottom="0.75" header="0.3" footer="0.3"/>
  <pageSetup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workbookViewId="0">
      <selection activeCell="E27" sqref="E27"/>
    </sheetView>
  </sheetViews>
  <sheetFormatPr baseColWidth="10" defaultColWidth="11" defaultRowHeight="16" x14ac:dyDescent="0.2"/>
  <cols>
    <col min="1" max="1" width="3.1640625" bestFit="1" customWidth="1"/>
    <col min="2" max="2" width="14.6640625" bestFit="1" customWidth="1"/>
    <col min="3" max="3" width="61.6640625" bestFit="1" customWidth="1"/>
    <col min="4" max="4" width="9.6640625" style="2" bestFit="1" customWidth="1"/>
    <col min="6" max="6" width="9.6640625" style="2" customWidth="1"/>
    <col min="7" max="7" width="18.83203125" style="9" customWidth="1"/>
    <col min="8" max="8" width="14.33203125" bestFit="1" customWidth="1"/>
  </cols>
  <sheetData>
    <row r="1" spans="1:11" x14ac:dyDescent="0.2">
      <c r="A1" s="1"/>
      <c r="B1" s="1"/>
      <c r="D1"/>
      <c r="F1"/>
    </row>
    <row r="2" spans="1:11" x14ac:dyDescent="0.2">
      <c r="A2" s="11"/>
      <c r="B2" s="11" t="s">
        <v>59</v>
      </c>
      <c r="C2" s="11" t="s">
        <v>0</v>
      </c>
      <c r="D2" s="15" t="s">
        <v>57</v>
      </c>
      <c r="E2" s="16" t="s">
        <v>74</v>
      </c>
      <c r="F2" s="15" t="s">
        <v>58</v>
      </c>
      <c r="G2" s="17" t="s">
        <v>70</v>
      </c>
      <c r="H2" t="s">
        <v>59</v>
      </c>
      <c r="I2" t="s">
        <v>79</v>
      </c>
      <c r="J2" t="s">
        <v>58</v>
      </c>
      <c r="K2" t="s">
        <v>66</v>
      </c>
    </row>
    <row r="3" spans="1:11" x14ac:dyDescent="0.2">
      <c r="A3" s="1">
        <v>1</v>
      </c>
      <c r="B3" s="1" t="s">
        <v>60</v>
      </c>
      <c r="C3" t="s">
        <v>73</v>
      </c>
      <c r="D3" s="2">
        <v>5</v>
      </c>
      <c r="E3" s="6">
        <v>1</v>
      </c>
      <c r="F3" s="2">
        <f t="shared" ref="F3:F27" si="0">D3*E3</f>
        <v>5</v>
      </c>
      <c r="H3" s="3" t="s">
        <v>61</v>
      </c>
      <c r="I3">
        <f>SUMIF(B:B,H3,D:D)</f>
        <v>12</v>
      </c>
      <c r="J3">
        <f>SUMIF(B:B,H:H,F:F)</f>
        <v>12</v>
      </c>
      <c r="K3" s="8">
        <f>J3/I3</f>
        <v>1</v>
      </c>
    </row>
    <row r="4" spans="1:11" x14ac:dyDescent="0.2">
      <c r="A4" s="1">
        <v>2</v>
      </c>
      <c r="B4" s="1" t="s">
        <v>60</v>
      </c>
      <c r="C4" t="s">
        <v>1</v>
      </c>
      <c r="D4" s="2">
        <v>3</v>
      </c>
      <c r="E4" s="6">
        <v>1</v>
      </c>
      <c r="F4" s="2">
        <f t="shared" si="0"/>
        <v>3</v>
      </c>
      <c r="H4" s="3" t="s">
        <v>60</v>
      </c>
      <c r="I4">
        <f t="shared" ref="I4:I8" si="1">SUMIF(B:B,H4,D:D)</f>
        <v>8</v>
      </c>
      <c r="J4">
        <f t="shared" ref="J4:J8" si="2">SUMIF(B:B,H:H,F:F)</f>
        <v>8</v>
      </c>
      <c r="K4" s="8">
        <f t="shared" ref="K4:K8" si="3">J4/I4</f>
        <v>1</v>
      </c>
    </row>
    <row r="5" spans="1:11" x14ac:dyDescent="0.2">
      <c r="A5" s="1">
        <v>3</v>
      </c>
      <c r="B5" s="1" t="s">
        <v>61</v>
      </c>
      <c r="C5" t="s">
        <v>2</v>
      </c>
      <c r="D5" s="2">
        <v>3</v>
      </c>
      <c r="E5" s="6">
        <v>1</v>
      </c>
      <c r="F5" s="2">
        <f t="shared" si="0"/>
        <v>3</v>
      </c>
      <c r="H5" s="3" t="s">
        <v>65</v>
      </c>
      <c r="I5">
        <f t="shared" si="1"/>
        <v>7</v>
      </c>
      <c r="J5">
        <f t="shared" si="2"/>
        <v>4</v>
      </c>
      <c r="K5" s="8">
        <f t="shared" si="3"/>
        <v>0.5714285714285714</v>
      </c>
    </row>
    <row r="6" spans="1:11" x14ac:dyDescent="0.2">
      <c r="A6" s="1">
        <v>4</v>
      </c>
      <c r="B6" s="1" t="s">
        <v>61</v>
      </c>
      <c r="C6" t="s">
        <v>3</v>
      </c>
      <c r="D6" s="2">
        <v>3</v>
      </c>
      <c r="E6" s="6">
        <v>1</v>
      </c>
      <c r="F6" s="2">
        <f t="shared" si="0"/>
        <v>3</v>
      </c>
      <c r="H6" s="3" t="s">
        <v>64</v>
      </c>
      <c r="I6">
        <f t="shared" si="1"/>
        <v>6</v>
      </c>
      <c r="J6">
        <f t="shared" si="2"/>
        <v>5</v>
      </c>
      <c r="K6" s="8">
        <f t="shared" si="3"/>
        <v>0.83333333333333337</v>
      </c>
    </row>
    <row r="7" spans="1:11" x14ac:dyDescent="0.2">
      <c r="A7" s="1">
        <v>5</v>
      </c>
      <c r="B7" s="1" t="s">
        <v>61</v>
      </c>
      <c r="C7" t="s">
        <v>4</v>
      </c>
      <c r="D7" s="2">
        <v>3</v>
      </c>
      <c r="E7" s="6">
        <v>1</v>
      </c>
      <c r="F7" s="2">
        <f t="shared" si="0"/>
        <v>3</v>
      </c>
      <c r="H7" s="3" t="s">
        <v>63</v>
      </c>
      <c r="I7">
        <f t="shared" si="1"/>
        <v>8</v>
      </c>
      <c r="J7">
        <f t="shared" si="2"/>
        <v>2</v>
      </c>
      <c r="K7" s="8">
        <f t="shared" si="3"/>
        <v>0.25</v>
      </c>
    </row>
    <row r="8" spans="1:11" x14ac:dyDescent="0.2">
      <c r="A8" s="1">
        <v>6</v>
      </c>
      <c r="B8" s="1" t="s">
        <v>61</v>
      </c>
      <c r="C8" t="s">
        <v>5</v>
      </c>
      <c r="D8" s="2">
        <v>3</v>
      </c>
      <c r="E8" s="6">
        <v>1</v>
      </c>
      <c r="F8" s="2">
        <f t="shared" si="0"/>
        <v>3</v>
      </c>
      <c r="H8" s="3" t="s">
        <v>62</v>
      </c>
      <c r="I8">
        <f t="shared" si="1"/>
        <v>12</v>
      </c>
      <c r="J8">
        <f t="shared" si="2"/>
        <v>5.25</v>
      </c>
      <c r="K8" s="8">
        <f t="shared" si="3"/>
        <v>0.4375</v>
      </c>
    </row>
    <row r="9" spans="1:11" x14ac:dyDescent="0.2">
      <c r="A9" s="1">
        <v>7</v>
      </c>
      <c r="B9" s="1" t="s">
        <v>62</v>
      </c>
      <c r="C9" t="s">
        <v>72</v>
      </c>
      <c r="D9" s="2">
        <v>9</v>
      </c>
      <c r="E9" s="6">
        <v>0.25</v>
      </c>
      <c r="F9" s="2">
        <f t="shared" si="0"/>
        <v>2.25</v>
      </c>
    </row>
    <row r="10" spans="1:11" x14ac:dyDescent="0.2">
      <c r="A10" s="1">
        <v>8</v>
      </c>
      <c r="B10" s="1" t="s">
        <v>62</v>
      </c>
      <c r="C10" s="7" t="s">
        <v>75</v>
      </c>
      <c r="D10" s="2">
        <v>3</v>
      </c>
      <c r="E10" s="6">
        <v>1</v>
      </c>
      <c r="F10" s="2">
        <f t="shared" si="0"/>
        <v>3</v>
      </c>
    </row>
    <row r="11" spans="1:11" x14ac:dyDescent="0.2">
      <c r="A11" s="1">
        <v>9</v>
      </c>
      <c r="B11" s="1" t="s">
        <v>63</v>
      </c>
      <c r="C11" t="s">
        <v>6</v>
      </c>
      <c r="D11" s="2">
        <v>2</v>
      </c>
      <c r="E11" s="6">
        <v>0</v>
      </c>
      <c r="F11" s="2">
        <f t="shared" si="0"/>
        <v>0</v>
      </c>
    </row>
    <row r="12" spans="1:11" x14ac:dyDescent="0.2">
      <c r="A12" s="1">
        <v>10</v>
      </c>
      <c r="B12" s="1" t="s">
        <v>63</v>
      </c>
      <c r="C12" t="s">
        <v>7</v>
      </c>
      <c r="D12" s="2">
        <v>2</v>
      </c>
      <c r="E12" s="6">
        <v>0</v>
      </c>
      <c r="F12" s="2">
        <f t="shared" si="0"/>
        <v>0</v>
      </c>
    </row>
    <row r="13" spans="1:11" x14ac:dyDescent="0.2">
      <c r="A13" s="1">
        <v>11</v>
      </c>
      <c r="B13" s="1" t="s">
        <v>63</v>
      </c>
      <c r="C13" t="s">
        <v>8</v>
      </c>
      <c r="D13" s="2">
        <v>2</v>
      </c>
      <c r="E13" s="6">
        <v>0</v>
      </c>
      <c r="F13" s="2">
        <f t="shared" si="0"/>
        <v>0</v>
      </c>
    </row>
    <row r="14" spans="1:11" x14ac:dyDescent="0.2">
      <c r="A14" s="1">
        <v>12</v>
      </c>
      <c r="B14" s="1" t="s">
        <v>63</v>
      </c>
      <c r="C14" t="s">
        <v>9</v>
      </c>
      <c r="D14" s="2">
        <v>2</v>
      </c>
      <c r="E14" s="6">
        <v>1</v>
      </c>
      <c r="F14" s="2">
        <f t="shared" si="0"/>
        <v>2</v>
      </c>
    </row>
    <row r="15" spans="1:11" x14ac:dyDescent="0.2">
      <c r="A15" s="1">
        <v>13</v>
      </c>
      <c r="B15" s="1" t="s">
        <v>64</v>
      </c>
      <c r="C15" t="s">
        <v>76</v>
      </c>
      <c r="D15" s="2">
        <v>1</v>
      </c>
      <c r="E15" s="6">
        <v>1</v>
      </c>
      <c r="F15" s="2">
        <f t="shared" si="0"/>
        <v>1</v>
      </c>
    </row>
    <row r="16" spans="1:11" x14ac:dyDescent="0.2">
      <c r="A16" s="1">
        <v>14</v>
      </c>
      <c r="B16" s="1" t="s">
        <v>64</v>
      </c>
      <c r="C16" t="s">
        <v>10</v>
      </c>
      <c r="D16" s="2">
        <v>1</v>
      </c>
      <c r="E16" s="6">
        <v>1</v>
      </c>
      <c r="F16" s="2">
        <f t="shared" si="0"/>
        <v>1</v>
      </c>
    </row>
    <row r="17" spans="1:7" x14ac:dyDescent="0.2">
      <c r="A17" s="1">
        <v>15</v>
      </c>
      <c r="B17" s="1" t="s">
        <v>64</v>
      </c>
      <c r="C17" t="s">
        <v>11</v>
      </c>
      <c r="D17" s="2">
        <v>1</v>
      </c>
      <c r="E17" s="6">
        <v>1</v>
      </c>
      <c r="F17" s="2">
        <f t="shared" si="0"/>
        <v>1</v>
      </c>
    </row>
    <row r="18" spans="1:7" x14ac:dyDescent="0.2">
      <c r="A18" s="1">
        <v>16</v>
      </c>
      <c r="B18" s="1" t="s">
        <v>64</v>
      </c>
      <c r="C18" t="s">
        <v>77</v>
      </c>
      <c r="D18" s="2">
        <v>1</v>
      </c>
      <c r="E18" s="6">
        <v>0</v>
      </c>
      <c r="F18" s="2">
        <f t="shared" si="0"/>
        <v>0</v>
      </c>
    </row>
    <row r="19" spans="1:7" x14ac:dyDescent="0.2">
      <c r="A19" s="1">
        <v>17</v>
      </c>
      <c r="B19" s="1" t="s">
        <v>64</v>
      </c>
      <c r="C19" t="s">
        <v>12</v>
      </c>
      <c r="D19" s="2">
        <v>1</v>
      </c>
      <c r="E19" s="6">
        <v>1</v>
      </c>
      <c r="F19" s="2">
        <f t="shared" si="0"/>
        <v>1</v>
      </c>
    </row>
    <row r="20" spans="1:7" x14ac:dyDescent="0.2">
      <c r="A20" s="1">
        <v>18</v>
      </c>
      <c r="B20" s="1" t="s">
        <v>64</v>
      </c>
      <c r="C20" t="s">
        <v>13</v>
      </c>
      <c r="D20" s="2">
        <v>1</v>
      </c>
      <c r="E20" s="6">
        <v>1</v>
      </c>
      <c r="F20" s="2">
        <f t="shared" si="0"/>
        <v>1</v>
      </c>
    </row>
    <row r="21" spans="1:7" x14ac:dyDescent="0.2">
      <c r="A21" s="1">
        <v>19</v>
      </c>
      <c r="B21" s="1" t="s">
        <v>65</v>
      </c>
      <c r="C21" t="s">
        <v>14</v>
      </c>
      <c r="D21" s="2">
        <v>1</v>
      </c>
      <c r="E21" s="6">
        <v>1</v>
      </c>
      <c r="F21" s="2">
        <f t="shared" si="0"/>
        <v>1</v>
      </c>
    </row>
    <row r="22" spans="1:7" x14ac:dyDescent="0.2">
      <c r="A22" s="1">
        <v>20</v>
      </c>
      <c r="B22" s="1" t="s">
        <v>65</v>
      </c>
      <c r="C22" t="s">
        <v>15</v>
      </c>
      <c r="D22" s="2">
        <v>1</v>
      </c>
      <c r="E22" s="6">
        <v>0</v>
      </c>
      <c r="F22" s="2">
        <f t="shared" si="0"/>
        <v>0</v>
      </c>
    </row>
    <row r="23" spans="1:7" x14ac:dyDescent="0.2">
      <c r="A23" s="1">
        <v>21</v>
      </c>
      <c r="B23" s="1" t="s">
        <v>65</v>
      </c>
      <c r="C23" t="s">
        <v>16</v>
      </c>
      <c r="D23" s="2">
        <v>1</v>
      </c>
      <c r="E23" s="6">
        <v>0</v>
      </c>
      <c r="F23" s="2">
        <f t="shared" si="0"/>
        <v>0</v>
      </c>
    </row>
    <row r="24" spans="1:7" x14ac:dyDescent="0.2">
      <c r="A24" s="1">
        <v>22</v>
      </c>
      <c r="B24" s="1" t="s">
        <v>65</v>
      </c>
      <c r="C24" t="s">
        <v>17</v>
      </c>
      <c r="D24" s="2">
        <v>1</v>
      </c>
      <c r="E24" s="6">
        <v>0</v>
      </c>
      <c r="F24" s="2">
        <f t="shared" si="0"/>
        <v>0</v>
      </c>
    </row>
    <row r="25" spans="1:7" x14ac:dyDescent="0.2">
      <c r="A25" s="1">
        <v>23</v>
      </c>
      <c r="B25" s="1" t="s">
        <v>65</v>
      </c>
      <c r="C25" t="s">
        <v>18</v>
      </c>
      <c r="D25" s="2">
        <v>1</v>
      </c>
      <c r="E25" s="6">
        <v>1</v>
      </c>
      <c r="F25" s="2">
        <f t="shared" si="0"/>
        <v>1</v>
      </c>
    </row>
    <row r="26" spans="1:7" x14ac:dyDescent="0.2">
      <c r="A26" s="1">
        <v>24</v>
      </c>
      <c r="B26" s="1" t="s">
        <v>65</v>
      </c>
      <c r="C26" t="s">
        <v>19</v>
      </c>
      <c r="D26" s="2">
        <v>1</v>
      </c>
      <c r="E26" s="6">
        <v>1</v>
      </c>
      <c r="F26" s="2">
        <f t="shared" si="0"/>
        <v>1</v>
      </c>
    </row>
    <row r="27" spans="1:7" x14ac:dyDescent="0.2">
      <c r="A27" s="11">
        <v>25</v>
      </c>
      <c r="B27" s="11" t="s">
        <v>65</v>
      </c>
      <c r="C27" s="12" t="s">
        <v>20</v>
      </c>
      <c r="D27" s="13">
        <v>1</v>
      </c>
      <c r="E27" s="14">
        <v>1</v>
      </c>
      <c r="F27" s="13">
        <f t="shared" si="0"/>
        <v>1</v>
      </c>
      <c r="G27" s="18"/>
    </row>
    <row r="28" spans="1:7" x14ac:dyDescent="0.2">
      <c r="C28" s="1" t="s">
        <v>80</v>
      </c>
      <c r="D28" s="2">
        <f>SUM(D3:D27)</f>
        <v>53</v>
      </c>
      <c r="F28" s="2">
        <f>SUM(F3:F27)</f>
        <v>36.25</v>
      </c>
      <c r="G28" s="10"/>
    </row>
    <row r="29" spans="1:7" x14ac:dyDescent="0.2">
      <c r="C29" s="1" t="s">
        <v>78</v>
      </c>
      <c r="D29" s="4">
        <f>F28/D28</f>
        <v>0.68396226415094341</v>
      </c>
    </row>
  </sheetData>
  <autoFilter ref="A2:E27"/>
  <pageMargins left="0.7" right="0.7" top="0.75" bottom="0.75" header="0.3" footer="0.3"/>
  <pageSetup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F4" sqref="F4"/>
    </sheetView>
  </sheetViews>
  <sheetFormatPr baseColWidth="10" defaultRowHeight="16" x14ac:dyDescent="0.2"/>
  <cols>
    <col min="1" max="1" width="12.83203125" customWidth="1"/>
    <col min="2" max="4" width="8" bestFit="1" customWidth="1"/>
    <col min="5" max="5" width="13.33203125" bestFit="1" customWidth="1"/>
    <col min="6" max="6" width="11.83203125" bestFit="1" customWidth="1"/>
    <col min="7" max="7" width="13.5" bestFit="1" customWidth="1"/>
  </cols>
  <sheetData>
    <row r="1" spans="1:7" s="20" customFormat="1" x14ac:dyDescent="0.2">
      <c r="A1" s="20" t="s">
        <v>82</v>
      </c>
      <c r="B1" s="20" t="s">
        <v>85</v>
      </c>
      <c r="C1" s="20" t="s">
        <v>86</v>
      </c>
      <c r="D1" s="20" t="s">
        <v>87</v>
      </c>
      <c r="E1" s="20" t="s">
        <v>84</v>
      </c>
      <c r="F1" s="20" t="s">
        <v>88</v>
      </c>
      <c r="G1" s="20" t="s">
        <v>89</v>
      </c>
    </row>
    <row r="2" spans="1:7" x14ac:dyDescent="0.2">
      <c r="A2" t="s">
        <v>90</v>
      </c>
      <c r="C2">
        <v>15</v>
      </c>
      <c r="D2">
        <v>24</v>
      </c>
      <c r="E2">
        <v>15</v>
      </c>
      <c r="F2">
        <f>Table1[[#This Row],[Baseline]]*1.2</f>
        <v>18</v>
      </c>
      <c r="G2" s="5">
        <f>(Table1[[#This Row],[Q4]]/Table1[[#This Row],[Baseline]])-1</f>
        <v>0.60000000000000009</v>
      </c>
    </row>
    <row r="3" spans="1:7" x14ac:dyDescent="0.2">
      <c r="A3" t="s">
        <v>83</v>
      </c>
      <c r="B3">
        <v>24</v>
      </c>
      <c r="C3">
        <v>28</v>
      </c>
      <c r="D3">
        <v>36</v>
      </c>
      <c r="E3">
        <v>24</v>
      </c>
      <c r="F3">
        <v>29</v>
      </c>
      <c r="G3" s="5">
        <f>(D3/E3)-1</f>
        <v>0.5</v>
      </c>
    </row>
  </sheetData>
  <conditionalFormatting sqref="G2:G3">
    <cfRule type="cellIs" dxfId="3" priority="1" operator="equal">
      <formula>0</formula>
    </cfRule>
    <cfRule type="cellIs" dxfId="2" priority="2" operator="lessThan">
      <formula>0</formula>
    </cfRule>
    <cfRule type="cellIs" dxfId="1" priority="3" operator="greaterThan">
      <formula>0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12" sqref="C12"/>
    </sheetView>
  </sheetViews>
  <sheetFormatPr baseColWidth="10" defaultColWidth="11" defaultRowHeight="16" x14ac:dyDescent="0.2"/>
  <cols>
    <col min="1" max="1" width="3.1640625" bestFit="1" customWidth="1"/>
    <col min="2" max="2" width="6.1640625" bestFit="1" customWidth="1"/>
    <col min="3" max="3" width="31" bestFit="1" customWidth="1"/>
    <col min="4" max="4" width="12.5" bestFit="1" customWidth="1"/>
    <col min="5" max="5" width="18.1640625" style="5" bestFit="1" customWidth="1"/>
    <col min="6" max="6" width="10" bestFit="1" customWidth="1"/>
    <col min="7" max="7" width="50.5" customWidth="1"/>
  </cols>
  <sheetData>
    <row r="1" spans="1:7" x14ac:dyDescent="0.2">
      <c r="A1" s="12" t="s">
        <v>52</v>
      </c>
      <c r="B1" s="11" t="s">
        <v>25</v>
      </c>
      <c r="C1" s="11" t="s">
        <v>56</v>
      </c>
      <c r="D1" s="11" t="s">
        <v>69</v>
      </c>
      <c r="E1" s="19" t="s">
        <v>67</v>
      </c>
      <c r="F1" s="11" t="s">
        <v>68</v>
      </c>
      <c r="G1" s="11" t="s">
        <v>70</v>
      </c>
    </row>
    <row r="2" spans="1:7" x14ac:dyDescent="0.2">
      <c r="A2">
        <v>1</v>
      </c>
      <c r="B2" t="s">
        <v>23</v>
      </c>
      <c r="C2" t="s">
        <v>21</v>
      </c>
      <c r="E2" s="5">
        <v>0.2</v>
      </c>
      <c r="F2">
        <f>D2*(1+E2)</f>
        <v>0</v>
      </c>
    </row>
    <row r="3" spans="1:7" x14ac:dyDescent="0.2">
      <c r="A3">
        <v>2</v>
      </c>
      <c r="B3" t="s">
        <v>23</v>
      </c>
      <c r="C3" t="s">
        <v>22</v>
      </c>
      <c r="E3" s="5">
        <v>0.2</v>
      </c>
      <c r="F3">
        <f t="shared" ref="F3:F30" si="0">D3*(1+E3)</f>
        <v>0</v>
      </c>
    </row>
    <row r="4" spans="1:7" x14ac:dyDescent="0.2">
      <c r="A4">
        <v>3</v>
      </c>
      <c r="B4" t="s">
        <v>23</v>
      </c>
      <c r="C4" t="s">
        <v>24</v>
      </c>
      <c r="E4" s="5">
        <v>0.2</v>
      </c>
      <c r="F4">
        <f t="shared" si="0"/>
        <v>0</v>
      </c>
    </row>
    <row r="5" spans="1:7" x14ac:dyDescent="0.2">
      <c r="A5">
        <v>4</v>
      </c>
      <c r="B5" t="s">
        <v>32</v>
      </c>
      <c r="C5" t="s">
        <v>26</v>
      </c>
      <c r="E5" s="5">
        <v>0.2</v>
      </c>
      <c r="F5">
        <f t="shared" si="0"/>
        <v>0</v>
      </c>
    </row>
    <row r="6" spans="1:7" x14ac:dyDescent="0.2">
      <c r="A6">
        <v>5</v>
      </c>
      <c r="B6" t="s">
        <v>32</v>
      </c>
      <c r="C6" t="s">
        <v>27</v>
      </c>
      <c r="E6" s="5">
        <v>0.2</v>
      </c>
      <c r="F6">
        <f t="shared" si="0"/>
        <v>0</v>
      </c>
    </row>
    <row r="7" spans="1:7" x14ac:dyDescent="0.2">
      <c r="A7">
        <v>6</v>
      </c>
      <c r="B7" t="s">
        <v>32</v>
      </c>
      <c r="C7" t="s">
        <v>28</v>
      </c>
      <c r="E7" s="5">
        <v>0.2</v>
      </c>
      <c r="F7">
        <f t="shared" si="0"/>
        <v>0</v>
      </c>
    </row>
    <row r="8" spans="1:7" x14ac:dyDescent="0.2">
      <c r="A8">
        <v>7</v>
      </c>
      <c r="B8" t="s">
        <v>32</v>
      </c>
      <c r="C8" t="s">
        <v>29</v>
      </c>
      <c r="E8" s="5">
        <v>0.2</v>
      </c>
      <c r="F8">
        <f t="shared" si="0"/>
        <v>0</v>
      </c>
      <c r="G8" t="s">
        <v>71</v>
      </c>
    </row>
    <row r="9" spans="1:7" x14ac:dyDescent="0.2">
      <c r="A9">
        <v>8</v>
      </c>
      <c r="B9" t="s">
        <v>32</v>
      </c>
      <c r="C9" t="s">
        <v>30</v>
      </c>
      <c r="E9" s="5">
        <v>0.2</v>
      </c>
      <c r="F9">
        <f t="shared" si="0"/>
        <v>0</v>
      </c>
      <c r="G9" t="s">
        <v>71</v>
      </c>
    </row>
    <row r="10" spans="1:7" x14ac:dyDescent="0.2">
      <c r="A10">
        <v>9</v>
      </c>
      <c r="B10" t="s">
        <v>32</v>
      </c>
      <c r="C10" t="s">
        <v>31</v>
      </c>
      <c r="E10" s="5">
        <v>0.2</v>
      </c>
      <c r="F10">
        <f t="shared" si="0"/>
        <v>0</v>
      </c>
    </row>
    <row r="11" spans="1:7" x14ac:dyDescent="0.2">
      <c r="A11">
        <v>10</v>
      </c>
      <c r="B11" t="s">
        <v>32</v>
      </c>
      <c r="C11" t="s">
        <v>33</v>
      </c>
      <c r="E11" s="5">
        <v>0.2</v>
      </c>
      <c r="F11">
        <f t="shared" si="0"/>
        <v>0</v>
      </c>
    </row>
    <row r="12" spans="1:7" x14ac:dyDescent="0.2">
      <c r="A12">
        <v>11</v>
      </c>
      <c r="B12" t="s">
        <v>32</v>
      </c>
      <c r="C12" t="s">
        <v>34</v>
      </c>
      <c r="E12" s="5">
        <v>0.2</v>
      </c>
      <c r="F12">
        <f t="shared" si="0"/>
        <v>0</v>
      </c>
    </row>
    <row r="13" spans="1:7" x14ac:dyDescent="0.2">
      <c r="A13">
        <v>12</v>
      </c>
      <c r="B13" t="s">
        <v>32</v>
      </c>
      <c r="C13" t="s">
        <v>35</v>
      </c>
      <c r="E13" s="5">
        <v>0.2</v>
      </c>
      <c r="F13">
        <f t="shared" si="0"/>
        <v>0</v>
      </c>
      <c r="G13" s="1"/>
    </row>
    <row r="14" spans="1:7" x14ac:dyDescent="0.2">
      <c r="A14">
        <v>13</v>
      </c>
      <c r="B14" t="s">
        <v>32</v>
      </c>
      <c r="C14" t="s">
        <v>36</v>
      </c>
      <c r="E14" s="5">
        <v>0.2</v>
      </c>
      <c r="F14">
        <f t="shared" si="0"/>
        <v>0</v>
      </c>
      <c r="G14" t="s">
        <v>71</v>
      </c>
    </row>
    <row r="15" spans="1:7" x14ac:dyDescent="0.2">
      <c r="A15">
        <v>14</v>
      </c>
      <c r="B15" t="s">
        <v>32</v>
      </c>
      <c r="C15" t="s">
        <v>50</v>
      </c>
      <c r="E15" s="5">
        <v>0.2</v>
      </c>
      <c r="F15">
        <f t="shared" si="0"/>
        <v>0</v>
      </c>
    </row>
    <row r="16" spans="1:7" x14ac:dyDescent="0.2">
      <c r="A16">
        <v>15</v>
      </c>
      <c r="B16" t="s">
        <v>32</v>
      </c>
      <c r="C16" t="s">
        <v>51</v>
      </c>
      <c r="E16" s="5">
        <v>0.2</v>
      </c>
      <c r="F16">
        <f t="shared" si="0"/>
        <v>0</v>
      </c>
    </row>
    <row r="17" spans="1:6" x14ac:dyDescent="0.2">
      <c r="A17">
        <v>16</v>
      </c>
      <c r="B17" t="s">
        <v>37</v>
      </c>
      <c r="C17" t="s">
        <v>39</v>
      </c>
      <c r="E17" s="5">
        <v>0.2</v>
      </c>
      <c r="F17">
        <f t="shared" si="0"/>
        <v>0</v>
      </c>
    </row>
    <row r="18" spans="1:6" x14ac:dyDescent="0.2">
      <c r="A18">
        <v>17</v>
      </c>
      <c r="B18" t="s">
        <v>37</v>
      </c>
      <c r="C18" t="s">
        <v>38</v>
      </c>
      <c r="E18" s="5">
        <v>0.2</v>
      </c>
      <c r="F18">
        <f t="shared" si="0"/>
        <v>0</v>
      </c>
    </row>
    <row r="19" spans="1:6" x14ac:dyDescent="0.2">
      <c r="A19">
        <v>18</v>
      </c>
      <c r="B19" t="s">
        <v>37</v>
      </c>
      <c r="C19" t="s">
        <v>40</v>
      </c>
      <c r="E19" s="5">
        <v>0.2</v>
      </c>
      <c r="F19">
        <f t="shared" si="0"/>
        <v>0</v>
      </c>
    </row>
    <row r="20" spans="1:6" x14ac:dyDescent="0.2">
      <c r="A20">
        <v>19</v>
      </c>
      <c r="B20" t="s">
        <v>37</v>
      </c>
      <c r="C20" t="s">
        <v>41</v>
      </c>
      <c r="E20" s="5">
        <v>0.2</v>
      </c>
      <c r="F20">
        <f t="shared" si="0"/>
        <v>0</v>
      </c>
    </row>
    <row r="21" spans="1:6" x14ac:dyDescent="0.2">
      <c r="A21">
        <v>20</v>
      </c>
      <c r="B21" t="s">
        <v>37</v>
      </c>
      <c r="C21" t="s">
        <v>42</v>
      </c>
      <c r="E21" s="5">
        <v>0.2</v>
      </c>
      <c r="F21">
        <f t="shared" si="0"/>
        <v>0</v>
      </c>
    </row>
    <row r="22" spans="1:6" x14ac:dyDescent="0.2">
      <c r="A22">
        <v>21</v>
      </c>
      <c r="B22" t="s">
        <v>37</v>
      </c>
      <c r="C22" t="s">
        <v>43</v>
      </c>
      <c r="E22" s="5">
        <v>0.2</v>
      </c>
      <c r="F22">
        <f t="shared" si="0"/>
        <v>0</v>
      </c>
    </row>
    <row r="23" spans="1:6" x14ac:dyDescent="0.2">
      <c r="A23">
        <v>22</v>
      </c>
      <c r="B23" t="s">
        <v>37</v>
      </c>
      <c r="C23" t="s">
        <v>44</v>
      </c>
      <c r="E23" s="5">
        <v>0.2</v>
      </c>
      <c r="F23">
        <f t="shared" si="0"/>
        <v>0</v>
      </c>
    </row>
    <row r="24" spans="1:6" x14ac:dyDescent="0.2">
      <c r="A24">
        <v>23</v>
      </c>
      <c r="B24" t="s">
        <v>37</v>
      </c>
      <c r="C24" t="s">
        <v>45</v>
      </c>
      <c r="E24" s="5">
        <v>0.2</v>
      </c>
      <c r="F24">
        <f t="shared" si="0"/>
        <v>0</v>
      </c>
    </row>
    <row r="25" spans="1:6" x14ac:dyDescent="0.2">
      <c r="A25">
        <v>24</v>
      </c>
      <c r="B25" t="s">
        <v>37</v>
      </c>
      <c r="C25" t="s">
        <v>46</v>
      </c>
      <c r="E25" s="5">
        <v>0.2</v>
      </c>
      <c r="F25">
        <f t="shared" si="0"/>
        <v>0</v>
      </c>
    </row>
    <row r="26" spans="1:6" x14ac:dyDescent="0.2">
      <c r="A26">
        <v>25</v>
      </c>
      <c r="B26" t="s">
        <v>37</v>
      </c>
      <c r="C26" t="s">
        <v>47</v>
      </c>
      <c r="E26" s="5">
        <v>0.2</v>
      </c>
      <c r="F26">
        <f t="shared" si="0"/>
        <v>0</v>
      </c>
    </row>
    <row r="27" spans="1:6" x14ac:dyDescent="0.2">
      <c r="A27">
        <v>26</v>
      </c>
      <c r="B27" t="s">
        <v>37</v>
      </c>
      <c r="C27" t="s">
        <v>48</v>
      </c>
      <c r="E27" s="5">
        <v>0.2</v>
      </c>
      <c r="F27">
        <f t="shared" si="0"/>
        <v>0</v>
      </c>
    </row>
    <row r="28" spans="1:6" x14ac:dyDescent="0.2">
      <c r="A28">
        <v>27</v>
      </c>
      <c r="B28" t="s">
        <v>37</v>
      </c>
      <c r="C28" t="s">
        <v>49</v>
      </c>
      <c r="E28" s="5">
        <v>0.2</v>
      </c>
      <c r="F28">
        <f t="shared" si="0"/>
        <v>0</v>
      </c>
    </row>
    <row r="29" spans="1:6" x14ac:dyDescent="0.2">
      <c r="A29">
        <v>28</v>
      </c>
      <c r="B29" t="s">
        <v>54</v>
      </c>
      <c r="C29" t="s">
        <v>53</v>
      </c>
      <c r="E29" s="5">
        <v>0.2</v>
      </c>
      <c r="F29">
        <f t="shared" si="0"/>
        <v>0</v>
      </c>
    </row>
    <row r="30" spans="1:6" x14ac:dyDescent="0.2">
      <c r="A30">
        <v>29</v>
      </c>
      <c r="B30" t="s">
        <v>54</v>
      </c>
      <c r="C30" t="s">
        <v>55</v>
      </c>
      <c r="E30" s="5">
        <v>0.2</v>
      </c>
      <c r="F30">
        <f t="shared" si="0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Final Version</vt:lpstr>
      <vt:lpstr>Final Final Version - CaaS Q2</vt:lpstr>
      <vt:lpstr>Final Final Version - CaaS</vt:lpstr>
      <vt:lpstr>Final Final Version - API</vt:lpstr>
      <vt:lpstr>2015 Progress</vt:lpstr>
      <vt:lpstr>Critical Applications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Clarke Retzer</cp:lastModifiedBy>
  <dcterms:created xsi:type="dcterms:W3CDTF">2015-03-18T19:05:45Z</dcterms:created>
  <dcterms:modified xsi:type="dcterms:W3CDTF">2015-10-08T21:28:38Z</dcterms:modified>
</cp:coreProperties>
</file>