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thamsted-my.sharepoint.com/personal/alison_lovegrove_rothamsted_ac_uk/Documents/"/>
    </mc:Choice>
  </mc:AlternateContent>
  <xr:revisionPtr revIDLastSave="0" documentId="8_{B8A02DC7-1E4B-42EE-A8A9-0786241E81D1}" xr6:coauthVersionLast="47" xr6:coauthVersionMax="47" xr10:uidLastSave="{00000000-0000-0000-0000-000000000000}"/>
  <bookViews>
    <workbookView xWindow="-120" yWindow="-120" windowWidth="29040" windowHeight="15840" xr2:uid="{BB47A273-A50A-4B57-98C1-52A99D0FD5B0}"/>
  </bookViews>
  <sheets>
    <sheet name="2022C wheat &amp; flour data" sheetId="1" r:id="rId1"/>
  </sheets>
  <definedNames>
    <definedName name="_xlnm.Print_Area" localSheetId="0">'2022C wheat &amp; flour data'!$B$1:$AK$33</definedName>
    <definedName name="_xlnm.Print_Titles" localSheetId="0">'2022C wheat &amp; flour data'!$1:$3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" l="1"/>
  <c r="L14" i="1"/>
  <c r="M14" i="1" s="1"/>
  <c r="L13" i="1"/>
  <c r="M13" i="1" s="1"/>
  <c r="AA5" i="1"/>
  <c r="AA6" i="1"/>
  <c r="AA7" i="1"/>
  <c r="AA8" i="1"/>
  <c r="AA9" i="1"/>
  <c r="AA10" i="1"/>
  <c r="AA11" i="1"/>
  <c r="AA12" i="1"/>
  <c r="AA13" i="1"/>
  <c r="AA14" i="1"/>
  <c r="S5" i="1"/>
  <c r="S6" i="1"/>
  <c r="S7" i="1"/>
  <c r="S8" i="1"/>
  <c r="S9" i="1"/>
  <c r="S10" i="1"/>
  <c r="S11" i="1"/>
  <c r="S12" i="1"/>
  <c r="S13" i="1"/>
  <c r="S14" i="1"/>
</calcChain>
</file>

<file path=xl/sharedStrings.xml><?xml version="1.0" encoding="utf-8"?>
<sst xmlns="http://schemas.openxmlformats.org/spreadsheetml/2006/main" count="152" uniqueCount="102">
  <si>
    <t xml:space="preserve"> ATC sample</t>
  </si>
  <si>
    <t>Wheat analysis</t>
  </si>
  <si>
    <t>Flour</t>
  </si>
  <si>
    <t>Farinograph</t>
  </si>
  <si>
    <t>Extensograph</t>
  </si>
  <si>
    <t>no.</t>
  </si>
  <si>
    <t>Moist.</t>
  </si>
  <si>
    <t>Prot. %</t>
  </si>
  <si>
    <t>Sp.wt.</t>
  </si>
  <si>
    <t>Ext.rate</t>
  </si>
  <si>
    <t xml:space="preserve">Prot. 
% </t>
  </si>
  <si>
    <t>Prot % loss</t>
  </si>
  <si>
    <t>Water</t>
  </si>
  <si>
    <t>W.abs @</t>
  </si>
  <si>
    <t>Arr.</t>
  </si>
  <si>
    <t>Peak.</t>
  </si>
  <si>
    <t>Stab.</t>
  </si>
  <si>
    <t>Res.</t>
  </si>
  <si>
    <t>Ext.</t>
  </si>
  <si>
    <t>Area</t>
  </si>
  <si>
    <t>R/E</t>
  </si>
  <si>
    <t>Loaf vol.</t>
  </si>
  <si>
    <t>Bread</t>
  </si>
  <si>
    <t>Crumb Structure</t>
  </si>
  <si>
    <t>Crumb texture</t>
  </si>
  <si>
    <t>Crumb colour</t>
  </si>
  <si>
    <t>Quality</t>
  </si>
  <si>
    <t xml:space="preserve">% </t>
  </si>
  <si>
    <t>at DM</t>
  </si>
  <si>
    <t>(kg/hl)</t>
  </si>
  <si>
    <t>%</t>
  </si>
  <si>
    <t>on milling</t>
  </si>
  <si>
    <t>Abs. %</t>
  </si>
  <si>
    <t>14% moist</t>
  </si>
  <si>
    <t>mins</t>
  </si>
  <si>
    <t>BU</t>
  </si>
  <si>
    <t>cm</t>
  </si>
  <si>
    <t>cm2</t>
  </si>
  <si>
    <t>L*</t>
  </si>
  <si>
    <t>b*</t>
  </si>
  <si>
    <t>L*-b*</t>
  </si>
  <si>
    <t>cm3</t>
  </si>
  <si>
    <t>quality</t>
  </si>
  <si>
    <t>Score 1-9</t>
  </si>
  <si>
    <t>GRN09</t>
  </si>
  <si>
    <t>PRP04</t>
  </si>
  <si>
    <t>Cal.</t>
  </si>
  <si>
    <t>Cal.$</t>
  </si>
  <si>
    <t>Calculated</t>
  </si>
  <si>
    <t>MIS44$</t>
  </si>
  <si>
    <t>MIS37$</t>
  </si>
  <si>
    <t>MIS07$</t>
  </si>
  <si>
    <t xml:space="preserve">Tol </t>
  </si>
  <si>
    <t>5 min</t>
  </si>
  <si>
    <t>NIT07$</t>
  </si>
  <si>
    <t>MIS48</t>
  </si>
  <si>
    <t>MIS46$</t>
  </si>
  <si>
    <t>Rothamsted</t>
  </si>
  <si>
    <t>Ref</t>
  </si>
  <si>
    <t>HFN</t>
  </si>
  <si>
    <t>CHO01</t>
  </si>
  <si>
    <t>Flour sent to Whitworth</t>
  </si>
  <si>
    <t>Sending 29/11/21</t>
  </si>
  <si>
    <t>Sending 03/12/21</t>
  </si>
  <si>
    <t>Tristimulus colour</t>
  </si>
  <si>
    <t>Moderate</t>
  </si>
  <si>
    <t>Poor</t>
  </si>
  <si>
    <t>Weak</t>
  </si>
  <si>
    <t>Resilient</t>
  </si>
  <si>
    <t>Coarse</t>
  </si>
  <si>
    <t>Slightly coarse</t>
  </si>
  <si>
    <t>Fine</t>
  </si>
  <si>
    <t>Dull</t>
  </si>
  <si>
    <t>Creamy</t>
  </si>
  <si>
    <t>White</t>
  </si>
  <si>
    <t>Moderate to poor</t>
  </si>
  <si>
    <t>Good to moderate</t>
  </si>
  <si>
    <t>Very good</t>
  </si>
  <si>
    <t>Good</t>
  </si>
  <si>
    <t>Hard-</t>
  </si>
  <si>
    <t>ness</t>
  </si>
  <si>
    <t>MIS48$</t>
  </si>
  <si>
    <t>RHE01</t>
  </si>
  <si>
    <t>RHO02</t>
  </si>
  <si>
    <t>RHE03</t>
  </si>
  <si>
    <t>ATC method</t>
  </si>
  <si>
    <t>LA23.00007</t>
  </si>
  <si>
    <t>LA23.00008</t>
  </si>
  <si>
    <t>LA23.00009</t>
  </si>
  <si>
    <t>LA23.00010</t>
  </si>
  <si>
    <t>LA23.00011</t>
  </si>
  <si>
    <t>LA23.00012</t>
  </si>
  <si>
    <t>LA23.00013</t>
  </si>
  <si>
    <t>LA23.00014</t>
  </si>
  <si>
    <t>LA23.00015</t>
  </si>
  <si>
    <t>LA23.00016</t>
  </si>
  <si>
    <t>MINAX</t>
  </si>
  <si>
    <t>Test baking CBP, 800g, 4-piece)</t>
  </si>
  <si>
    <t>Bread Minolta CR310</t>
  </si>
  <si>
    <t>Slightly Weak</t>
  </si>
  <si>
    <t>LA00208</t>
  </si>
  <si>
    <t>ATC White Flour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</si>
</sst>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8"/>
      <name val="Courier"/>
    </font>
    <font>
      <sz val="1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2" fontId="3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8" borderId="5" xfId="0" applyFill="1" applyBorder="1"/>
    <xf numFmtId="0" fontId="3" fillId="8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2" borderId="0" xfId="0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7" fillId="0" borderId="0" xfId="0" applyFont="1" applyBorder="1"/>
    <xf numFmtId="0" fontId="11" fillId="2" borderId="0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9A94F716-1754-4E83-B9A4-92E35B925602}"/>
    <cellStyle name="Normal 3" xfId="2" xr:uid="{220C43D3-6D14-48C3-A9A1-EAFBAC2628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A46E-83BD-4377-AC0B-A81782E999E8}">
  <sheetPr>
    <pageSetUpPr fitToPage="1"/>
  </sheetPr>
  <dimension ref="A1:AL36"/>
  <sheetViews>
    <sheetView showGridLines="0" tabSelected="1" showWhiteSpace="0" topLeftCell="B1" zoomScaleNormal="100" zoomScalePageLayoutView="110" workbookViewId="0">
      <selection activeCell="J25" sqref="J25"/>
    </sheetView>
  </sheetViews>
  <sheetFormatPr defaultRowHeight="12" x14ac:dyDescent="0.15"/>
  <cols>
    <col min="1" max="1" width="10.75" hidden="1" customWidth="1"/>
    <col min="2" max="2" width="11.25" customWidth="1"/>
    <col min="3" max="3" width="9.75" style="29" customWidth="1"/>
    <col min="4" max="4" width="7.75" customWidth="1"/>
    <col min="5" max="5" width="7.25" customWidth="1"/>
    <col min="6" max="7" width="5.625" customWidth="1"/>
    <col min="8" max="8" width="6.75" style="30" customWidth="1"/>
    <col min="9" max="10" width="6.5" customWidth="1"/>
    <col min="11" max="12" width="6" customWidth="1"/>
    <col min="13" max="17" width="7.875" customWidth="1"/>
    <col min="18" max="18" width="7.5" customWidth="1"/>
    <col min="19" max="19" width="8.75" customWidth="1"/>
    <col min="20" max="20" width="4.125" customWidth="1"/>
    <col min="21" max="21" width="4.625" customWidth="1"/>
    <col min="22" max="22" width="4.5" customWidth="1"/>
    <col min="23" max="23" width="5.25" customWidth="1"/>
    <col min="24" max="24" width="7.125" customWidth="1"/>
    <col min="25" max="25" width="6.5" customWidth="1"/>
    <col min="26" max="26" width="7.625" customWidth="1"/>
    <col min="27" max="30" width="6.5" customWidth="1"/>
    <col min="36" max="36" width="0" hidden="1" customWidth="1"/>
  </cols>
  <sheetData>
    <row r="1" spans="1:37" ht="12.75" x14ac:dyDescent="0.2">
      <c r="A1" s="30"/>
      <c r="B1" s="1" t="s">
        <v>0</v>
      </c>
      <c r="C1" s="26" t="s">
        <v>57</v>
      </c>
      <c r="D1" s="61" t="s">
        <v>1</v>
      </c>
      <c r="E1" s="62"/>
      <c r="F1" s="62"/>
      <c r="G1" s="63"/>
      <c r="H1" s="62"/>
      <c r="I1" s="64"/>
      <c r="J1" s="2"/>
      <c r="K1" s="62" t="s">
        <v>2</v>
      </c>
      <c r="L1" s="62"/>
      <c r="M1" s="62"/>
      <c r="N1" s="62"/>
      <c r="O1" s="62"/>
      <c r="P1" s="62"/>
      <c r="Q1" s="62"/>
      <c r="R1" s="62"/>
      <c r="S1" s="2"/>
      <c r="T1" s="61" t="s">
        <v>3</v>
      </c>
      <c r="U1" s="62"/>
      <c r="V1" s="62"/>
      <c r="W1" s="62"/>
      <c r="X1" s="61" t="s">
        <v>4</v>
      </c>
      <c r="Y1" s="62"/>
      <c r="Z1" s="62"/>
      <c r="AA1" s="64"/>
      <c r="AB1" s="61" t="s">
        <v>98</v>
      </c>
      <c r="AC1" s="70"/>
      <c r="AD1" s="71"/>
      <c r="AE1" s="61" t="s">
        <v>97</v>
      </c>
      <c r="AF1" s="70"/>
      <c r="AG1" s="70"/>
      <c r="AH1" s="70"/>
      <c r="AI1" s="70"/>
      <c r="AJ1" s="70"/>
      <c r="AK1" s="70"/>
    </row>
    <row r="2" spans="1:37" ht="12.75" customHeight="1" x14ac:dyDescent="0.2">
      <c r="B2" s="3" t="s">
        <v>5</v>
      </c>
      <c r="C2" s="27" t="s">
        <v>58</v>
      </c>
      <c r="D2" s="1" t="s">
        <v>6</v>
      </c>
      <c r="E2" s="1" t="s">
        <v>7</v>
      </c>
      <c r="F2" s="33" t="s">
        <v>8</v>
      </c>
      <c r="G2" s="1" t="s">
        <v>79</v>
      </c>
      <c r="H2" s="35" t="s">
        <v>59</v>
      </c>
      <c r="I2" s="1" t="s">
        <v>9</v>
      </c>
      <c r="J2" s="1" t="s">
        <v>6</v>
      </c>
      <c r="K2" s="65" t="s">
        <v>10</v>
      </c>
      <c r="L2" s="1" t="s">
        <v>7</v>
      </c>
      <c r="M2" s="4" t="s">
        <v>11</v>
      </c>
      <c r="N2" s="69" t="s">
        <v>64</v>
      </c>
      <c r="O2" s="69"/>
      <c r="P2" s="69"/>
      <c r="Q2" s="1" t="s">
        <v>59</v>
      </c>
      <c r="R2" s="1" t="s">
        <v>12</v>
      </c>
      <c r="S2" s="4" t="s">
        <v>13</v>
      </c>
      <c r="T2" s="1" t="s">
        <v>14</v>
      </c>
      <c r="U2" s="1" t="s">
        <v>15</v>
      </c>
      <c r="V2" s="1" t="s">
        <v>16</v>
      </c>
      <c r="W2" s="1" t="s">
        <v>52</v>
      </c>
      <c r="X2" s="3" t="s">
        <v>17</v>
      </c>
      <c r="Y2" s="3" t="s">
        <v>18</v>
      </c>
      <c r="Z2" s="3" t="s">
        <v>19</v>
      </c>
      <c r="AA2" s="67" t="s">
        <v>20</v>
      </c>
      <c r="AB2" s="40" t="s">
        <v>38</v>
      </c>
      <c r="AC2" s="40" t="s">
        <v>39</v>
      </c>
      <c r="AD2" s="40" t="s">
        <v>40</v>
      </c>
      <c r="AE2" s="31" t="s">
        <v>21</v>
      </c>
      <c r="AF2" s="31" t="s">
        <v>22</v>
      </c>
      <c r="AG2" s="52" t="s">
        <v>23</v>
      </c>
      <c r="AH2" s="52" t="s">
        <v>24</v>
      </c>
      <c r="AI2" s="52" t="s">
        <v>25</v>
      </c>
      <c r="AJ2" s="32"/>
      <c r="AK2" s="31" t="s">
        <v>26</v>
      </c>
    </row>
    <row r="3" spans="1:37" ht="12.75" x14ac:dyDescent="0.2">
      <c r="B3" s="6"/>
      <c r="C3" s="28"/>
      <c r="D3" s="7" t="s">
        <v>27</v>
      </c>
      <c r="E3" s="7" t="s">
        <v>28</v>
      </c>
      <c r="F3" s="34" t="s">
        <v>29</v>
      </c>
      <c r="G3" s="7" t="s">
        <v>80</v>
      </c>
      <c r="H3" s="36"/>
      <c r="I3" s="7" t="s">
        <v>30</v>
      </c>
      <c r="J3" s="7" t="s">
        <v>27</v>
      </c>
      <c r="K3" s="66"/>
      <c r="L3" s="7" t="s">
        <v>28</v>
      </c>
      <c r="M3" s="8" t="s">
        <v>31</v>
      </c>
      <c r="N3" s="5" t="s">
        <v>38</v>
      </c>
      <c r="O3" s="5" t="s">
        <v>39</v>
      </c>
      <c r="P3" s="5" t="s">
        <v>40</v>
      </c>
      <c r="Q3" s="7"/>
      <c r="R3" s="7" t="s">
        <v>32</v>
      </c>
      <c r="S3" s="8" t="s">
        <v>33</v>
      </c>
      <c r="T3" s="7" t="s">
        <v>34</v>
      </c>
      <c r="U3" s="7" t="s">
        <v>34</v>
      </c>
      <c r="V3" s="7" t="s">
        <v>34</v>
      </c>
      <c r="W3" s="7" t="s">
        <v>53</v>
      </c>
      <c r="X3" s="7" t="s">
        <v>35</v>
      </c>
      <c r="Y3" s="7" t="s">
        <v>36</v>
      </c>
      <c r="Z3" s="7" t="s">
        <v>37</v>
      </c>
      <c r="AA3" s="68"/>
      <c r="AB3" s="39"/>
      <c r="AC3" s="39"/>
      <c r="AD3" s="39"/>
      <c r="AE3" s="31" t="s">
        <v>41</v>
      </c>
      <c r="AF3" s="31" t="s">
        <v>42</v>
      </c>
      <c r="AG3" s="52"/>
      <c r="AH3" s="52"/>
      <c r="AI3" s="52"/>
      <c r="AJ3" s="32"/>
      <c r="AK3" s="31" t="s">
        <v>43</v>
      </c>
    </row>
    <row r="4" spans="1:37" s="12" customFormat="1" ht="24.75" customHeight="1" x14ac:dyDescent="0.15">
      <c r="A4" s="24" t="s">
        <v>61</v>
      </c>
      <c r="B4" s="9" t="s">
        <v>85</v>
      </c>
      <c r="C4" s="9" t="s">
        <v>96</v>
      </c>
      <c r="D4" s="9" t="s">
        <v>54</v>
      </c>
      <c r="E4" s="9" t="s">
        <v>54</v>
      </c>
      <c r="F4" s="10" t="s">
        <v>44</v>
      </c>
      <c r="G4" s="10" t="s">
        <v>81</v>
      </c>
      <c r="H4" s="10" t="s">
        <v>60</v>
      </c>
      <c r="I4" s="10" t="s">
        <v>45</v>
      </c>
      <c r="J4" s="9" t="s">
        <v>55</v>
      </c>
      <c r="K4" s="11" t="s">
        <v>55</v>
      </c>
      <c r="L4" s="50" t="s">
        <v>46</v>
      </c>
      <c r="M4" s="51" t="s">
        <v>47</v>
      </c>
      <c r="N4" s="53" t="s">
        <v>56</v>
      </c>
      <c r="O4" s="57"/>
      <c r="P4" s="54"/>
      <c r="Q4" s="10" t="s">
        <v>60</v>
      </c>
      <c r="R4" s="37" t="s">
        <v>82</v>
      </c>
      <c r="S4" s="38" t="s">
        <v>48</v>
      </c>
      <c r="T4" s="58" t="s">
        <v>83</v>
      </c>
      <c r="U4" s="59"/>
      <c r="V4" s="59"/>
      <c r="W4" s="59"/>
      <c r="X4" s="58" t="s">
        <v>84</v>
      </c>
      <c r="Y4" s="59"/>
      <c r="Z4" s="59"/>
      <c r="AA4" s="60"/>
      <c r="AB4" s="53" t="s">
        <v>49</v>
      </c>
      <c r="AC4" s="57"/>
      <c r="AD4" s="72"/>
      <c r="AE4" s="53" t="s">
        <v>50</v>
      </c>
      <c r="AF4" s="54"/>
      <c r="AG4" s="55" t="s">
        <v>51</v>
      </c>
      <c r="AH4" s="56"/>
      <c r="AI4" s="56"/>
      <c r="AJ4" s="56"/>
      <c r="AK4" s="56"/>
    </row>
    <row r="5" spans="1:37" s="21" customFormat="1" ht="24.95" customHeight="1" x14ac:dyDescent="0.15">
      <c r="A5" s="24" t="s">
        <v>62</v>
      </c>
      <c r="B5" s="13" t="s">
        <v>86</v>
      </c>
      <c r="C5" s="13">
        <v>61</v>
      </c>
      <c r="D5" s="14">
        <v>13.2</v>
      </c>
      <c r="E5" s="14">
        <v>13.8</v>
      </c>
      <c r="F5" s="15">
        <v>82</v>
      </c>
      <c r="G5" s="20">
        <v>52.15</v>
      </c>
      <c r="H5" s="20">
        <v>365</v>
      </c>
      <c r="I5" s="15">
        <v>81.3</v>
      </c>
      <c r="J5" s="15">
        <v>14.3</v>
      </c>
      <c r="K5" s="16">
        <v>11.3</v>
      </c>
      <c r="L5" s="16">
        <v>13.2</v>
      </c>
      <c r="M5" s="16">
        <v>0.6</v>
      </c>
      <c r="N5" s="22">
        <v>89.38</v>
      </c>
      <c r="O5" s="22">
        <v>9.0399999999999991</v>
      </c>
      <c r="P5" s="22">
        <v>80.34</v>
      </c>
      <c r="Q5" s="23">
        <v>366</v>
      </c>
      <c r="R5" s="15">
        <v>58.6</v>
      </c>
      <c r="S5" s="15">
        <f t="shared" ref="S5:S15" si="0">((J5-14)*1.8)+R5</f>
        <v>59.14</v>
      </c>
      <c r="T5" s="17">
        <v>2.5</v>
      </c>
      <c r="U5" s="17">
        <v>4.5</v>
      </c>
      <c r="V5" s="17">
        <v>4.5</v>
      </c>
      <c r="W5" s="20">
        <v>70</v>
      </c>
      <c r="X5" s="20">
        <v>360</v>
      </c>
      <c r="Y5" s="17">
        <v>20.399999999999999</v>
      </c>
      <c r="Z5" s="20">
        <v>101</v>
      </c>
      <c r="AA5" s="17">
        <f t="shared" ref="AA5:AA14" si="1">SUM((X5)/(Y5*10))</f>
        <v>1.7647058823529411</v>
      </c>
      <c r="AB5" s="17">
        <v>80.56</v>
      </c>
      <c r="AC5" s="17">
        <v>12.42</v>
      </c>
      <c r="AD5" s="17">
        <v>68.14</v>
      </c>
      <c r="AE5" s="18">
        <v>3940</v>
      </c>
      <c r="AF5" s="43" t="s">
        <v>76</v>
      </c>
      <c r="AG5" s="43" t="s">
        <v>68</v>
      </c>
      <c r="AH5" s="41" t="s">
        <v>70</v>
      </c>
      <c r="AI5" s="43" t="s">
        <v>74</v>
      </c>
      <c r="AJ5" s="19"/>
      <c r="AK5" s="20"/>
    </row>
    <row r="6" spans="1:37" s="21" customFormat="1" ht="24.95" customHeight="1" x14ac:dyDescent="0.15">
      <c r="A6" s="24" t="s">
        <v>62</v>
      </c>
      <c r="B6" s="13" t="s">
        <v>87</v>
      </c>
      <c r="C6" s="13">
        <v>68</v>
      </c>
      <c r="D6" s="14">
        <v>13.1</v>
      </c>
      <c r="E6" s="14">
        <v>16.600000000000001</v>
      </c>
      <c r="F6" s="15">
        <v>81.099999999999994</v>
      </c>
      <c r="G6" s="20">
        <v>53.173900000000003</v>
      </c>
      <c r="H6" s="20">
        <v>362</v>
      </c>
      <c r="I6" s="15">
        <v>78.599999999999994</v>
      </c>
      <c r="J6" s="15">
        <v>14</v>
      </c>
      <c r="K6" s="16">
        <v>13.9</v>
      </c>
      <c r="L6" s="16">
        <v>16.2</v>
      </c>
      <c r="M6" s="16">
        <v>0.4</v>
      </c>
      <c r="N6" s="22">
        <v>89.21</v>
      </c>
      <c r="O6" s="22">
        <v>8.4</v>
      </c>
      <c r="P6" s="22">
        <v>80.81</v>
      </c>
      <c r="Q6" s="23">
        <v>386</v>
      </c>
      <c r="R6" s="15">
        <v>63.6</v>
      </c>
      <c r="S6" s="15">
        <f t="shared" si="0"/>
        <v>63.6</v>
      </c>
      <c r="T6" s="17">
        <v>2.5</v>
      </c>
      <c r="U6" s="17">
        <v>5.5</v>
      </c>
      <c r="V6" s="17">
        <v>8.5</v>
      </c>
      <c r="W6" s="20">
        <v>30</v>
      </c>
      <c r="X6" s="20">
        <v>500</v>
      </c>
      <c r="Y6" s="17">
        <v>22.3</v>
      </c>
      <c r="Z6" s="20">
        <v>148</v>
      </c>
      <c r="AA6" s="17">
        <f t="shared" si="1"/>
        <v>2.2421524663677128</v>
      </c>
      <c r="AB6" s="17">
        <v>79.84</v>
      </c>
      <c r="AC6" s="17">
        <v>12.14</v>
      </c>
      <c r="AD6" s="17">
        <v>67.7</v>
      </c>
      <c r="AE6" s="18">
        <v>3735</v>
      </c>
      <c r="AF6" s="41" t="s">
        <v>65</v>
      </c>
      <c r="AG6" s="43" t="s">
        <v>68</v>
      </c>
      <c r="AH6" s="42" t="s">
        <v>69</v>
      </c>
      <c r="AI6" s="43" t="s">
        <v>74</v>
      </c>
      <c r="AJ6" s="19"/>
      <c r="AK6" s="20"/>
    </row>
    <row r="7" spans="1:37" s="21" customFormat="1" ht="24.95" customHeight="1" x14ac:dyDescent="0.15">
      <c r="A7" s="24" t="s">
        <v>62</v>
      </c>
      <c r="B7" s="13" t="s">
        <v>88</v>
      </c>
      <c r="C7" s="13">
        <v>69</v>
      </c>
      <c r="D7" s="14">
        <v>12.9</v>
      </c>
      <c r="E7" s="14">
        <v>17.7</v>
      </c>
      <c r="F7" s="15">
        <v>80.2</v>
      </c>
      <c r="G7" s="20">
        <v>50.166899999999998</v>
      </c>
      <c r="H7" s="20">
        <v>390</v>
      </c>
      <c r="I7" s="15">
        <v>80.2</v>
      </c>
      <c r="J7" s="15">
        <v>13.7</v>
      </c>
      <c r="K7" s="16">
        <v>15.2</v>
      </c>
      <c r="L7" s="16">
        <v>17.600000000000001</v>
      </c>
      <c r="M7" s="16">
        <v>0.1</v>
      </c>
      <c r="N7" s="22">
        <v>88.4</v>
      </c>
      <c r="O7" s="22">
        <v>8.44</v>
      </c>
      <c r="P7" s="22">
        <v>79.959999999999994</v>
      </c>
      <c r="Q7" s="23">
        <v>453</v>
      </c>
      <c r="R7" s="15">
        <v>66.7</v>
      </c>
      <c r="S7" s="15">
        <f t="shared" si="0"/>
        <v>66.16</v>
      </c>
      <c r="T7" s="17">
        <v>3</v>
      </c>
      <c r="U7" s="17">
        <v>5.5</v>
      </c>
      <c r="V7" s="17">
        <v>7.5</v>
      </c>
      <c r="W7" s="20">
        <v>30</v>
      </c>
      <c r="X7" s="20">
        <v>460</v>
      </c>
      <c r="Y7" s="17">
        <v>20.6</v>
      </c>
      <c r="Z7" s="20">
        <v>132</v>
      </c>
      <c r="AA7" s="17">
        <f t="shared" si="1"/>
        <v>2.233009708737864</v>
      </c>
      <c r="AB7" s="17">
        <v>77.849999999999994</v>
      </c>
      <c r="AC7" s="17">
        <v>12.74</v>
      </c>
      <c r="AD7" s="17">
        <v>65.11</v>
      </c>
      <c r="AE7" s="18">
        <v>3470</v>
      </c>
      <c r="AF7" s="42" t="s">
        <v>66</v>
      </c>
      <c r="AG7" s="42" t="s">
        <v>67</v>
      </c>
      <c r="AH7" s="42" t="s">
        <v>69</v>
      </c>
      <c r="AI7" s="42" t="s">
        <v>72</v>
      </c>
      <c r="AJ7" s="19"/>
      <c r="AK7" s="20"/>
    </row>
    <row r="8" spans="1:37" s="21" customFormat="1" ht="24.95" customHeight="1" x14ac:dyDescent="0.15">
      <c r="A8" s="24" t="s">
        <v>62</v>
      </c>
      <c r="B8" s="13" t="s">
        <v>89</v>
      </c>
      <c r="C8" s="13">
        <v>100</v>
      </c>
      <c r="D8" s="14">
        <v>13.2</v>
      </c>
      <c r="E8" s="14">
        <v>17.7</v>
      </c>
      <c r="F8" s="15">
        <v>79.900000000000006</v>
      </c>
      <c r="G8" s="20">
        <v>52.9617</v>
      </c>
      <c r="H8" s="20">
        <v>393</v>
      </c>
      <c r="I8" s="15">
        <v>77.7</v>
      </c>
      <c r="J8" s="15">
        <v>13.7</v>
      </c>
      <c r="K8" s="16">
        <v>15.2</v>
      </c>
      <c r="L8" s="16">
        <v>17.5</v>
      </c>
      <c r="M8" s="16">
        <v>0.2</v>
      </c>
      <c r="N8" s="22">
        <v>89.06</v>
      </c>
      <c r="O8" s="22">
        <v>8.34</v>
      </c>
      <c r="P8" s="22">
        <v>80.72</v>
      </c>
      <c r="Q8" s="23">
        <v>404</v>
      </c>
      <c r="R8" s="15">
        <v>67.8</v>
      </c>
      <c r="S8" s="15">
        <f t="shared" si="0"/>
        <v>67.259999999999991</v>
      </c>
      <c r="T8" s="17">
        <v>3.5</v>
      </c>
      <c r="U8" s="17">
        <v>5</v>
      </c>
      <c r="V8" s="17">
        <v>8.5</v>
      </c>
      <c r="W8" s="20">
        <v>20</v>
      </c>
      <c r="X8" s="20">
        <v>340</v>
      </c>
      <c r="Y8" s="17">
        <v>20.5</v>
      </c>
      <c r="Z8" s="20">
        <v>100</v>
      </c>
      <c r="AA8" s="17">
        <f t="shared" si="1"/>
        <v>1.6585365853658536</v>
      </c>
      <c r="AB8" s="17">
        <v>79.06</v>
      </c>
      <c r="AC8" s="17">
        <v>12.73</v>
      </c>
      <c r="AD8" s="17">
        <v>66.33</v>
      </c>
      <c r="AE8" s="18">
        <v>3480</v>
      </c>
      <c r="AF8" s="42" t="s">
        <v>75</v>
      </c>
      <c r="AG8" s="41" t="s">
        <v>99</v>
      </c>
      <c r="AH8" s="41" t="s">
        <v>70</v>
      </c>
      <c r="AI8" s="43" t="s">
        <v>74</v>
      </c>
      <c r="AJ8" s="19"/>
      <c r="AK8" s="20"/>
    </row>
    <row r="9" spans="1:37" s="21" customFormat="1" ht="24.95" customHeight="1" x14ac:dyDescent="0.15">
      <c r="A9" s="24" t="s">
        <v>62</v>
      </c>
      <c r="B9" s="13" t="s">
        <v>90</v>
      </c>
      <c r="C9" s="13">
        <v>122</v>
      </c>
      <c r="D9" s="14">
        <v>12.8</v>
      </c>
      <c r="E9" s="14">
        <v>15.6</v>
      </c>
      <c r="F9" s="15">
        <v>82</v>
      </c>
      <c r="G9" s="20">
        <v>44.320500000000003</v>
      </c>
      <c r="H9" s="20">
        <v>396</v>
      </c>
      <c r="I9" s="15">
        <v>81.599999999999994</v>
      </c>
      <c r="J9" s="15">
        <v>13.8</v>
      </c>
      <c r="K9" s="16">
        <v>13.5</v>
      </c>
      <c r="L9" s="16">
        <v>15.7</v>
      </c>
      <c r="M9" s="16">
        <v>0.1</v>
      </c>
      <c r="N9" s="22">
        <v>89.1</v>
      </c>
      <c r="O9" s="22">
        <v>9.15</v>
      </c>
      <c r="P9" s="22">
        <v>79.95</v>
      </c>
      <c r="Q9" s="23">
        <v>384</v>
      </c>
      <c r="R9" s="15">
        <v>64.7</v>
      </c>
      <c r="S9" s="15">
        <f t="shared" si="0"/>
        <v>64.34</v>
      </c>
      <c r="T9" s="17">
        <v>3</v>
      </c>
      <c r="U9" s="17">
        <v>4.5</v>
      </c>
      <c r="V9" s="17">
        <v>4.5</v>
      </c>
      <c r="W9" s="20">
        <v>60</v>
      </c>
      <c r="X9" s="20">
        <v>310</v>
      </c>
      <c r="Y9" s="17">
        <v>22.7</v>
      </c>
      <c r="Z9" s="20">
        <v>99</v>
      </c>
      <c r="AA9" s="17">
        <f t="shared" si="1"/>
        <v>1.3656387665198237</v>
      </c>
      <c r="AB9" s="17">
        <v>79.12</v>
      </c>
      <c r="AC9" s="17">
        <v>13.47</v>
      </c>
      <c r="AD9" s="17">
        <v>65.650000000000006</v>
      </c>
      <c r="AE9" s="18">
        <v>3760</v>
      </c>
      <c r="AF9" s="43" t="s">
        <v>76</v>
      </c>
      <c r="AG9" s="43" t="s">
        <v>68</v>
      </c>
      <c r="AH9" s="41" t="s">
        <v>70</v>
      </c>
      <c r="AI9" s="43" t="s">
        <v>74</v>
      </c>
      <c r="AJ9" s="19"/>
      <c r="AK9" s="20"/>
    </row>
    <row r="10" spans="1:37" s="21" customFormat="1" ht="24.95" customHeight="1" x14ac:dyDescent="0.15">
      <c r="A10" s="24" t="s">
        <v>62</v>
      </c>
      <c r="B10" s="13" t="s">
        <v>91</v>
      </c>
      <c r="C10" s="13">
        <v>128</v>
      </c>
      <c r="D10" s="14">
        <v>12.7</v>
      </c>
      <c r="E10" s="14">
        <v>14.8</v>
      </c>
      <c r="F10" s="15">
        <v>82.9</v>
      </c>
      <c r="G10" s="20">
        <v>57.334200000000003</v>
      </c>
      <c r="H10" s="20">
        <v>358</v>
      </c>
      <c r="I10" s="15">
        <v>80.8</v>
      </c>
      <c r="J10" s="15">
        <v>14.3</v>
      </c>
      <c r="K10" s="16">
        <v>12.2</v>
      </c>
      <c r="L10" s="16">
        <v>14.2</v>
      </c>
      <c r="M10" s="16">
        <v>0.6</v>
      </c>
      <c r="N10" s="22">
        <v>89.64</v>
      </c>
      <c r="O10" s="22">
        <v>8.18</v>
      </c>
      <c r="P10" s="22">
        <v>81.459999999999994</v>
      </c>
      <c r="Q10" s="23">
        <v>360</v>
      </c>
      <c r="R10" s="15">
        <v>62.8</v>
      </c>
      <c r="S10" s="15">
        <f t="shared" si="0"/>
        <v>63.339999999999996</v>
      </c>
      <c r="T10" s="17">
        <v>2.5</v>
      </c>
      <c r="U10" s="17">
        <v>4.5</v>
      </c>
      <c r="V10" s="17">
        <v>6</v>
      </c>
      <c r="W10" s="20">
        <v>50</v>
      </c>
      <c r="X10" s="20">
        <v>400</v>
      </c>
      <c r="Y10" s="17">
        <v>22.5</v>
      </c>
      <c r="Z10" s="20">
        <v>123</v>
      </c>
      <c r="AA10" s="17">
        <f t="shared" si="1"/>
        <v>1.7777777777777777</v>
      </c>
      <c r="AB10" s="17">
        <v>80.959999999999994</v>
      </c>
      <c r="AC10" s="17">
        <v>11.56</v>
      </c>
      <c r="AD10" s="17">
        <v>69.400000000000006</v>
      </c>
      <c r="AE10" s="18">
        <v>3730</v>
      </c>
      <c r="AF10" s="43" t="s">
        <v>76</v>
      </c>
      <c r="AG10" s="43" t="s">
        <v>68</v>
      </c>
      <c r="AH10" s="41" t="s">
        <v>70</v>
      </c>
      <c r="AI10" s="43" t="s">
        <v>74</v>
      </c>
      <c r="AJ10" s="19"/>
      <c r="AK10" s="20"/>
    </row>
    <row r="11" spans="1:37" s="21" customFormat="1" ht="24.95" customHeight="1" x14ac:dyDescent="0.15">
      <c r="A11" s="25" t="s">
        <v>63</v>
      </c>
      <c r="B11" s="13" t="s">
        <v>92</v>
      </c>
      <c r="C11" s="13">
        <v>142</v>
      </c>
      <c r="D11" s="14">
        <v>12.8</v>
      </c>
      <c r="E11" s="14">
        <v>15.3</v>
      </c>
      <c r="F11" s="15">
        <v>82.8</v>
      </c>
      <c r="G11" s="20">
        <v>49.807400000000001</v>
      </c>
      <c r="H11" s="20">
        <v>327</v>
      </c>
      <c r="I11" s="15">
        <v>81</v>
      </c>
      <c r="J11" s="15">
        <v>14.4</v>
      </c>
      <c r="K11" s="16">
        <v>13</v>
      </c>
      <c r="L11" s="16">
        <v>15.2</v>
      </c>
      <c r="M11" s="16">
        <v>0.1</v>
      </c>
      <c r="N11" s="22">
        <v>89.34</v>
      </c>
      <c r="O11" s="22">
        <v>8.9499999999999993</v>
      </c>
      <c r="P11" s="22">
        <v>80.39</v>
      </c>
      <c r="Q11" s="23">
        <v>357</v>
      </c>
      <c r="R11" s="15">
        <v>63.8</v>
      </c>
      <c r="S11" s="15">
        <f t="shared" si="0"/>
        <v>64.52</v>
      </c>
      <c r="T11" s="17">
        <v>3</v>
      </c>
      <c r="U11" s="17">
        <v>4</v>
      </c>
      <c r="V11" s="17">
        <v>5</v>
      </c>
      <c r="W11" s="20">
        <v>40</v>
      </c>
      <c r="X11" s="20">
        <v>290</v>
      </c>
      <c r="Y11" s="17">
        <v>21.2</v>
      </c>
      <c r="Z11" s="20">
        <v>88</v>
      </c>
      <c r="AA11" s="17">
        <f t="shared" si="1"/>
        <v>1.3679245283018868</v>
      </c>
      <c r="AB11" s="17">
        <v>80.14</v>
      </c>
      <c r="AC11" s="17">
        <v>12.95</v>
      </c>
      <c r="AD11" s="17">
        <v>67.19</v>
      </c>
      <c r="AE11" s="18">
        <v>3590</v>
      </c>
      <c r="AF11" s="43" t="s">
        <v>76</v>
      </c>
      <c r="AG11" s="43" t="s">
        <v>68</v>
      </c>
      <c r="AH11" s="41" t="s">
        <v>70</v>
      </c>
      <c r="AI11" s="41" t="s">
        <v>73</v>
      </c>
      <c r="AJ11" s="19"/>
      <c r="AK11" s="20"/>
    </row>
    <row r="12" spans="1:37" s="21" customFormat="1" ht="24.95" customHeight="1" x14ac:dyDescent="0.15">
      <c r="A12" s="25" t="s">
        <v>63</v>
      </c>
      <c r="B12" s="13" t="s">
        <v>93</v>
      </c>
      <c r="C12" s="13">
        <v>155</v>
      </c>
      <c r="D12" s="14">
        <v>12.7</v>
      </c>
      <c r="E12" s="14">
        <v>14.7</v>
      </c>
      <c r="F12" s="15">
        <v>82.5</v>
      </c>
      <c r="G12" s="20">
        <v>64.968599999999995</v>
      </c>
      <c r="H12" s="20">
        <v>306</v>
      </c>
      <c r="I12" s="15">
        <v>79.599999999999994</v>
      </c>
      <c r="J12" s="15">
        <v>14.3</v>
      </c>
      <c r="K12" s="16">
        <v>12.4</v>
      </c>
      <c r="L12" s="16">
        <v>14.5</v>
      </c>
      <c r="M12" s="16">
        <v>0.2</v>
      </c>
      <c r="N12" s="22">
        <v>89.47</v>
      </c>
      <c r="O12" s="22">
        <v>9.0399999999999991</v>
      </c>
      <c r="P12" s="22">
        <v>80.430000000000007</v>
      </c>
      <c r="Q12" s="23">
        <v>354</v>
      </c>
      <c r="R12" s="15">
        <v>59.6</v>
      </c>
      <c r="S12" s="15">
        <f t="shared" si="0"/>
        <v>60.14</v>
      </c>
      <c r="T12" s="17">
        <v>2</v>
      </c>
      <c r="U12" s="17">
        <v>5.5</v>
      </c>
      <c r="V12" s="17">
        <v>9</v>
      </c>
      <c r="W12" s="20">
        <v>20</v>
      </c>
      <c r="X12" s="20">
        <v>480</v>
      </c>
      <c r="Y12" s="17">
        <v>20.2</v>
      </c>
      <c r="Z12" s="20">
        <v>134</v>
      </c>
      <c r="AA12" s="17">
        <f t="shared" si="1"/>
        <v>2.3762376237623761</v>
      </c>
      <c r="AB12" s="17">
        <v>81.41</v>
      </c>
      <c r="AC12" s="17">
        <v>12.23</v>
      </c>
      <c r="AD12" s="17">
        <v>69.180000000000007</v>
      </c>
      <c r="AE12" s="18">
        <v>3800</v>
      </c>
      <c r="AF12" s="43" t="s">
        <v>78</v>
      </c>
      <c r="AG12" s="43" t="s">
        <v>68</v>
      </c>
      <c r="AH12" s="43" t="s">
        <v>71</v>
      </c>
      <c r="AI12" s="43" t="s">
        <v>74</v>
      </c>
      <c r="AJ12" s="19"/>
      <c r="AK12" s="20"/>
    </row>
    <row r="13" spans="1:37" s="21" customFormat="1" ht="24.95" customHeight="1" x14ac:dyDescent="0.15">
      <c r="A13" s="25" t="s">
        <v>63</v>
      </c>
      <c r="B13" s="13" t="s">
        <v>94</v>
      </c>
      <c r="C13" s="13">
        <v>159</v>
      </c>
      <c r="D13" s="14">
        <v>13.2</v>
      </c>
      <c r="E13" s="14">
        <v>15.9</v>
      </c>
      <c r="F13" s="15">
        <v>82.6</v>
      </c>
      <c r="G13" s="20">
        <v>47.770200000000003</v>
      </c>
      <c r="H13" s="20">
        <v>375</v>
      </c>
      <c r="I13" s="15">
        <v>80.8</v>
      </c>
      <c r="J13" s="15">
        <v>14</v>
      </c>
      <c r="K13" s="16">
        <v>13.4</v>
      </c>
      <c r="L13" s="16">
        <f>((100*K13)/(100-J13))</f>
        <v>15.581395348837209</v>
      </c>
      <c r="M13" s="16">
        <f>E13-L13</f>
        <v>0.3186046511627918</v>
      </c>
      <c r="N13" s="22">
        <v>89.01</v>
      </c>
      <c r="O13" s="22">
        <v>9.4700000000000006</v>
      </c>
      <c r="P13" s="22">
        <v>79.540000000000006</v>
      </c>
      <c r="Q13" s="23">
        <v>395</v>
      </c>
      <c r="R13" s="15">
        <v>66.400000000000006</v>
      </c>
      <c r="S13" s="15">
        <f t="shared" si="0"/>
        <v>66.400000000000006</v>
      </c>
      <c r="T13" s="17">
        <v>3.5</v>
      </c>
      <c r="U13" s="17">
        <v>5.5</v>
      </c>
      <c r="V13" s="17">
        <v>7</v>
      </c>
      <c r="W13" s="20">
        <v>30</v>
      </c>
      <c r="X13" s="20">
        <v>340</v>
      </c>
      <c r="Y13" s="17">
        <v>23.5</v>
      </c>
      <c r="Z13" s="20">
        <v>108</v>
      </c>
      <c r="AA13" s="17">
        <f t="shared" si="1"/>
        <v>1.446808510638298</v>
      </c>
      <c r="AB13" s="17">
        <v>81.62</v>
      </c>
      <c r="AC13" s="17">
        <v>12.93</v>
      </c>
      <c r="AD13" s="17">
        <v>68.69</v>
      </c>
      <c r="AE13" s="18">
        <v>3700</v>
      </c>
      <c r="AF13" s="43" t="s">
        <v>78</v>
      </c>
      <c r="AG13" s="43" t="s">
        <v>68</v>
      </c>
      <c r="AH13" s="43" t="s">
        <v>71</v>
      </c>
      <c r="AI13" s="41" t="s">
        <v>73</v>
      </c>
      <c r="AJ13" s="19"/>
      <c r="AK13" s="20"/>
    </row>
    <row r="14" spans="1:37" s="21" customFormat="1" ht="24.95" customHeight="1" x14ac:dyDescent="0.15">
      <c r="A14" s="25" t="s">
        <v>63</v>
      </c>
      <c r="B14" s="13" t="s">
        <v>95</v>
      </c>
      <c r="C14" s="13">
        <v>168</v>
      </c>
      <c r="D14" s="14">
        <v>12.9</v>
      </c>
      <c r="E14" s="14">
        <v>14.3</v>
      </c>
      <c r="F14" s="15">
        <v>83.3</v>
      </c>
      <c r="G14" s="20">
        <v>52.1173</v>
      </c>
      <c r="H14" s="20">
        <v>360</v>
      </c>
      <c r="I14" s="15">
        <v>78.8</v>
      </c>
      <c r="J14" s="15">
        <v>14</v>
      </c>
      <c r="K14" s="16">
        <v>11.7</v>
      </c>
      <c r="L14" s="16">
        <f>((100*K14)/(100-J14))</f>
        <v>13.604651162790697</v>
      </c>
      <c r="M14" s="16">
        <f>E14-L14</f>
        <v>0.69534883720930374</v>
      </c>
      <c r="N14" s="22">
        <v>89.69</v>
      </c>
      <c r="O14" s="22">
        <v>10.44</v>
      </c>
      <c r="P14" s="22">
        <v>79.25</v>
      </c>
      <c r="Q14" s="23">
        <v>414</v>
      </c>
      <c r="R14" s="15">
        <v>61.7</v>
      </c>
      <c r="S14" s="15">
        <f t="shared" si="0"/>
        <v>61.7</v>
      </c>
      <c r="T14" s="17">
        <v>2.5</v>
      </c>
      <c r="U14" s="17">
        <v>5</v>
      </c>
      <c r="V14" s="17">
        <v>6</v>
      </c>
      <c r="W14" s="20">
        <v>60</v>
      </c>
      <c r="X14" s="20">
        <v>380</v>
      </c>
      <c r="Y14" s="17">
        <v>21.2</v>
      </c>
      <c r="Z14" s="20">
        <v>112</v>
      </c>
      <c r="AA14" s="17">
        <f t="shared" si="1"/>
        <v>1.7924528301886793</v>
      </c>
      <c r="AB14" s="17">
        <v>81.93</v>
      </c>
      <c r="AC14" s="17">
        <v>12.29</v>
      </c>
      <c r="AD14" s="17">
        <v>69.64</v>
      </c>
      <c r="AE14" s="18">
        <v>3700</v>
      </c>
      <c r="AF14" s="43" t="s">
        <v>77</v>
      </c>
      <c r="AG14" s="43" t="s">
        <v>68</v>
      </c>
      <c r="AH14" s="43" t="s">
        <v>71</v>
      </c>
      <c r="AI14" s="43" t="s">
        <v>74</v>
      </c>
      <c r="AJ14" s="19"/>
      <c r="AK14" s="20"/>
    </row>
    <row r="15" spans="1:37" ht="36" customHeight="1" x14ac:dyDescent="0.15">
      <c r="B15" s="13" t="s">
        <v>100</v>
      </c>
      <c r="C15" s="47" t="s">
        <v>101</v>
      </c>
      <c r="D15" s="48"/>
      <c r="E15" s="48"/>
      <c r="F15" s="48"/>
      <c r="G15" s="48"/>
      <c r="H15" s="48"/>
      <c r="I15" s="48"/>
      <c r="J15" s="45">
        <v>13.5</v>
      </c>
      <c r="K15" s="45">
        <v>10.1</v>
      </c>
      <c r="L15" s="45">
        <v>11.7</v>
      </c>
      <c r="M15" s="49"/>
      <c r="N15" s="45">
        <v>88.48</v>
      </c>
      <c r="O15" s="45">
        <v>10.039999999999999</v>
      </c>
      <c r="P15" s="45">
        <v>78.44</v>
      </c>
      <c r="Q15" s="45">
        <v>319</v>
      </c>
      <c r="R15" s="45">
        <v>59.4</v>
      </c>
      <c r="S15" s="15">
        <f t="shared" si="0"/>
        <v>58.5</v>
      </c>
      <c r="T15" s="45">
        <v>1.5</v>
      </c>
      <c r="U15" s="46">
        <v>2</v>
      </c>
      <c r="V15" s="46">
        <v>5</v>
      </c>
      <c r="W15" s="45">
        <v>50</v>
      </c>
      <c r="X15" s="45">
        <v>290</v>
      </c>
      <c r="Y15" s="45">
        <v>15.2</v>
      </c>
      <c r="Z15" s="45">
        <v>66</v>
      </c>
      <c r="AA15" s="45">
        <v>1.9</v>
      </c>
      <c r="AB15" s="45">
        <v>81.680000000000007</v>
      </c>
      <c r="AC15" s="45">
        <v>12.46</v>
      </c>
      <c r="AD15" s="45">
        <v>69.22</v>
      </c>
      <c r="AE15" s="45">
        <v>4000</v>
      </c>
      <c r="AF15" s="43" t="s">
        <v>78</v>
      </c>
      <c r="AG15" s="43" t="s">
        <v>68</v>
      </c>
      <c r="AH15" s="43" t="s">
        <v>71</v>
      </c>
      <c r="AI15" s="43" t="s">
        <v>74</v>
      </c>
      <c r="AJ15" s="45"/>
      <c r="AK15" s="45"/>
    </row>
    <row r="16" spans="1:37" ht="19.899999999999999" customHeight="1" x14ac:dyDescent="0.15"/>
    <row r="17" spans="2:38" ht="19.899999999999999" customHeight="1" x14ac:dyDescent="0.15">
      <c r="B17" s="73"/>
      <c r="C17" s="74"/>
      <c r="D17" s="73"/>
      <c r="E17" s="75"/>
      <c r="F17" s="75"/>
      <c r="G17" s="75"/>
      <c r="H17" s="76"/>
    </row>
    <row r="18" spans="2:38" ht="40.5" customHeight="1" x14ac:dyDescent="0.2">
      <c r="B18" s="77"/>
      <c r="C18" s="78"/>
      <c r="D18" s="78"/>
      <c r="E18" s="79"/>
      <c r="F18" s="79"/>
      <c r="G18" s="79"/>
      <c r="H18" s="80"/>
    </row>
    <row r="19" spans="2:38" ht="20.100000000000001" customHeight="1" x14ac:dyDescent="0.2">
      <c r="B19" s="81"/>
      <c r="C19" s="82"/>
      <c r="D19" s="82"/>
      <c r="E19" s="78"/>
      <c r="F19" s="78"/>
      <c r="G19" s="83"/>
      <c r="H19" s="76"/>
    </row>
    <row r="20" spans="2:38" ht="20.100000000000001" customHeight="1" x14ac:dyDescent="0.2">
      <c r="B20" s="81"/>
      <c r="C20" s="82"/>
      <c r="D20" s="82"/>
      <c r="E20" s="78"/>
      <c r="F20" s="78"/>
      <c r="G20" s="83"/>
      <c r="H20" s="76"/>
    </row>
    <row r="21" spans="2:38" ht="20.100000000000001" customHeight="1" x14ac:dyDescent="0.2">
      <c r="B21" s="81"/>
      <c r="C21" s="82"/>
      <c r="D21" s="82"/>
      <c r="E21" s="78"/>
      <c r="F21" s="78"/>
      <c r="G21" s="83"/>
      <c r="H21" s="76"/>
    </row>
    <row r="22" spans="2:38" ht="20.100000000000001" customHeight="1" x14ac:dyDescent="0.2">
      <c r="B22" s="81"/>
      <c r="C22" s="82"/>
      <c r="D22" s="82"/>
      <c r="E22" s="78"/>
      <c r="F22" s="78"/>
      <c r="G22" s="83"/>
      <c r="H22" s="76"/>
    </row>
    <row r="23" spans="2:38" ht="20.100000000000001" customHeight="1" x14ac:dyDescent="0.2">
      <c r="B23" s="81"/>
      <c r="C23" s="82"/>
      <c r="D23" s="82"/>
      <c r="E23" s="78"/>
      <c r="F23" s="78"/>
      <c r="G23" s="83"/>
      <c r="H23" s="76"/>
    </row>
    <row r="24" spans="2:38" ht="20.100000000000001" customHeight="1" x14ac:dyDescent="0.2">
      <c r="B24" s="81"/>
      <c r="C24" s="82"/>
      <c r="D24" s="82"/>
      <c r="E24" s="78"/>
      <c r="F24" s="78"/>
      <c r="G24" s="83"/>
      <c r="H24" s="76"/>
    </row>
    <row r="25" spans="2:38" ht="20.100000000000001" customHeight="1" x14ac:dyDescent="0.2">
      <c r="B25" s="81"/>
      <c r="C25" s="82"/>
      <c r="D25" s="82"/>
      <c r="E25" s="78"/>
      <c r="F25" s="78"/>
      <c r="G25" s="83"/>
      <c r="H25" s="76"/>
    </row>
    <row r="26" spans="2:38" ht="20.100000000000001" customHeight="1" x14ac:dyDescent="0.2">
      <c r="B26" s="81"/>
      <c r="C26" s="82"/>
      <c r="D26" s="82"/>
      <c r="E26" s="78"/>
      <c r="F26" s="78"/>
      <c r="G26" s="83"/>
      <c r="H26" s="76"/>
    </row>
    <row r="27" spans="2:38" ht="20.100000000000001" customHeight="1" x14ac:dyDescent="0.2">
      <c r="B27" s="81"/>
      <c r="C27" s="82"/>
      <c r="D27" s="82"/>
      <c r="E27" s="78"/>
      <c r="F27" s="78"/>
      <c r="G27" s="83"/>
      <c r="H27" s="76"/>
    </row>
    <row r="28" spans="2:38" ht="20.100000000000001" customHeight="1" x14ac:dyDescent="0.2">
      <c r="B28" s="81"/>
      <c r="C28" s="82"/>
      <c r="D28" s="82"/>
      <c r="E28" s="78"/>
      <c r="F28" s="78"/>
      <c r="G28" s="83"/>
      <c r="H28" s="76"/>
    </row>
    <row r="29" spans="2:38" s="44" customFormat="1" ht="39" customHeight="1" x14ac:dyDescent="0.15">
      <c r="B29" s="84"/>
      <c r="C29" s="85"/>
      <c r="D29" s="86"/>
      <c r="E29" s="78"/>
      <c r="F29" s="78"/>
      <c r="G29" s="83"/>
      <c r="H29" s="76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2:38" x14ac:dyDescent="0.15">
      <c r="B30" s="73"/>
      <c r="C30" s="74"/>
      <c r="D30" s="73"/>
      <c r="E30" s="73"/>
      <c r="F30" s="73"/>
      <c r="G30" s="73"/>
      <c r="H30" s="76"/>
    </row>
    <row r="31" spans="2:38" x14ac:dyDescent="0.15">
      <c r="B31" s="73"/>
      <c r="C31" s="74"/>
      <c r="D31" s="73"/>
      <c r="E31" s="73"/>
      <c r="F31" s="73"/>
      <c r="G31" s="73"/>
      <c r="H31" s="76"/>
    </row>
    <row r="32" spans="2:38" x14ac:dyDescent="0.15">
      <c r="B32" s="73"/>
      <c r="C32" s="74"/>
      <c r="D32" s="73"/>
      <c r="E32" s="73"/>
      <c r="F32" s="73"/>
      <c r="G32" s="73"/>
      <c r="H32" s="76"/>
    </row>
    <row r="33" spans="2:8" x14ac:dyDescent="0.15">
      <c r="B33" s="73"/>
      <c r="C33" s="74"/>
      <c r="D33" s="73"/>
      <c r="E33" s="73"/>
      <c r="F33" s="73"/>
      <c r="G33" s="73"/>
      <c r="H33" s="76"/>
    </row>
    <row r="34" spans="2:8" x14ac:dyDescent="0.15">
      <c r="B34" s="73"/>
      <c r="C34" s="74"/>
      <c r="D34" s="73"/>
      <c r="E34" s="73"/>
      <c r="F34" s="73"/>
      <c r="G34" s="73"/>
      <c r="H34" s="76"/>
    </row>
    <row r="35" spans="2:8" x14ac:dyDescent="0.15">
      <c r="B35" s="73"/>
      <c r="C35" s="74"/>
      <c r="D35" s="73"/>
      <c r="E35" s="73"/>
      <c r="F35" s="73"/>
      <c r="G35" s="73"/>
      <c r="H35" s="76"/>
    </row>
    <row r="36" spans="2:8" x14ac:dyDescent="0.15">
      <c r="B36" s="73"/>
      <c r="C36" s="74"/>
      <c r="D36" s="73"/>
      <c r="E36" s="73"/>
      <c r="F36" s="73"/>
      <c r="G36" s="73"/>
      <c r="H36" s="76"/>
    </row>
  </sheetData>
  <mergeCells count="18">
    <mergeCell ref="AB1:AD1"/>
    <mergeCell ref="AE1:AK1"/>
    <mergeCell ref="AB4:AD4"/>
    <mergeCell ref="AG2:AG3"/>
    <mergeCell ref="AH2:AH3"/>
    <mergeCell ref="D1:I1"/>
    <mergeCell ref="K1:R1"/>
    <mergeCell ref="T1:W1"/>
    <mergeCell ref="X1:AA1"/>
    <mergeCell ref="K2:K3"/>
    <mergeCell ref="AA2:AA3"/>
    <mergeCell ref="N2:P2"/>
    <mergeCell ref="AI2:AI3"/>
    <mergeCell ref="AE4:AF4"/>
    <mergeCell ref="AG4:AK4"/>
    <mergeCell ref="N4:P4"/>
    <mergeCell ref="T4:W4"/>
    <mergeCell ref="X4:AA4"/>
  </mergeCells>
  <phoneticPr fontId="8" type="noConversion"/>
  <pageMargins left="0.23622047244094491" right="0.27559055118110237" top="0.51181102362204722" bottom="0.47244094488188981" header="0.35433070866141736" footer="0.27559055118110237"/>
  <pageSetup paperSize="8" scale="74" orientation="landscape" r:id="rId1"/>
  <headerFooter alignWithMargins="0">
    <oddHeader>&amp;C&amp;"Arial,Bold"ATC Wheat, Flour and baking data for HiFi 2022 crop project samples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2022C wheat &amp; flour data</vt:lpstr>
      <vt:lpstr>'2022C wheat &amp; flour data'!Print_Area</vt:lpstr>
      <vt:lpstr>'2022C wheat &amp; flour data'!Print_Titles</vt:lpstr>
    </vt:vector>
  </TitlesOfParts>
  <Company>Associated British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Charlton</dc:creator>
  <cp:lastModifiedBy>Alison Lovegrove</cp:lastModifiedBy>
  <cp:lastPrinted>2023-01-17T14:59:57Z</cp:lastPrinted>
  <dcterms:created xsi:type="dcterms:W3CDTF">2021-11-25T10:40:49Z</dcterms:created>
  <dcterms:modified xsi:type="dcterms:W3CDTF">2023-02-07T11:15:50Z</dcterms:modified>
</cp:coreProperties>
</file>