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852" firstSheet="0" activeTab="0" autoFilterDateGrouping="1"/>
  </bookViews>
  <sheets>
    <sheet xmlns:r="http://schemas.openxmlformats.org/officeDocument/2006/relationships" name="Cover page" sheetId="1" state="visible" r:id="rId1"/>
    <sheet xmlns:r="http://schemas.openxmlformats.org/officeDocument/2006/relationships" name="Table 1" sheetId="2" state="visible" r:id="rId2"/>
    <sheet xmlns:r="http://schemas.openxmlformats.org/officeDocument/2006/relationships" name="Table 2A" sheetId="3" state="visible" r:id="rId3"/>
    <sheet xmlns:r="http://schemas.openxmlformats.org/officeDocument/2006/relationships" name="Table 2C" sheetId="4" state="visible" r:id="rId4"/>
    <sheet xmlns:r="http://schemas.openxmlformats.org/officeDocument/2006/relationships" name="Table 2D" sheetId="5" state="visible" r:id="rId5"/>
    <sheet xmlns:r="http://schemas.openxmlformats.org/officeDocument/2006/relationships" name="Table 3A" sheetId="6" state="visible" r:id="rId6"/>
    <sheet xmlns:r="http://schemas.openxmlformats.org/officeDocument/2006/relationships" name="Table 3B" sheetId="7" state="visible" r:id="rId7"/>
    <sheet xmlns:r="http://schemas.openxmlformats.org/officeDocument/2006/relationships" name="Table 3D" sheetId="8" state="visible" r:id="rId8"/>
    <sheet xmlns:r="http://schemas.openxmlformats.org/officeDocument/2006/relationships" name="Table 3E" sheetId="9" state="visible" r:id="rId9"/>
    <sheet xmlns:r="http://schemas.openxmlformats.org/officeDocument/2006/relationships" name="Table 4" sheetId="10" state="visible" r:id="rId10"/>
    <sheet xmlns:r="http://schemas.openxmlformats.org/officeDocument/2006/relationships" name="Edp" sheetId="11" state="visible" r:id="rId11"/>
    <sheet xmlns:r="http://schemas.openxmlformats.org/officeDocument/2006/relationships" name="Parameters" sheetId="12" state="visible" r:id="rId12"/>
  </sheets>
  <definedNames>
    <definedName name="_TAB1">#REF!</definedName>
    <definedName name="_TAB4">#REF!</definedName>
    <definedName name="COVER">#REF!</definedName>
    <definedName name="TAB2A">#REF!</definedName>
    <definedName name="TAB2B">#REF!</definedName>
    <definedName name="TAB2C">#REF!</definedName>
    <definedName name="TAB2D">#REF!</definedName>
    <definedName name="TAB3A">#REF!</definedName>
    <definedName name="TAB3B">#REF!</definedName>
    <definedName name="TAB3C">#REF!</definedName>
    <definedName name="TAB3D">#REF!</definedName>
    <definedName name="TAB3E">#REF!</definedName>
    <definedName name="_TAB1" localSheetId="0">'Cover page'!#REF!</definedName>
    <definedName name="_TAB4" localSheetId="0">'Cover page'!#REF!</definedName>
    <definedName name="COVER" localSheetId="0">'Cover page'!$A$1:$N$40</definedName>
    <definedName name="TAB2A" localSheetId="0">'Cover page'!#REF!</definedName>
    <definedName name="TAB2B" localSheetId="0">'Cover page'!#REF!</definedName>
    <definedName name="TAB2C" localSheetId="0">'Cover page'!#REF!</definedName>
    <definedName name="TAB2D" localSheetId="0">'Cover page'!#REF!</definedName>
    <definedName name="TAB3A" localSheetId="0">'Cover page'!#REF!</definedName>
    <definedName name="TAB3B" localSheetId="0">'Cover page'!#REF!</definedName>
    <definedName name="TAB3C" localSheetId="0">'Cover page'!#REF!</definedName>
    <definedName name="TAB3D" localSheetId="0">'Cover page'!#REF!</definedName>
    <definedName name="TAB3E" localSheetId="0">'Cover page'!#REF!</definedName>
    <definedName name="_xlnm.Print_Area" localSheetId="0">'Cover page'!$A$1:$N$36</definedName>
    <definedName name="_TAB1" localSheetId="1">'Table 1'!$B$1:$I$38</definedName>
    <definedName name="_TAB4" localSheetId="1">'Table 1'!#REF!</definedName>
    <definedName name="COVER" localSheetId="1">'Table 1'!#REF!</definedName>
    <definedName name="TAB2A" localSheetId="1">'Table 1'!#REF!</definedName>
    <definedName name="TAB2B" localSheetId="1">'Table 1'!#REF!</definedName>
    <definedName name="TAB2C" localSheetId="1">'Table 1'!#REF!</definedName>
    <definedName name="TAB2D" localSheetId="1">'Table 1'!#REF!</definedName>
    <definedName name="TAB3A" localSheetId="1">'Table 1'!#REF!</definedName>
    <definedName name="TAB3B" localSheetId="1">'Table 1'!#REF!</definedName>
    <definedName name="TAB3C" localSheetId="1">'Table 1'!#REF!</definedName>
    <definedName name="TAB3D" localSheetId="1">'Table 1'!#REF!</definedName>
    <definedName name="TAB3E" localSheetId="1">'Table 1'!#REF!</definedName>
    <definedName name="_xlnm.Print_Area" localSheetId="1">'Table 1'!$C$1:$I$38</definedName>
    <definedName name="_TAB1" localSheetId="2">'Table 2A'!#REF!</definedName>
    <definedName name="_TAB4" localSheetId="2">'Table 2A'!#REF!</definedName>
    <definedName name="COVER" localSheetId="2">'Table 2A'!#REF!</definedName>
    <definedName name="TAB2A" localSheetId="2">'Table 2A'!$A$1:$J$52</definedName>
    <definedName name="TAB2B" localSheetId="2">'Table 2A'!#REF!</definedName>
    <definedName name="TAB2C" localSheetId="2">'Table 2A'!#REF!</definedName>
    <definedName name="TAB2D" localSheetId="2">'Table 2A'!#REF!</definedName>
    <definedName name="TAB3A" localSheetId="2">'Table 2A'!#REF!</definedName>
    <definedName name="TAB3B" localSheetId="2">'Table 2A'!#REF!</definedName>
    <definedName name="TAB3C" localSheetId="2">'Table 2A'!#REF!</definedName>
    <definedName name="TAB3D" localSheetId="2">'Table 2A'!#REF!</definedName>
    <definedName name="TAB3E" localSheetId="2">'Table 2A'!#REF!</definedName>
    <definedName name="_xlnm.Print_Area" localSheetId="2">'Table 2A'!$C$1:$I$52</definedName>
    <definedName name="_TAB1" localSheetId="3">'Table 2C'!#REF!</definedName>
    <definedName name="_TAB4" localSheetId="3">'Table 2C'!#REF!</definedName>
    <definedName name="COVER" localSheetId="3">'Table 2C'!#REF!</definedName>
    <definedName name="TAB2A" localSheetId="3">'Table 2C'!#REF!</definedName>
    <definedName name="TAB2B" localSheetId="3">'Table 2C'!#REF!</definedName>
    <definedName name="TAB2C" localSheetId="3">'Table 2C'!$B$1:$J$48</definedName>
    <definedName name="TAB2D" localSheetId="3">'Table 2C'!#REF!</definedName>
    <definedName name="TAB3A" localSheetId="3">'Table 2C'!#REF!</definedName>
    <definedName name="TAB3B" localSheetId="3">'Table 2C'!#REF!</definedName>
    <definedName name="TAB3C" localSheetId="3">'Table 2C'!#REF!</definedName>
    <definedName name="TAB3D" localSheetId="3">'Table 2C'!#REF!</definedName>
    <definedName name="TAB3E" localSheetId="3">'Table 2C'!#REF!</definedName>
    <definedName name="_xlnm.Print_Area" localSheetId="3">'Table 2C'!$C$1:$I$48</definedName>
    <definedName name="_TAB1" localSheetId="4">'Table 2D'!#REF!</definedName>
    <definedName name="_TAB4" localSheetId="4">'Table 2D'!#REF!</definedName>
    <definedName name="COVER" localSheetId="4">'Table 2D'!#REF!</definedName>
    <definedName name="TAB2A" localSheetId="4">'Table 2D'!#REF!</definedName>
    <definedName name="TAB2B" localSheetId="4">'Table 2D'!#REF!</definedName>
    <definedName name="TAB2C" localSheetId="4">'Table 2D'!#REF!</definedName>
    <definedName name="TAB2D" localSheetId="4">'Table 2D'!$B$1:$J$48</definedName>
    <definedName name="TAB3A" localSheetId="4">'Table 2D'!#REF!</definedName>
    <definedName name="TAB3B" localSheetId="4">'Table 2D'!#REF!</definedName>
    <definedName name="TAB3C" localSheetId="4">'Table 2D'!#REF!</definedName>
    <definedName name="TAB3D" localSheetId="4">'Table 2D'!#REF!</definedName>
    <definedName name="TAB3E" localSheetId="4">'Table 2D'!#REF!</definedName>
    <definedName name="_xlnm.Print_Area" localSheetId="4">'Table 2D'!$A$1:$I$48</definedName>
    <definedName name="_TAB1" localSheetId="5">'Table 3A'!#REF!</definedName>
    <definedName name="_TAB4" localSheetId="5">'Table 3A'!#REF!</definedName>
    <definedName name="COVER" localSheetId="5">'Table 3A'!#REF!</definedName>
    <definedName name="TAB2A" localSheetId="5">'Table 3A'!#REF!</definedName>
    <definedName name="TAB2B" localSheetId="5">'Table 3A'!#REF!</definedName>
    <definedName name="TAB2C" localSheetId="5">'Table 3A'!#REF!</definedName>
    <definedName name="TAB2D" localSheetId="5">'Table 3A'!#REF!</definedName>
    <definedName name="TAB3A" localSheetId="5">'Table 3A'!#REF!</definedName>
    <definedName name="TAB3B" localSheetId="5">'Table 3A'!#REF!</definedName>
    <definedName name="TAB3C" localSheetId="5">'Table 3A'!#REF!</definedName>
    <definedName name="TAB3D" localSheetId="5">'Table 3A'!#REF!</definedName>
    <definedName name="TAB3E" localSheetId="5">'Table 3A'!$B$2:$K$57</definedName>
    <definedName name="_xlnm.Print_Area" localSheetId="5">'Table 3A'!$C$3:$I$56</definedName>
    <definedName name="_TAB1" localSheetId="6">'Table 3B'!#REF!</definedName>
    <definedName name="_TAB4" localSheetId="6">'Table 3B'!#REF!</definedName>
    <definedName name="COVER" localSheetId="6">'Table 3B'!#REF!</definedName>
    <definedName name="TAB2A" localSheetId="6">'Table 3B'!#REF!</definedName>
    <definedName name="TAB2B" localSheetId="6">'Table 3B'!#REF!</definedName>
    <definedName name="TAB2C" localSheetId="6">'Table 3B'!#REF!</definedName>
    <definedName name="TAB2D" localSheetId="6">'Table 3B'!#REF!</definedName>
    <definedName name="TAB3A" localSheetId="6">'Table 3B'!$B$2:$K$65</definedName>
    <definedName name="TAB3B" localSheetId="6">'Table 3B'!#REF!</definedName>
    <definedName name="TAB3C" localSheetId="6">'Table 3B'!#REF!</definedName>
    <definedName name="TAB3D" localSheetId="6">'Table 3B'!#REF!</definedName>
    <definedName name="TAB3E" localSheetId="6">'Table 3B'!#REF!</definedName>
    <definedName name="_xlnm.Print_Area" localSheetId="6">'Table 3B'!$C$2:$J$65</definedName>
    <definedName name="_TAB1" localSheetId="7">'Table 3D'!#REF!</definedName>
    <definedName name="_TAB4" localSheetId="7">'Table 3D'!#REF!</definedName>
    <definedName name="COVER" localSheetId="7">'Table 3D'!#REF!</definedName>
    <definedName name="TAB2A" localSheetId="7">'Table 3D'!#REF!</definedName>
    <definedName name="TAB2B" localSheetId="7">'Table 3D'!#REF!</definedName>
    <definedName name="TAB2C" localSheetId="7">'Table 3D'!#REF!</definedName>
    <definedName name="TAB2D" localSheetId="7">'Table 3D'!#REF!</definedName>
    <definedName name="TAB3A" localSheetId="7">'Table 3D'!#REF!</definedName>
    <definedName name="TAB3B" localSheetId="7">'Table 3D'!#REF!</definedName>
    <definedName name="TAB3C" localSheetId="7">'Table 3D'!$B$1:$K$62</definedName>
    <definedName name="TAB3D" localSheetId="7">'Table 3D'!#REF!</definedName>
    <definedName name="TAB3E" localSheetId="7">'Table 3D'!#REF!</definedName>
    <definedName name="_xlnm.Print_Area" localSheetId="7">'Table 3D'!$C$1:$I$60</definedName>
    <definedName name="_TAB1" localSheetId="8">'Table 3E'!#REF!</definedName>
    <definedName name="_TAB4" localSheetId="8">'Table 3E'!#REF!</definedName>
    <definedName name="COVER" localSheetId="8">'Table 3E'!#REF!</definedName>
    <definedName name="TAB2A" localSheetId="8">'Table 3E'!#REF!</definedName>
    <definedName name="TAB2B" localSheetId="8">'Table 3E'!#REF!</definedName>
    <definedName name="TAB2C" localSheetId="8">'Table 3E'!#REF!</definedName>
    <definedName name="TAB2D" localSheetId="8">'Table 3E'!#REF!</definedName>
    <definedName name="TAB3A" localSheetId="8">'Table 3E'!#REF!</definedName>
    <definedName name="TAB3B" localSheetId="8">'Table 3E'!#REF!</definedName>
    <definedName name="TAB3C" localSheetId="8">'Table 3E'!#REF!</definedName>
    <definedName name="TAB3D" localSheetId="8">'Table 3E'!$B$1:$K$63</definedName>
    <definedName name="TAB3E" localSheetId="8">'Table 3E'!#REF!</definedName>
    <definedName name="_xlnm.Print_Area" localSheetId="8">'Table 3E'!$C$1:$I$61</definedName>
    <definedName name="_TAB1" localSheetId="9">'Table 4'!#REF!</definedName>
    <definedName name="_TAB4" localSheetId="9">'Table 4'!$C$1:$J$31</definedName>
    <definedName name="COVER" localSheetId="9">'Table 4'!#REF!</definedName>
    <definedName name="TAB2A" localSheetId="9">'Table 4'!#REF!</definedName>
    <definedName name="TAB2B" localSheetId="9">'Table 4'!#REF!</definedName>
    <definedName name="TAB2C" localSheetId="9">'Table 4'!#REF!</definedName>
    <definedName name="TAB2D" localSheetId="9">'Table 4'!#REF!</definedName>
    <definedName name="TAB3A" localSheetId="9">'Table 4'!#REF!</definedName>
    <definedName name="TAB3B" localSheetId="9">'Table 4'!#REF!</definedName>
    <definedName name="TAB3C" localSheetId="9">'Table 4'!#REF!</definedName>
    <definedName name="TAB3D" localSheetId="9">'Table 4'!#REF!</definedName>
    <definedName name="TAB3E" localSheetId="9">'Table 4'!#REF!</definedName>
    <definedName name="_xlnm.Print_Area" localSheetId="9">'Table 4'!$C$1:$J$42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;\-#,##0.00;_-* &quot;-&quot;??_-;_-@_-"/>
  </numFmts>
  <fonts count="85">
    <font>
      <name val="Arial"/>
      <sz val="12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Book Antiqua"/>
      <family val="1"/>
      <b val="1"/>
      <sz val="32"/>
    </font>
    <font>
      <name val="Arial"/>
      <family val="2"/>
      <b val="1"/>
      <sz val="12"/>
    </font>
    <font>
      <name val="Arial"/>
      <family val="2"/>
      <sz val="12"/>
    </font>
    <font>
      <name val="Book Antiqua"/>
      <family val="1"/>
      <sz val="24"/>
    </font>
    <font>
      <name val="Arial"/>
      <family val="2"/>
      <b val="1"/>
      <sz val="18"/>
    </font>
    <font>
      <name val="Times New Roman"/>
      <family val="1"/>
      <sz val="12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Times New Roman"/>
      <family val="1"/>
      <b val="1"/>
      <sz val="18"/>
    </font>
    <font>
      <name val="Times New Roman"/>
      <family val="1"/>
      <sz val="24"/>
    </font>
    <font>
      <name val="Book Antiqua"/>
      <family val="1"/>
      <sz val="32"/>
    </font>
    <font>
      <name val="Arial"/>
      <family val="2"/>
      <b val="1"/>
      <sz val="26"/>
    </font>
    <font>
      <name val="Book Antiqua"/>
      <family val="1"/>
      <sz val="28"/>
    </font>
    <font>
      <name val="Arial"/>
      <family val="2"/>
      <sz val="8"/>
    </font>
    <font>
      <name val="Arial"/>
      <family val="2"/>
      <b val="1"/>
      <i val="1"/>
      <sz val="18"/>
    </font>
    <font>
      <name val="Times New Roman"/>
      <charset val="238"/>
      <family val="1"/>
      <i val="1"/>
      <sz val="18"/>
    </font>
    <font>
      <name val="Times New Roman"/>
      <charset val="238"/>
      <family val="1"/>
      <b val="1"/>
      <sz val="20"/>
    </font>
    <font>
      <name val="Arial"/>
      <family val="2"/>
      <sz val="12"/>
    </font>
    <font>
      <name val="Times New Roman"/>
      <charset val="238"/>
      <family val="1"/>
      <b val="1"/>
      <sz val="26"/>
    </font>
    <font>
      <name val="Times New Roman"/>
      <family val="1"/>
      <b val="1"/>
      <sz val="26"/>
    </font>
    <font>
      <name val="Times New Roman"/>
      <family val="1"/>
      <b val="1"/>
      <color indexed="10"/>
      <sz val="32"/>
    </font>
    <font>
      <name val="Arial"/>
      <family val="2"/>
      <sz val="32"/>
    </font>
    <font>
      <name val="Arial"/>
      <family val="2"/>
      <color rgb="FFFF0000"/>
      <sz val="12"/>
    </font>
    <font>
      <name val="Times New Roman"/>
      <family val="1"/>
      <color rgb="FFFF0000"/>
      <sz val="16"/>
    </font>
    <font>
      <name val="Arial"/>
      <family val="2"/>
      <color rgb="FF0070C0"/>
      <sz val="12"/>
    </font>
    <font>
      <name val="Times New Roman"/>
      <family val="1"/>
      <b val="1"/>
      <i val="1"/>
      <color rgb="FF00B0F0"/>
      <sz val="32"/>
    </font>
    <font>
      <name val="Arial"/>
      <family val="2"/>
      <color theme="0" tint="-0.499984740745262"/>
      <sz val="12"/>
    </font>
    <font>
      <name val="Arial"/>
      <family val="2"/>
      <b val="1"/>
      <color theme="0" tint="-0.499984740745262"/>
      <sz val="26"/>
    </font>
    <font>
      <name val="Times New Roman"/>
      <family val="1"/>
      <b val="1"/>
      <i val="1"/>
      <color rgb="FFFF0000"/>
      <sz val="32"/>
    </font>
    <font>
      <name val="Times New Roman"/>
      <family val="1"/>
      <b val="1"/>
      <i val="1"/>
      <color rgb="FFFF0000"/>
      <sz val="28"/>
    </font>
    <font>
      <name val="Arial"/>
      <family val="2"/>
      <b val="1"/>
      <sz val="28"/>
    </font>
    <font>
      <name val="Arial"/>
      <family val="2"/>
      <b val="1"/>
      <color theme="0"/>
      <sz val="32"/>
    </font>
    <font>
      <name val="Tahoma"/>
      <family val="2"/>
      <b val="1"/>
      <color indexed="81"/>
      <sz val="9"/>
    </font>
    <font>
      <name val="MS Sans Serif"/>
      <family val="2"/>
      <sz val="10"/>
    </font>
    <font>
      <name val="MS Sans Serif"/>
      <family val="2"/>
      <sz val="8"/>
    </font>
    <font>
      <name val="Tahoma"/>
      <family val="2"/>
      <sz val="8"/>
    </font>
    <font>
      <name val="Tahoma"/>
      <family val="2"/>
      <color indexed="81"/>
      <sz val="9"/>
    </font>
    <font>
      <name val="Arial"/>
      <family val="2"/>
      <color theme="0"/>
      <sz val="12"/>
    </font>
    <font>
      <name val="Arial"/>
      <family val="2"/>
      <color rgb="FF00FF00"/>
      <sz val="12"/>
    </font>
    <font>
      <name val="Arial"/>
      <family val="2"/>
      <sz val="24"/>
    </font>
    <font>
      <name val="Arial"/>
      <family val="2"/>
      <sz val="18"/>
    </font>
    <font>
      <name val="Book Antiqua"/>
      <family val="1"/>
      <sz val="22"/>
    </font>
    <font>
      <name val="Book Antiqua"/>
      <family val="1"/>
      <sz val="26"/>
    </font>
    <font>
      <name val="Arial Narrow"/>
      <charset val="161"/>
      <family val="2"/>
      <sz val="8"/>
    </font>
    <font>
      <name val="Arial Narrow"/>
      <charset val="161"/>
      <family val="2"/>
      <sz val="12"/>
    </font>
    <font>
      <name val="Arial Narrow"/>
      <charset val="161"/>
      <family val="2"/>
      <color indexed="9"/>
      <sz val="12"/>
    </font>
    <font>
      <name val="Arial Narrow"/>
      <charset val="161"/>
      <family val="2"/>
      <b val="1"/>
      <sz val="14"/>
    </font>
    <font>
      <name val="Arial Narrow"/>
      <charset val="161"/>
      <family val="2"/>
      <b val="1"/>
      <sz val="11"/>
    </font>
    <font>
      <name val="Arial Narrow"/>
      <charset val="161"/>
      <family val="2"/>
      <b val="1"/>
      <sz val="10"/>
    </font>
    <font>
      <name val="Arial Narrow"/>
      <charset val="161"/>
      <family val="2"/>
      <i val="1"/>
      <sz val="12"/>
    </font>
    <font>
      <name val="Arial Narrow"/>
      <charset val="161"/>
      <family val="2"/>
      <sz val="10"/>
    </font>
    <font>
      <name val="Arial Narrow"/>
      <charset val="161"/>
      <family val="2"/>
      <sz val="11"/>
    </font>
    <font>
      <name val="Arial Narrow"/>
      <charset val="161"/>
      <family val="2"/>
      <b val="1"/>
      <sz val="11"/>
      <vertAlign val="superscript"/>
    </font>
    <font>
      <name val="Arial Narrow"/>
      <charset val="161"/>
      <family val="2"/>
      <i val="1"/>
      <sz val="11"/>
    </font>
    <font>
      <name val="Arial Narrow"/>
      <charset val="161"/>
      <family val="2"/>
      <i val="1"/>
      <sz val="10"/>
    </font>
    <font>
      <name val="Arial Narrow"/>
      <charset val="161"/>
      <family val="2"/>
      <sz val="8.800000000000001"/>
    </font>
    <font>
      <name val="Arial Narrow"/>
      <charset val="161"/>
      <family val="2"/>
      <sz val="11"/>
      <vertAlign val="superscript"/>
    </font>
    <font>
      <name val="Arial Narrow"/>
      <charset val="161"/>
      <family val="2"/>
      <b val="1"/>
      <sz val="8"/>
    </font>
    <font>
      <name val="Arial Narrow"/>
      <charset val="161"/>
      <family val="2"/>
      <b val="1"/>
      <sz val="8.25"/>
      <vertAlign val="superscript"/>
    </font>
    <font>
      <name val="Arial Narrow"/>
      <charset val="161"/>
      <family val="2"/>
      <sz val="9.35"/>
    </font>
    <font>
      <name val="Arial Narrow"/>
      <charset val="161"/>
      <family val="2"/>
      <strike val="1"/>
      <sz val="12"/>
    </font>
    <font>
      <name val="Arial Narrow"/>
      <charset val="161"/>
      <family val="2"/>
      <b val="1"/>
      <color indexed="10"/>
      <sz val="20"/>
    </font>
    <font>
      <name val="Arial Narrow"/>
      <charset val="161"/>
      <family val="2"/>
      <color indexed="10"/>
      <sz val="12"/>
    </font>
    <font>
      <name val="Arial Narrow"/>
      <charset val="161"/>
      <family val="2"/>
      <b val="1"/>
      <sz val="12"/>
    </font>
    <font>
      <name val="Arial Narrow"/>
      <charset val="161"/>
      <family val="2"/>
      <color indexed="8"/>
      <sz val="8"/>
    </font>
    <font>
      <name val="Arial Narrow"/>
      <charset val="161"/>
      <family val="2"/>
      <color indexed="57"/>
      <sz val="12"/>
    </font>
    <font>
      <name val="Arial Narrow"/>
      <charset val="161"/>
      <family val="2"/>
      <sz val="24"/>
    </font>
    <font>
      <name val="Arial Narrow"/>
      <charset val="161"/>
      <family val="2"/>
      <strike val="1"/>
      <color indexed="10"/>
      <sz val="10"/>
    </font>
    <font>
      <name val="Arial Narrow"/>
      <charset val="161"/>
      <family val="2"/>
      <b val="1"/>
      <color indexed="23"/>
      <sz val="10"/>
    </font>
    <font>
      <name val="Arial Narrow"/>
      <charset val="161"/>
      <family val="2"/>
      <i val="1"/>
      <sz val="8"/>
    </font>
    <font>
      <name val="Arial Narrow"/>
      <charset val="161"/>
      <family val="2"/>
      <sz val="14"/>
    </font>
    <font>
      <name val="Arial Narrow"/>
      <charset val="161"/>
      <family val="2"/>
      <strike val="1"/>
      <color indexed="10"/>
      <sz val="12"/>
    </font>
    <font>
      <name val="Arial Narrow"/>
      <charset val="161"/>
      <family val="2"/>
      <color rgb="FFFF0000"/>
      <sz val="10"/>
    </font>
    <font>
      <name val="Arial Narrow"/>
      <charset val="161"/>
      <family val="2"/>
      <sz val="8.25"/>
      <vertAlign val="superscript"/>
    </font>
    <font>
      <name val="Arial Narrow"/>
      <charset val="161"/>
      <family val="2"/>
      <sz val="5.5"/>
      <vertAlign val="superscript"/>
    </font>
    <font>
      <name val="Arial Narrow"/>
      <charset val="161"/>
      <family val="2"/>
      <color indexed="8"/>
      <sz val="12"/>
    </font>
    <font>
      <name val="Arial Narrow"/>
      <charset val="161"/>
      <family val="2"/>
      <strike val="1"/>
      <color rgb="FFFF0000"/>
      <sz val="12"/>
    </font>
    <font>
      <name val="Arial Narrow"/>
      <charset val="161"/>
      <family val="2"/>
      <b val="1"/>
      <sz val="20"/>
    </font>
    <font>
      <name val="Arial Narrow"/>
      <charset val="161"/>
      <family val="2"/>
      <b val="1"/>
      <sz val="12"/>
      <vertAlign val="superscript"/>
    </font>
    <font>
      <name val="Times New Roman"/>
      <family val="1"/>
      <strike val="1"/>
      <color indexed="10"/>
      <sz val="12"/>
    </font>
  </fonts>
  <fills count="2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9"/>
        <bgColor indexed="44"/>
      </patternFill>
    </fill>
    <fill>
      <patternFill patternType="solid">
        <fgColor indexed="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47"/>
      </right>
      <top/>
      <bottom style="thin">
        <color indexed="47"/>
      </bottom>
      <diagonal/>
    </border>
    <border>
      <left style="thin">
        <color indexed="47"/>
      </left>
      <right style="thin">
        <color indexed="23"/>
      </right>
      <top/>
      <bottom style="thin">
        <color indexed="47"/>
      </bottom>
      <diagonal/>
    </border>
    <border>
      <left style="thin">
        <color indexed="23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47"/>
      </right>
      <top style="thin">
        <color indexed="47"/>
      </top>
      <bottom/>
      <diagonal/>
    </border>
    <border>
      <left style="thin">
        <color indexed="47"/>
      </left>
      <right style="thin">
        <color indexed="23"/>
      </right>
      <top style="thin">
        <color indexed="47"/>
      </top>
      <bottom/>
      <diagonal/>
    </border>
    <border>
      <left style="thin">
        <color indexed="23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23"/>
      </right>
      <top style="thin">
        <color indexed="47"/>
      </top>
      <bottom style="thin">
        <color indexed="47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dotted">
        <color indexed="22"/>
      </left>
      <right/>
      <top/>
      <bottom style="dotted">
        <color indexed="2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dott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8"/>
      </left>
      <right/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double">
        <color theme="1" tint="0.499984740745262"/>
      </left>
      <right/>
      <top style="double">
        <color theme="1" tint="0.499984740745262"/>
      </top>
      <bottom/>
      <diagonal/>
    </border>
    <border>
      <left/>
      <right/>
      <top style="double">
        <color theme="1" tint="0.499984740745262"/>
      </top>
      <bottom/>
      <diagonal/>
    </border>
    <border>
      <left/>
      <right style="double">
        <color theme="1" tint="0.499984740745262"/>
      </right>
      <top style="double">
        <color theme="1" tint="0.499984740745262"/>
      </top>
      <bottom/>
      <diagonal/>
    </border>
    <border>
      <left style="double">
        <color theme="1" tint="0.499984740745262"/>
      </left>
      <right/>
      <top/>
      <bottom/>
      <diagonal/>
    </border>
    <border>
      <left/>
      <right style="double">
        <color theme="1" tint="0.499984740745262"/>
      </right>
      <top/>
      <bottom/>
      <diagonal/>
    </border>
    <border>
      <left style="double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/>
      <bottom style="double">
        <color theme="1" tint="0.499984740745262"/>
      </bottom>
      <diagonal/>
    </border>
    <border>
      <left/>
      <right/>
      <top/>
      <bottom style="double">
        <color theme="1" tint="0.499984740745262"/>
      </bottom>
      <diagonal/>
    </border>
    <border>
      <left/>
      <right style="double">
        <color theme="1" tint="0.499984740745262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8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theme="1" tint="0.499984740745262"/>
      </right>
      <top/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dotted">
        <color indexed="22"/>
      </bottom>
      <diagonal/>
    </border>
    <border>
      <left style="double">
        <color theme="1" tint="0.499984740745262"/>
      </left>
      <right/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/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dotted">
        <color indexed="22"/>
      </top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/>
      <bottom style="dotted">
        <color indexed="22"/>
      </bottom>
      <diagonal/>
    </border>
    <border>
      <left style="double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indexed="64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 style="thin">
        <color indexed="23"/>
      </right>
      <top/>
      <bottom/>
      <diagonal/>
    </border>
    <border>
      <left style="double">
        <color theme="1" tint="0.499984740745262"/>
      </left>
      <right style="thin">
        <color indexed="23"/>
      </right>
      <top/>
      <bottom style="thin">
        <color indexed="23"/>
      </bottom>
      <diagonal/>
    </border>
    <border>
      <left style="double">
        <color theme="1" tint="0.499984740745262"/>
      </left>
      <right/>
      <top/>
      <bottom style="thin">
        <color indexed="23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tted">
        <color indexed="23"/>
      </top>
      <bottom style="dotted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n">
        <color indexed="23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double">
        <color theme="1" tint="0.499984740745262"/>
      </bottom>
      <diagonal/>
    </border>
    <border>
      <left/>
      <right/>
      <top style="thick">
        <color theme="1" tint="0.499984740745262"/>
      </top>
      <bottom style="double">
        <color theme="1" tint="0.499984740745262"/>
      </bottom>
      <diagonal/>
    </border>
    <border>
      <left style="double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/>
      <top style="double">
        <color theme="1" tint="0.499984740745262"/>
      </top>
      <bottom style="thick">
        <color theme="1" tint="0.499984740745262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thick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uble">
        <color theme="1" tint="0.499984740745262"/>
      </top>
      <bottom style="dotted">
        <color indexed="23"/>
      </bottom>
      <diagonal/>
    </border>
    <border>
      <left style="double">
        <color theme="1" tint="0.499984740745262"/>
      </left>
      <right/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theme="1" tint="0.499984740745262"/>
      </bottom>
      <diagonal/>
    </border>
    <border>
      <left style="thin">
        <color indexed="23"/>
      </left>
      <right style="thin">
        <color theme="1" tint="0.499984740745262"/>
      </right>
      <top style="dotted">
        <color indexed="23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 style="thin">
        <color theme="1" tint="0.499984740745262"/>
      </left>
      <right/>
      <top/>
      <bottom style="double">
        <color theme="1" tint="0.499984740745262"/>
      </bottom>
      <diagonal/>
    </border>
    <border>
      <left style="thin">
        <color indexed="23"/>
      </left>
      <right style="thin">
        <color indexed="23"/>
      </right>
      <top style="double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ouble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double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/>
    <xf numFmtId="0" fontId="38" fillId="0" borderId="0"/>
    <xf numFmtId="0" fontId="38" fillId="0" borderId="0"/>
    <xf numFmtId="0" fontId="22" fillId="0" borderId="0"/>
    <xf numFmtId="43" fontId="3" fillId="0" borderId="0"/>
    <xf numFmtId="0" fontId="3" fillId="0" borderId="0"/>
    <xf numFmtId="0" fontId="1" fillId="0" borderId="0"/>
  </cellStyleXfs>
  <cellXfs count="659">
    <xf numFmtId="0" fontId="0" fillId="0" borderId="0" pivotButton="0" quotePrefix="0" xfId="0"/>
    <xf numFmtId="0" fontId="6" fillId="0" borderId="0" applyAlignment="1" applyProtection="1" pivotButton="0" quotePrefix="0" xfId="0">
      <alignment horizontal="centerContinuous"/>
      <protection locked="0" hidden="0"/>
    </xf>
    <xf numFmtId="0" fontId="9" fillId="0" borderId="0" applyProtection="1" pivotButton="0" quotePrefix="0" xfId="0">
      <protection locked="0" hidden="0"/>
    </xf>
    <xf numFmtId="0" fontId="22" fillId="0" borderId="0" applyProtection="1" pivotButton="0" quotePrefix="0" xfId="0"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Continuous"/>
      <protection locked="0" hidden="0"/>
    </xf>
    <xf numFmtId="0" fontId="8" fillId="0" borderId="0" applyProtection="1" pivotButton="0" quotePrefix="0" xfId="0">
      <protection locked="0" hidden="0"/>
    </xf>
    <xf numFmtId="0" fontId="13" fillId="0" borderId="0" applyAlignment="1" applyProtection="1" pivotButton="0" quotePrefix="0" xfId="0">
      <alignment horizontal="center"/>
      <protection locked="0" hidden="0"/>
    </xf>
    <xf numFmtId="0" fontId="9" fillId="0" borderId="0" applyAlignment="1" applyProtection="1" pivotButton="0" quotePrefix="0" xfId="0">
      <alignment horizontal="centerContinuous"/>
      <protection locked="0" hidden="0"/>
    </xf>
    <xf numFmtId="0" fontId="14" fillId="0" borderId="0" applyAlignment="1" applyProtection="1" pivotButton="0" quotePrefix="0" xfId="0">
      <alignment horizontal="centerContinuous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30" fillId="0" borderId="0" applyAlignment="1" pivotButton="0" quotePrefix="0" xfId="0">
      <alignment horizontal="center"/>
    </xf>
    <xf numFmtId="0" fontId="34" fillId="0" borderId="0" applyAlignment="1" pivotButton="0" quotePrefix="0" xfId="0">
      <alignment horizontal="left"/>
    </xf>
    <xf numFmtId="0" fontId="34" fillId="0" borderId="0" applyAlignment="1" pivotButton="0" quotePrefix="1" xfId="0">
      <alignment horizontal="left"/>
    </xf>
    <xf numFmtId="0" fontId="33" fillId="0" borderId="0" applyAlignment="1" pivotButton="0" quotePrefix="0" xfId="0">
      <alignment horizontal="left"/>
    </xf>
    <xf numFmtId="0" fontId="9" fillId="0" borderId="0" pivotButton="0" quotePrefix="0" xfId="0"/>
    <xf numFmtId="0" fontId="7" fillId="0" borderId="0" pivotButton="0" quotePrefix="0" xfId="0"/>
    <xf numFmtId="0" fontId="6" fillId="0" borderId="24" applyAlignment="1" pivotButton="0" quotePrefix="0" xfId="0">
      <alignment horizontal="left"/>
    </xf>
    <xf numFmtId="0" fontId="22" fillId="0" borderId="0" pivotButton="0" quotePrefix="0" xfId="0"/>
    <xf numFmtId="0" fontId="36" fillId="0" borderId="0" applyAlignment="1" pivotButton="0" quotePrefix="0" xfId="0">
      <alignment horizontal="right"/>
    </xf>
    <xf numFmtId="0" fontId="31" fillId="0" borderId="0" pivotButton="0" quotePrefix="0" xfId="0"/>
    <xf numFmtId="0" fontId="32" fillId="0" borderId="0" applyAlignment="1" pivotButton="0" quotePrefix="0" xfId="0">
      <alignment horizontal="right" vertical="top"/>
    </xf>
    <xf numFmtId="0" fontId="16" fillId="0" borderId="0" applyAlignment="1" pivotButton="0" quotePrefix="0" xfId="0">
      <alignment horizontal="right" vertical="top"/>
    </xf>
    <xf numFmtId="0" fontId="22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Continuous"/>
    </xf>
    <xf numFmtId="0" fontId="5" fillId="0" borderId="0" applyAlignment="1" pivotButton="0" quotePrefix="0" xfId="0">
      <alignment horizontal="centerContinuous"/>
    </xf>
    <xf numFmtId="0" fontId="6" fillId="0" borderId="0" applyAlignment="1" pivotButton="0" quotePrefix="0" xfId="0">
      <alignment horizontal="centerContinuous"/>
    </xf>
    <xf numFmtId="0" fontId="27" fillId="0" borderId="0" pivotButton="0" quotePrefix="0" xfId="0"/>
    <xf numFmtId="0" fontId="17" fillId="0" borderId="0" applyAlignment="1" pivotButton="0" quotePrefix="0" xfId="0">
      <alignment horizontal="centerContinuous"/>
    </xf>
    <xf numFmtId="0" fontId="15" fillId="0" borderId="0" applyAlignment="1" pivotButton="0" quotePrefix="0" xfId="0">
      <alignment horizontal="centerContinuous"/>
    </xf>
    <xf numFmtId="0" fontId="15" fillId="0" borderId="26" applyAlignment="1" pivotButton="0" quotePrefix="0" xfId="0">
      <alignment horizontal="centerContinuous"/>
    </xf>
    <xf numFmtId="0" fontId="5" fillId="0" borderId="26" applyAlignment="1" pivotButton="0" quotePrefix="0" xfId="0">
      <alignment horizontal="centerContinuous"/>
    </xf>
    <xf numFmtId="0" fontId="6" fillId="0" borderId="26" applyAlignment="1" pivotButton="0" quotePrefix="0" xfId="0">
      <alignment horizontal="centerContinuous"/>
    </xf>
    <xf numFmtId="0" fontId="27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Continuous"/>
    </xf>
    <xf numFmtId="0" fontId="29" fillId="0" borderId="0" pivotButton="0" quotePrefix="0" xfId="0"/>
    <xf numFmtId="0" fontId="25" fillId="0" borderId="0" applyAlignment="1" pivotButton="0" quotePrefix="0" xfId="0">
      <alignment horizontal="center"/>
    </xf>
    <xf numFmtId="0" fontId="20" fillId="0" borderId="0" pivotButton="0" quotePrefix="0" xfId="0"/>
    <xf numFmtId="0" fontId="21" fillId="0" borderId="0" pivotButton="0" quotePrefix="0" xfId="0"/>
    <xf numFmtId="0" fontId="8" fillId="0" borderId="0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center"/>
    </xf>
    <xf numFmtId="0" fontId="28" fillId="0" borderId="0" pivotButton="0" quotePrefix="0" xfId="0"/>
    <xf numFmtId="0" fontId="8" fillId="0" borderId="0" applyAlignment="1" pivotButton="0" quotePrefix="0" xfId="0">
      <alignment vertical="center"/>
    </xf>
    <xf numFmtId="0" fontId="19" fillId="0" borderId="0" pivotButton="0" quotePrefix="0" xfId="0"/>
    <xf numFmtId="0" fontId="26" fillId="0" borderId="0" pivotButton="0" quotePrefix="0" xfId="0"/>
    <xf numFmtId="0" fontId="6" fillId="0" borderId="0" applyAlignment="1" pivotButton="0" quotePrefix="0" xfId="0">
      <alignment horizontal="left"/>
    </xf>
    <xf numFmtId="0" fontId="23" fillId="3" borderId="0" pivotButton="0" quotePrefix="0" xfId="0"/>
    <xf numFmtId="0" fontId="24" fillId="3" borderId="0" pivotButton="0" quotePrefix="0" xfId="0"/>
    <xf numFmtId="0" fontId="6" fillId="0" borderId="0" pivotButton="0" quotePrefix="0" xfId="4"/>
    <xf numFmtId="0" fontId="6" fillId="0" borderId="0" applyAlignment="1" pivotButton="0" quotePrefix="0" xfId="4">
      <alignment wrapText="1"/>
    </xf>
    <xf numFmtId="0" fontId="2" fillId="0" borderId="0" pivotButton="0" quotePrefix="0" xfId="6"/>
    <xf numFmtId="49" fontId="2" fillId="0" borderId="0" pivotButton="0" quotePrefix="0" xfId="6"/>
    <xf numFmtId="0" fontId="2" fillId="13" borderId="0" pivotButton="0" quotePrefix="0" xfId="6"/>
    <xf numFmtId="0" fontId="1" fillId="0" borderId="0" pivotButton="0" quotePrefix="0" xfId="7"/>
    <xf numFmtId="0" fontId="1" fillId="0" borderId="0" applyAlignment="1" pivotButton="0" quotePrefix="0" xfId="7">
      <alignment wrapText="1"/>
    </xf>
    <xf numFmtId="49" fontId="2" fillId="13" borderId="0" pivotButton="0" quotePrefix="0" xfId="6"/>
    <xf numFmtId="0" fontId="2" fillId="14" borderId="0" pivotButton="0" quotePrefix="0" xfId="6"/>
    <xf numFmtId="0" fontId="2" fillId="13" borderId="0" pivotButton="0" quotePrefix="1" xfId="6"/>
    <xf numFmtId="0" fontId="0" fillId="0" borderId="0" pivotButton="0" quotePrefix="0" xfId="6"/>
    <xf numFmtId="0" fontId="2" fillId="13" borderId="0" applyAlignment="1" pivotButton="0" quotePrefix="0" xfId="6">
      <alignment horizontal="left"/>
    </xf>
    <xf numFmtId="49" fontId="5" fillId="7" borderId="0" applyAlignment="1" pivotButton="0" quotePrefix="0" xfId="2">
      <alignment horizontal="left" vertical="center"/>
    </xf>
    <xf numFmtId="49" fontId="11" fillId="7" borderId="0" applyAlignment="1" pivotButton="0" quotePrefix="0" xfId="2">
      <alignment horizontal="left" vertical="center"/>
    </xf>
    <xf numFmtId="49" fontId="12" fillId="7" borderId="0" applyAlignment="1" pivotButton="0" quotePrefix="0" xfId="3">
      <alignment horizontal="left" vertical="center"/>
    </xf>
    <xf numFmtId="49" fontId="11" fillId="7" borderId="0" applyAlignment="1" pivotButton="0" quotePrefix="0" xfId="3">
      <alignment horizontal="left" vertical="center"/>
    </xf>
    <xf numFmtId="49" fontId="11" fillId="7" borderId="0" applyAlignment="1" pivotButton="0" quotePrefix="0" xfId="2">
      <alignment horizontal="left" vertical="center" wrapText="1"/>
    </xf>
    <xf numFmtId="0" fontId="11" fillId="7" borderId="0" applyAlignment="1" pivotButton="0" quotePrefix="0" xfId="4">
      <alignment vertical="center"/>
    </xf>
    <xf numFmtId="49" fontId="11" fillId="0" borderId="43" applyAlignment="1" pivotButton="0" quotePrefix="0" xfId="3">
      <alignment horizontal="left" vertical="center"/>
    </xf>
    <xf numFmtId="49" fontId="11" fillId="0" borderId="43" applyAlignment="1" pivotButton="0" quotePrefix="0" xfId="4">
      <alignment horizontal="left" vertical="center"/>
    </xf>
    <xf numFmtId="49" fontId="11" fillId="0" borderId="51" applyAlignment="1" pivotButton="0" quotePrefix="0" xfId="3">
      <alignment horizontal="left" vertical="center"/>
    </xf>
    <xf numFmtId="49" fontId="11" fillId="0" borderId="51" applyAlignment="1" pivotButton="0" quotePrefix="0" xfId="4">
      <alignment horizontal="left" vertical="center"/>
    </xf>
    <xf numFmtId="49" fontId="11" fillId="0" borderId="58" applyAlignment="1" pivotButton="0" quotePrefix="0" xfId="3">
      <alignment horizontal="left" vertical="center"/>
    </xf>
    <xf numFmtId="49" fontId="11" fillId="0" borderId="62" applyAlignment="1" pivotButton="0" quotePrefix="0" xfId="3">
      <alignment horizontal="left" vertical="center"/>
    </xf>
    <xf numFmtId="49" fontId="11" fillId="0" borderId="63" applyAlignment="1" pivotButton="0" quotePrefix="0" xfId="3">
      <alignment horizontal="left" vertical="center"/>
    </xf>
    <xf numFmtId="49" fontId="40" fillId="0" borderId="63" applyAlignment="1" pivotButton="0" quotePrefix="0" xfId="3">
      <alignment horizontal="left" vertical="center"/>
    </xf>
    <xf numFmtId="49" fontId="11" fillId="0" borderId="64" applyAlignment="1" pivotButton="0" quotePrefix="0" xfId="3">
      <alignment horizontal="left" vertical="center"/>
    </xf>
    <xf numFmtId="49" fontId="40" fillId="0" borderId="64" applyAlignment="1" pivotButton="0" quotePrefix="0" xfId="3">
      <alignment horizontal="left" vertical="center"/>
    </xf>
    <xf numFmtId="49" fontId="11" fillId="0" borderId="43" applyAlignment="1" pivotButton="0" quotePrefix="0" xfId="3">
      <alignment vertical="center"/>
    </xf>
    <xf numFmtId="49" fontId="11" fillId="0" borderId="51" applyAlignment="1" pivotButton="0" quotePrefix="0" xfId="3">
      <alignment vertical="center"/>
    </xf>
    <xf numFmtId="0" fontId="11" fillId="0" borderId="63" applyAlignment="1" pivotButton="0" quotePrefix="0" xfId="4">
      <alignment vertical="center"/>
    </xf>
    <xf numFmtId="0" fontId="11" fillId="0" borderId="0" applyAlignment="1" pivotButton="0" quotePrefix="0" xfId="4">
      <alignment vertical="center"/>
    </xf>
    <xf numFmtId="49" fontId="11" fillId="0" borderId="0" applyAlignment="1" pivotButton="0" quotePrefix="0" xfId="3">
      <alignment horizontal="left" vertical="center"/>
    </xf>
    <xf numFmtId="0" fontId="11" fillId="0" borderId="0" applyAlignment="1" pivotButton="0" quotePrefix="0" xfId="4">
      <alignment horizontal="center" vertical="center"/>
    </xf>
    <xf numFmtId="0" fontId="11" fillId="0" borderId="69" applyAlignment="1" pivotButton="0" quotePrefix="0" xfId="4">
      <alignment horizontal="center" vertical="center"/>
    </xf>
    <xf numFmtId="0" fontId="11" fillId="0" borderId="40" applyAlignment="1" pivotButton="0" quotePrefix="0" xfId="4">
      <alignment horizontal="left" vertical="center"/>
    </xf>
    <xf numFmtId="49" fontId="11" fillId="0" borderId="49" applyAlignment="1" pivotButton="0" quotePrefix="0" xfId="3">
      <alignment horizontal="center" vertical="center"/>
    </xf>
    <xf numFmtId="0" fontId="11" fillId="7" borderId="49" applyAlignment="1" pivotButton="0" quotePrefix="0" xfId="4">
      <alignment vertical="center"/>
    </xf>
    <xf numFmtId="0" fontId="11" fillId="0" borderId="49" applyAlignment="1" pivotButton="0" quotePrefix="0" xfId="4">
      <alignment horizontal="left" vertical="center"/>
    </xf>
    <xf numFmtId="0" fontId="11" fillId="0" borderId="49" applyAlignment="1" pivotButton="0" quotePrefix="0" xfId="4">
      <alignment vertical="center"/>
    </xf>
    <xf numFmtId="49" fontId="11" fillId="0" borderId="49" applyAlignment="1" pivotButton="0" quotePrefix="0" xfId="3">
      <alignment horizontal="left" vertical="center"/>
    </xf>
    <xf numFmtId="0" fontId="11" fillId="0" borderId="50" applyAlignment="1" pivotButton="0" quotePrefix="0" xfId="4">
      <alignment vertical="center"/>
    </xf>
    <xf numFmtId="49" fontId="11" fillId="0" borderId="46" applyAlignment="1" pivotButton="0" quotePrefix="0" xfId="3">
      <alignment horizontal="left" vertical="center"/>
    </xf>
    <xf numFmtId="49" fontId="11" fillId="0" borderId="58" applyAlignment="1" pivotButton="0" quotePrefix="0" xfId="3">
      <alignment vertical="center"/>
    </xf>
    <xf numFmtId="0" fontId="11" fillId="0" borderId="41" applyAlignment="1" pivotButton="0" quotePrefix="0" xfId="4">
      <alignment horizontal="left" vertical="center"/>
    </xf>
    <xf numFmtId="49" fontId="11" fillId="0" borderId="67" applyAlignment="1" pivotButton="0" quotePrefix="0" xfId="3">
      <alignment horizontal="center" vertical="center"/>
    </xf>
    <xf numFmtId="0" fontId="11" fillId="7" borderId="67" applyAlignment="1" pivotButton="0" quotePrefix="0" xfId="4">
      <alignment vertical="center"/>
    </xf>
    <xf numFmtId="0" fontId="11" fillId="0" borderId="67" applyAlignment="1" pivotButton="0" quotePrefix="0" xfId="4">
      <alignment horizontal="left" vertical="center"/>
    </xf>
    <xf numFmtId="0" fontId="11" fillId="0" borderId="67" applyAlignment="1" pivotButton="0" quotePrefix="0" xfId="4">
      <alignment vertical="center"/>
    </xf>
    <xf numFmtId="49" fontId="11" fillId="0" borderId="67" applyAlignment="1" pivotButton="0" quotePrefix="0" xfId="3">
      <alignment horizontal="left" vertical="center"/>
    </xf>
    <xf numFmtId="0" fontId="11" fillId="0" borderId="68" applyAlignment="1" pivotButton="0" quotePrefix="0" xfId="4">
      <alignment vertical="center"/>
    </xf>
    <xf numFmtId="49" fontId="11" fillId="0" borderId="61" applyAlignment="1" pivotButton="0" quotePrefix="0" xfId="3">
      <alignment horizontal="left" vertical="center"/>
    </xf>
    <xf numFmtId="0" fontId="11" fillId="0" borderId="63" applyAlignment="1" pivotButton="0" quotePrefix="0" xfId="4">
      <alignment vertical="center" wrapText="1"/>
    </xf>
    <xf numFmtId="0" fontId="11" fillId="0" borderId="0" applyAlignment="1" pivotButton="0" quotePrefix="0" xfId="4">
      <alignment vertical="center" wrapText="1"/>
    </xf>
    <xf numFmtId="0" fontId="11" fillId="0" borderId="70" applyAlignment="1" pivotButton="0" quotePrefix="0" xfId="4">
      <alignment vertical="center" wrapText="1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71" applyAlignment="1" pivotButton="0" quotePrefix="0" xfId="3">
      <alignment horizontal="center" vertical="center"/>
    </xf>
    <xf numFmtId="49" fontId="11" fillId="7" borderId="74" applyAlignment="1" pivotButton="0" quotePrefix="0" xfId="3">
      <alignment horizontal="center" vertical="center"/>
    </xf>
    <xf numFmtId="0" fontId="11" fillId="0" borderId="64" applyAlignment="1" pivotButton="0" quotePrefix="0" xfId="4">
      <alignment vertical="center" wrapText="1"/>
    </xf>
    <xf numFmtId="0" fontId="11" fillId="0" borderId="67" applyAlignment="1" pivotButton="0" quotePrefix="0" xfId="4">
      <alignment vertical="center" wrapText="1"/>
    </xf>
    <xf numFmtId="0" fontId="11" fillId="0" borderId="76" applyAlignment="1" pivotButton="0" quotePrefix="0" xfId="4">
      <alignment vertical="center" wrapText="1"/>
    </xf>
    <xf numFmtId="0" fontId="2" fillId="0" borderId="0" pivotButton="0" quotePrefix="0" xfId="4"/>
    <xf numFmtId="0" fontId="2" fillId="0" borderId="0" applyAlignment="1" pivotButton="0" quotePrefix="0" xfId="4">
      <alignment wrapText="1"/>
    </xf>
    <xf numFmtId="0" fontId="2" fillId="6" borderId="0" pivotButton="0" quotePrefix="0" xfId="4"/>
    <xf numFmtId="0" fontId="2" fillId="6" borderId="0" applyAlignment="1" pivotButton="0" quotePrefix="0" xfId="4">
      <alignment wrapText="1"/>
    </xf>
    <xf numFmtId="3" fontId="2" fillId="6" borderId="0" applyAlignment="1" pivotButton="0" quotePrefix="0" xfId="5">
      <alignment horizontal="right"/>
    </xf>
    <xf numFmtId="0" fontId="11" fillId="0" borderId="0" pivotButton="0" quotePrefix="0" xfId="4"/>
    <xf numFmtId="0" fontId="11" fillId="0" borderId="0" pivotButton="0" quotePrefix="1" xfId="4"/>
    <xf numFmtId="3" fontId="2" fillId="23" borderId="0" applyAlignment="1" pivotButton="0" quotePrefix="0" xfId="5">
      <alignment horizontal="right"/>
    </xf>
    <xf numFmtId="3" fontId="2" fillId="15" borderId="0" applyAlignment="1" pivotButton="0" quotePrefix="0" xfId="5">
      <alignment horizontal="right"/>
    </xf>
    <xf numFmtId="0" fontId="10" fillId="0" borderId="0" pivotButton="0" quotePrefix="0" xfId="4"/>
    <xf numFmtId="3" fontId="2" fillId="16" borderId="0" applyAlignment="1" pivotButton="0" quotePrefix="0" xfId="5">
      <alignment horizontal="right"/>
    </xf>
    <xf numFmtId="3" fontId="2" fillId="17" borderId="0" applyAlignment="1" pivotButton="0" quotePrefix="0" xfId="5">
      <alignment horizontal="right"/>
    </xf>
    <xf numFmtId="3" fontId="2" fillId="18" borderId="0" applyAlignment="1" pivotButton="0" quotePrefix="0" xfId="5">
      <alignment horizontal="right"/>
    </xf>
    <xf numFmtId="3" fontId="2" fillId="20" borderId="0" applyAlignment="1" pivotButton="0" quotePrefix="0" xfId="5">
      <alignment horizontal="right"/>
    </xf>
    <xf numFmtId="3" fontId="2" fillId="8" borderId="0" applyAlignment="1" pivotButton="0" quotePrefix="0" xfId="5">
      <alignment horizontal="right"/>
    </xf>
    <xf numFmtId="3" fontId="2" fillId="21" borderId="0" applyAlignment="1" pivotButton="0" quotePrefix="0" xfId="5">
      <alignment horizontal="right"/>
    </xf>
    <xf numFmtId="3" fontId="2" fillId="22" borderId="0" applyAlignment="1" pivotButton="0" quotePrefix="0" xfId="5">
      <alignment horizontal="right"/>
    </xf>
    <xf numFmtId="3" fontId="2" fillId="11" borderId="0" applyAlignment="1" pivotButton="0" quotePrefix="0" xfId="5">
      <alignment horizontal="right"/>
    </xf>
    <xf numFmtId="3" fontId="2" fillId="19" borderId="0" applyAlignment="1" pivotButton="0" quotePrefix="0" xfId="5">
      <alignment horizontal="right"/>
    </xf>
    <xf numFmtId="0" fontId="43" fillId="0" borderId="86" applyAlignment="1" pivotButton="0" quotePrefix="0" xfId="0">
      <alignment horizontal="center" vertical="center" wrapText="1"/>
    </xf>
    <xf numFmtId="0" fontId="43" fillId="0" borderId="81" applyAlignment="1" pivotButton="0" quotePrefix="0" xfId="0">
      <alignment horizontal="center" vertical="center" wrapText="1"/>
    </xf>
    <xf numFmtId="0" fontId="43" fillId="0" borderId="38" applyAlignment="1" pivotButton="0" quotePrefix="0" xfId="0">
      <alignment horizontal="center" vertical="center" wrapText="1"/>
    </xf>
    <xf numFmtId="0" fontId="43" fillId="0" borderId="83" applyAlignment="1" pivotButton="0" quotePrefix="0" xfId="0">
      <alignment horizontal="center" vertical="center" wrapText="1"/>
    </xf>
    <xf numFmtId="0" fontId="43" fillId="0" borderId="87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right"/>
    </xf>
    <xf numFmtId="0" fontId="43" fillId="0" borderId="85" applyAlignment="1" pivotButton="0" quotePrefix="0" xfId="0">
      <alignment horizontal="center" vertical="center" wrapText="1"/>
    </xf>
    <xf numFmtId="0" fontId="6" fillId="0" borderId="80" applyAlignment="1" pivotButton="0" quotePrefix="0" xfId="0">
      <alignment horizontal="right" vertical="center"/>
    </xf>
    <xf numFmtId="0" fontId="6" fillId="0" borderId="82" applyAlignment="1" pivotButton="0" quotePrefix="0" xfId="0">
      <alignment horizontal="right" vertical="center"/>
    </xf>
    <xf numFmtId="0" fontId="6" fillId="0" borderId="84" applyAlignment="1" pivotButton="0" quotePrefix="0" xfId="0">
      <alignment horizontal="right" vertical="center"/>
    </xf>
    <xf numFmtId="0" fontId="44" fillId="0" borderId="0" applyProtection="1" pivotButton="0" quotePrefix="0" xfId="0">
      <protection locked="0" hidden="0"/>
    </xf>
    <xf numFmtId="0" fontId="45" fillId="0" borderId="0" applyProtection="1" pivotButton="0" quotePrefix="0" xfId="0">
      <protection locked="0" hidden="0"/>
    </xf>
    <xf numFmtId="0" fontId="6" fillId="0" borderId="0" applyProtection="1" pivotButton="0" quotePrefix="1" xfId="0">
      <protection locked="0" hidden="0"/>
    </xf>
    <xf numFmtId="0" fontId="6" fillId="0" borderId="0" applyProtection="1" pivotButton="0" quotePrefix="0" xfId="0">
      <protection locked="0" hidden="0"/>
    </xf>
    <xf numFmtId="0" fontId="23" fillId="3" borderId="0" applyProtection="1" pivotButton="0" quotePrefix="0" xfId="0">
      <protection locked="0" hidden="0"/>
    </xf>
    <xf numFmtId="0" fontId="46" fillId="0" borderId="0" applyAlignment="1" pivotButton="0" quotePrefix="0" xfId="0">
      <alignment horizontal="centerContinuous"/>
    </xf>
    <xf numFmtId="0" fontId="47" fillId="0" borderId="0" applyAlignment="1" pivotButton="0" quotePrefix="0" xfId="0">
      <alignment horizontal="centerContinuous"/>
    </xf>
    <xf numFmtId="0" fontId="48" fillId="0" borderId="0" applyAlignment="1" pivotButton="0" quotePrefix="0" xfId="0">
      <alignment horizontal="center"/>
    </xf>
    <xf numFmtId="0" fontId="48" fillId="0" borderId="0" applyAlignment="1" pivotButton="0" quotePrefix="0" xfId="0">
      <alignment horizontal="left"/>
    </xf>
    <xf numFmtId="0" fontId="49" fillId="0" borderId="0" applyAlignment="1" applyProtection="1" pivotButton="0" quotePrefix="0" xfId="0">
      <alignment horizontal="left"/>
      <protection locked="0" hidden="0"/>
    </xf>
    <xf numFmtId="0" fontId="49" fillId="0" borderId="0" applyProtection="1" pivotButton="0" quotePrefix="0" xfId="0">
      <protection locked="0" hidden="0"/>
    </xf>
    <xf numFmtId="0" fontId="48" fillId="0" borderId="0" applyProtection="1" pivotButton="0" quotePrefix="0" xfId="0">
      <protection locked="0" hidden="0"/>
    </xf>
    <xf numFmtId="0" fontId="50" fillId="0" borderId="0" pivotButton="0" quotePrefix="0" xfId="0"/>
    <xf numFmtId="0" fontId="51" fillId="0" borderId="0" applyAlignment="1" pivotButton="0" quotePrefix="0" xfId="0">
      <alignment horizontal="left"/>
    </xf>
    <xf numFmtId="0" fontId="51" fillId="0" borderId="0" pivotButton="0" quotePrefix="0" xfId="0"/>
    <xf numFmtId="0" fontId="49" fillId="0" borderId="0" pivotButton="0" quotePrefix="0" xfId="0"/>
    <xf numFmtId="0" fontId="48" fillId="0" borderId="33" applyAlignment="1" pivotButton="0" quotePrefix="0" xfId="0">
      <alignment horizontal="center"/>
    </xf>
    <xf numFmtId="0" fontId="48" fillId="0" borderId="27" applyAlignment="1" pivotButton="0" quotePrefix="0" xfId="0">
      <alignment horizontal="left"/>
    </xf>
    <xf numFmtId="0" fontId="48" fillId="0" borderId="29" applyAlignment="1" pivotButton="0" quotePrefix="0" xfId="0">
      <alignment horizontal="center"/>
    </xf>
    <xf numFmtId="0" fontId="48" fillId="0" borderId="28" applyAlignment="1" pivotButton="0" quotePrefix="0" xfId="0">
      <alignment horizontal="left"/>
    </xf>
    <xf numFmtId="0" fontId="49" fillId="0" borderId="0" applyAlignment="1" pivotButton="0" quotePrefix="0" xfId="0">
      <alignment horizontal="left"/>
    </xf>
    <xf numFmtId="0" fontId="48" fillId="0" borderId="28" applyAlignment="1" pivotButton="0" quotePrefix="0" xfId="0">
      <alignment horizontal="center"/>
    </xf>
    <xf numFmtId="0" fontId="48" fillId="0" borderId="28" pivotButton="0" quotePrefix="0" xfId="0"/>
    <xf numFmtId="0" fontId="48" fillId="0" borderId="42" applyAlignment="1" pivotButton="0" quotePrefix="0" xfId="0">
      <alignment horizontal="left"/>
    </xf>
    <xf numFmtId="0" fontId="48" fillId="0" borderId="29" applyAlignment="1" pivotButton="0" quotePrefix="0" xfId="0">
      <alignment horizontal="left"/>
    </xf>
    <xf numFmtId="0" fontId="48" fillId="0" borderId="28" applyAlignment="1" applyProtection="1" pivotButton="0" quotePrefix="0" xfId="0">
      <alignment horizontal="left"/>
      <protection locked="0" hidden="0"/>
    </xf>
    <xf numFmtId="0" fontId="56" fillId="0" borderId="0" applyProtection="1" pivotButton="0" quotePrefix="0" xfId="0">
      <protection locked="0" hidden="0"/>
    </xf>
    <xf numFmtId="0" fontId="62" fillId="6" borderId="40" applyAlignment="1" pivotButton="0" quotePrefix="0" xfId="0">
      <alignment horizontal="left"/>
    </xf>
    <xf numFmtId="0" fontId="48" fillId="0" borderId="0" applyAlignment="1" applyProtection="1" pivotButton="0" quotePrefix="0" xfId="0">
      <alignment horizontal="left"/>
      <protection locked="0" hidden="0"/>
    </xf>
    <xf numFmtId="0" fontId="62" fillId="6" borderId="41" applyAlignment="1" pivotButton="0" quotePrefix="0" xfId="0">
      <alignment horizontal="left"/>
    </xf>
    <xf numFmtId="0" fontId="62" fillId="6" borderId="39" applyAlignment="1" pivotButton="0" quotePrefix="0" xfId="0">
      <alignment horizontal="left"/>
    </xf>
    <xf numFmtId="0" fontId="48" fillId="0" borderId="29" applyAlignment="1" applyProtection="1" pivotButton="0" quotePrefix="0" xfId="0">
      <alignment horizontal="left"/>
      <protection locked="0" hidden="0"/>
    </xf>
    <xf numFmtId="0" fontId="48" fillId="0" borderId="29" applyAlignment="1" applyProtection="1" pivotButton="0" quotePrefix="0" xfId="0">
      <alignment horizontal="center"/>
      <protection locked="0" hidden="0"/>
    </xf>
    <xf numFmtId="0" fontId="48" fillId="0" borderId="0" pivotButton="0" quotePrefix="0" xfId="0"/>
    <xf numFmtId="0" fontId="48" fillId="0" borderId="34" applyAlignment="1" applyProtection="1" pivotButton="0" quotePrefix="0" xfId="0">
      <alignment horizontal="center"/>
      <protection locked="0" hidden="0"/>
    </xf>
    <xf numFmtId="0" fontId="48" fillId="0" borderId="30" applyAlignment="1" applyProtection="1" pivotButton="0" quotePrefix="0" xfId="0">
      <alignment horizontal="left"/>
      <protection locked="0" hidden="0"/>
    </xf>
    <xf numFmtId="0" fontId="48" fillId="0" borderId="0" applyAlignment="1" applyProtection="1" pivotButton="0" quotePrefix="0" xfId="0">
      <alignment horizontal="center"/>
      <protection locked="0" hidden="0"/>
    </xf>
    <xf numFmtId="0" fontId="67" fillId="0" borderId="31" applyAlignment="1" pivotButton="0" quotePrefix="0" xfId="0">
      <alignment vertical="top"/>
    </xf>
    <xf numFmtId="0" fontId="49" fillId="0" borderId="7" pivotButton="0" quotePrefix="0" xfId="0"/>
    <xf numFmtId="0" fontId="49" fillId="0" borderId="3" pivotButton="0" quotePrefix="0" xfId="0"/>
    <xf numFmtId="0" fontId="49" fillId="0" borderId="5" applyProtection="1" pivotButton="0" quotePrefix="0" xfId="0">
      <protection locked="0" hidden="0"/>
    </xf>
    <xf numFmtId="0" fontId="67" fillId="0" borderId="5" pivotButton="0" quotePrefix="0" xfId="0"/>
    <xf numFmtId="0" fontId="49" fillId="0" borderId="4" pivotButton="0" quotePrefix="0" xfId="0"/>
    <xf numFmtId="0" fontId="69" fillId="0" borderId="5" applyAlignment="1" pivotButton="0" quotePrefix="0" xfId="0">
      <alignment horizontal="left" wrapText="1"/>
    </xf>
    <xf numFmtId="164" fontId="49" fillId="0" borderId="0" applyAlignment="1" pivotButton="0" quotePrefix="1" xfId="1">
      <alignment horizontal="right"/>
    </xf>
    <xf numFmtId="2" fontId="49" fillId="0" borderId="0" pivotButton="0" quotePrefix="0" xfId="0"/>
    <xf numFmtId="0" fontId="48" fillId="0" borderId="5" pivotButton="0" quotePrefix="0" xfId="0"/>
    <xf numFmtId="0" fontId="70" fillId="0" borderId="5" pivotButton="0" quotePrefix="0" xfId="0"/>
    <xf numFmtId="164" fontId="49" fillId="0" borderId="0" applyAlignment="1" pivotButton="0" quotePrefix="0" xfId="1">
      <alignment horizontal="right"/>
    </xf>
    <xf numFmtId="0" fontId="69" fillId="0" borderId="32" applyAlignment="1" pivotButton="0" quotePrefix="0" xfId="0">
      <alignment horizontal="left" wrapText="1"/>
    </xf>
    <xf numFmtId="164" fontId="49" fillId="0" borderId="8" applyAlignment="1" pivotButton="0" quotePrefix="1" xfId="1">
      <alignment horizontal="right"/>
    </xf>
    <xf numFmtId="0" fontId="49" fillId="0" borderId="8" pivotButton="0" quotePrefix="0" xfId="0"/>
    <xf numFmtId="0" fontId="49" fillId="0" borderId="9" pivotButton="0" quotePrefix="0" xfId="0"/>
    <xf numFmtId="3" fontId="49" fillId="0" borderId="0" applyProtection="1" pivotButton="0" quotePrefix="0" xfId="0">
      <protection locked="0" hidden="0"/>
    </xf>
    <xf numFmtId="0" fontId="50" fillId="0" borderId="0" applyProtection="1" pivotButton="0" quotePrefix="0" xfId="0">
      <protection locked="0" hidden="0"/>
    </xf>
    <xf numFmtId="0" fontId="71" fillId="0" borderId="0" applyAlignment="1" applyProtection="1" pivotButton="0" quotePrefix="0" xfId="0">
      <alignment horizontal="left"/>
      <protection locked="0" hidden="0"/>
    </xf>
    <xf numFmtId="0" fontId="71" fillId="0" borderId="0" applyProtection="1" pivotButton="0" quotePrefix="0" xfId="0">
      <protection locked="0" hidden="0"/>
    </xf>
    <xf numFmtId="0" fontId="48" fillId="0" borderId="27" applyAlignment="1" pivotButton="0" quotePrefix="0" xfId="0">
      <alignment horizontal="center"/>
    </xf>
    <xf numFmtId="0" fontId="49" fillId="0" borderId="0" applyAlignment="1" applyProtection="1" pivotButton="0" quotePrefix="0" xfId="0">
      <alignment horizontal="center"/>
      <protection locked="0" hidden="0"/>
    </xf>
    <xf numFmtId="0" fontId="48" fillId="0" borderId="28" applyAlignment="1" applyProtection="1" pivotButton="0" quotePrefix="0" xfId="0">
      <alignment horizontal="center"/>
      <protection locked="0" hidden="0"/>
    </xf>
    <xf numFmtId="0" fontId="55" fillId="0" borderId="0" applyProtection="1" pivotButton="0" quotePrefix="0" xfId="0">
      <protection locked="0" hidden="0"/>
    </xf>
    <xf numFmtId="0" fontId="62" fillId="6" borderId="39" pivotButton="0" quotePrefix="0" xfId="0"/>
    <xf numFmtId="0" fontId="74" fillId="0" borderId="28" applyAlignment="1" applyProtection="1" pivotButton="0" quotePrefix="0" xfId="0">
      <alignment horizontal="left"/>
      <protection locked="0" hidden="0"/>
    </xf>
    <xf numFmtId="0" fontId="48" fillId="0" borderId="29" applyProtection="1" pivotButton="0" quotePrefix="0" xfId="0">
      <protection locked="0" hidden="0"/>
    </xf>
    <xf numFmtId="0" fontId="68" fillId="0" borderId="0" applyAlignment="1" pivotButton="0" quotePrefix="0" xfId="0">
      <alignment horizontal="left"/>
    </xf>
    <xf numFmtId="0" fontId="48" fillId="0" borderId="34" applyProtection="1" pivotButton="0" quotePrefix="0" xfId="0">
      <protection locked="0" hidden="0"/>
    </xf>
    <xf numFmtId="0" fontId="48" fillId="0" borderId="30" applyAlignment="1" applyProtection="1" pivotButton="0" quotePrefix="0" xfId="0">
      <alignment horizontal="center"/>
      <protection locked="0" hidden="0"/>
    </xf>
    <xf numFmtId="0" fontId="71" fillId="0" borderId="0" applyAlignment="1" pivotButton="0" quotePrefix="0" xfId="0">
      <alignment horizontal="left"/>
    </xf>
    <xf numFmtId="0" fontId="71" fillId="0" borderId="0" pivotButton="0" quotePrefix="0" xfId="0"/>
    <xf numFmtId="0" fontId="49" fillId="0" borderId="0" applyAlignment="1" pivotButton="0" quotePrefix="0" xfId="0">
      <alignment horizontal="center"/>
    </xf>
    <xf numFmtId="0" fontId="48" fillId="0" borderId="29" pivotButton="0" quotePrefix="0" xfId="0"/>
    <xf numFmtId="0" fontId="54" fillId="0" borderId="0" applyProtection="1" pivotButton="0" quotePrefix="0" xfId="0">
      <protection locked="0" hidden="0"/>
    </xf>
    <xf numFmtId="0" fontId="68" fillId="0" borderId="0" applyProtection="1" pivotButton="0" quotePrefix="0" xfId="0">
      <protection locked="0" hidden="0"/>
    </xf>
    <xf numFmtId="0" fontId="48" fillId="0" borderId="34" pivotButton="0" quotePrefix="0" xfId="0"/>
    <xf numFmtId="0" fontId="48" fillId="0" borderId="30" applyAlignment="1" pivotButton="0" quotePrefix="0" xfId="0">
      <alignment horizontal="center"/>
    </xf>
    <xf numFmtId="0" fontId="48" fillId="0" borderId="27" pivotButton="0" quotePrefix="0" xfId="0"/>
    <xf numFmtId="0" fontId="48" fillId="0" borderId="30" applyProtection="1" pivotButton="0" quotePrefix="0" xfId="0">
      <protection locked="0" hidden="0"/>
    </xf>
    <xf numFmtId="2" fontId="49" fillId="0" borderId="0" applyProtection="1" pivotButton="0" quotePrefix="1" xfId="0">
      <protection locked="0" hidden="0"/>
    </xf>
    <xf numFmtId="0" fontId="68" fillId="0" borderId="0" pivotButton="0" quotePrefix="0" xfId="0"/>
    <xf numFmtId="0" fontId="68" fillId="0" borderId="0" applyAlignment="1" applyProtection="1" pivotButton="0" quotePrefix="0" xfId="0">
      <alignment horizontal="right"/>
      <protection locked="0" hidden="0"/>
    </xf>
    <xf numFmtId="0" fontId="53" fillId="0" borderId="0" pivotButton="0" quotePrefix="0" xfId="0"/>
    <xf numFmtId="0" fontId="49" fillId="0" borderId="27" applyAlignment="1" pivotButton="0" quotePrefix="0" xfId="0">
      <alignment horizontal="left"/>
    </xf>
    <xf numFmtId="0" fontId="49" fillId="0" borderId="28" applyAlignment="1" pivotButton="0" quotePrefix="0" xfId="0">
      <alignment horizontal="left"/>
    </xf>
    <xf numFmtId="0" fontId="48" fillId="0" borderId="36" applyAlignment="1" pivotButton="0" quotePrefix="0" xfId="0">
      <alignment horizontal="left"/>
    </xf>
    <xf numFmtId="3" fontId="49" fillId="0" borderId="0" applyAlignment="1" applyProtection="1" pivotButton="0" quotePrefix="0" xfId="0">
      <alignment horizontal="center"/>
      <protection locked="0" hidden="0"/>
    </xf>
    <xf numFmtId="0" fontId="62" fillId="6" borderId="28" applyAlignment="1" pivotButton="0" quotePrefix="0" xfId="0">
      <alignment horizontal="left"/>
    </xf>
    <xf numFmtId="0" fontId="48" fillId="0" borderId="30" pivotButton="0" quotePrefix="0" xfId="0"/>
    <xf numFmtId="0" fontId="49" fillId="0" borderId="30" applyAlignment="1" pivotButton="0" quotePrefix="0" xfId="0">
      <alignment horizontal="left"/>
    </xf>
    <xf numFmtId="0" fontId="56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left"/>
      <protection locked="0" hidden="0"/>
    </xf>
    <xf numFmtId="0" fontId="55" fillId="0" borderId="0" applyAlignment="1" applyProtection="1" pivotButton="0" quotePrefix="0" xfId="0">
      <alignment horizontal="centerContinuous"/>
      <protection locked="0" hidden="0"/>
    </xf>
    <xf numFmtId="2" fontId="49" fillId="0" borderId="0" applyProtection="1" pivotButton="0" quotePrefix="0" xfId="0">
      <protection locked="0" hidden="0"/>
    </xf>
    <xf numFmtId="0" fontId="69" fillId="6" borderId="5" applyAlignment="1" pivotButton="0" quotePrefix="0" xfId="0">
      <alignment horizontal="left" wrapText="1"/>
    </xf>
    <xf numFmtId="164" fontId="49" fillId="0" borderId="8" applyAlignment="1" pivotButton="0" quotePrefix="0" xfId="1">
      <alignment horizontal="right"/>
    </xf>
    <xf numFmtId="0" fontId="48" fillId="0" borderId="33" applyAlignment="1" applyProtection="1" pivotButton="0" quotePrefix="0" xfId="0">
      <alignment horizontal="center"/>
      <protection locked="0" hidden="0"/>
    </xf>
    <xf numFmtId="0" fontId="48" fillId="0" borderId="27" applyAlignment="1" applyProtection="1" pivotButton="0" quotePrefix="0" xfId="0">
      <alignment horizontal="center"/>
      <protection locked="0" hidden="0"/>
    </xf>
    <xf numFmtId="0" fontId="68" fillId="0" borderId="0" applyAlignment="1" pivotButton="0" quotePrefix="0" xfId="0">
      <alignment vertical="center"/>
    </xf>
    <xf numFmtId="0" fontId="51" fillId="0" borderId="0" applyAlignment="1" pivotButton="0" quotePrefix="0" xfId="0">
      <alignment vertical="center"/>
    </xf>
    <xf numFmtId="0" fontId="62" fillId="6" borderId="77" applyAlignment="1" pivotButton="0" quotePrefix="0" xfId="0">
      <alignment horizontal="left"/>
    </xf>
    <xf numFmtId="0" fontId="75" fillId="0" borderId="0" applyAlignment="1" pivotButton="0" quotePrefix="0" xfId="0">
      <alignment horizontal="centerContinuous" vertical="center"/>
    </xf>
    <xf numFmtId="0" fontId="49" fillId="0" borderId="92" applyAlignment="1" pivotButton="0" quotePrefix="0" xfId="0">
      <alignment horizontal="center" vertical="center"/>
    </xf>
    <xf numFmtId="0" fontId="76" fillId="0" borderId="92" applyAlignment="1" pivotButton="0" quotePrefix="0" xfId="0">
      <alignment horizontal="center"/>
    </xf>
    <xf numFmtId="0" fontId="49" fillId="0" borderId="93" pivotButton="0" quotePrefix="0" xfId="0"/>
    <xf numFmtId="0" fontId="49" fillId="0" borderId="94" pivotButton="0" quotePrefix="0" xfId="0"/>
    <xf numFmtId="0" fontId="49" fillId="0" borderId="95" applyProtection="1" pivotButton="0" quotePrefix="0" xfId="0">
      <protection locked="0" hidden="0"/>
    </xf>
    <xf numFmtId="14" fontId="49" fillId="0" borderId="96" applyAlignment="1" pivotButton="0" quotePrefix="0" xfId="0">
      <alignment horizontal="left"/>
    </xf>
    <xf numFmtId="0" fontId="49" fillId="0" borderId="0" applyAlignment="1" pivotButton="0" quotePrefix="0" xfId="0">
      <alignment horizontal="centerContinuous" vertical="center"/>
    </xf>
    <xf numFmtId="0" fontId="49" fillId="0" borderId="0" applyAlignment="1" pivotButton="0" quotePrefix="0" xfId="0">
      <alignment horizontal="centerContinuous"/>
    </xf>
    <xf numFmtId="0" fontId="49" fillId="0" borderId="97" applyProtection="1" pivotButton="0" quotePrefix="0" xfId="0">
      <protection locked="0" hidden="0"/>
    </xf>
    <xf numFmtId="0" fontId="49" fillId="0" borderId="96" applyProtection="1" pivotButton="0" quotePrefix="0" xfId="0">
      <protection locked="0" hidden="0"/>
    </xf>
    <xf numFmtId="0" fontId="49" fillId="0" borderId="96" pivotButton="0" quotePrefix="0" xfId="0"/>
    <xf numFmtId="3" fontId="49" fillId="0" borderId="97" applyProtection="1" pivotButton="0" quotePrefix="0" xfId="0">
      <protection locked="0" hidden="0"/>
    </xf>
    <xf numFmtId="0" fontId="68" fillId="0" borderId="96" pivotButton="0" quotePrefix="0" xfId="0"/>
    <xf numFmtId="0" fontId="49" fillId="0" borderId="98" pivotButton="0" quotePrefix="0" xfId="0"/>
    <xf numFmtId="0" fontId="54" fillId="0" borderId="96" pivotButton="0" quotePrefix="0" xfId="0"/>
    <xf numFmtId="0" fontId="54" fillId="0" borderId="98" pivotButton="0" quotePrefix="0" xfId="0"/>
    <xf numFmtId="0" fontId="68" fillId="0" borderId="98" pivotButton="0" quotePrefix="0" xfId="0"/>
    <xf numFmtId="0" fontId="55" fillId="0" borderId="96" pivotButton="0" quotePrefix="0" xfId="0"/>
    <xf numFmtId="0" fontId="66" fillId="0" borderId="0" pivotButton="0" quotePrefix="0" xfId="0"/>
    <xf numFmtId="49" fontId="77" fillId="0" borderId="96" pivotButton="0" quotePrefix="0" xfId="0"/>
    <xf numFmtId="0" fontId="55" fillId="0" borderId="99" pivotButton="0" quotePrefix="0" xfId="0"/>
    <xf numFmtId="0" fontId="49" fillId="0" borderId="100" pivotButton="0" quotePrefix="0" xfId="0"/>
    <xf numFmtId="0" fontId="49" fillId="0" borderId="100" applyProtection="1" pivotButton="0" quotePrefix="0" xfId="0">
      <protection locked="0" hidden="0"/>
    </xf>
    <xf numFmtId="0" fontId="49" fillId="0" borderId="101" applyProtection="1" pivotButton="0" quotePrefix="0" xfId="0">
      <protection locked="0" hidden="0"/>
    </xf>
    <xf numFmtId="0" fontId="52" fillId="0" borderId="102" applyAlignment="1" pivotButton="0" quotePrefix="0" xfId="0">
      <alignment horizontal="left"/>
    </xf>
    <xf numFmtId="0" fontId="53" fillId="0" borderId="103" applyProtection="1" pivotButton="0" quotePrefix="0" xfId="0">
      <protection locked="0" hidden="0"/>
    </xf>
    <xf numFmtId="0" fontId="68" fillId="0" borderId="104" applyAlignment="1" pivotButton="0" quotePrefix="0" xfId="0">
      <alignment horizontal="left"/>
    </xf>
    <xf numFmtId="0" fontId="72" fillId="0" borderId="92" applyAlignment="1" pivotButton="0" quotePrefix="1" xfId="0">
      <alignment horizontal="center"/>
    </xf>
    <xf numFmtId="0" fontId="49" fillId="0" borderId="92" applyAlignment="1" pivotButton="0" quotePrefix="0" xfId="0">
      <alignment horizontal="center"/>
    </xf>
    <xf numFmtId="0" fontId="49" fillId="0" borderId="107" applyAlignment="1" applyProtection="1" pivotButton="0" quotePrefix="0" xfId="0">
      <alignment horizontal="centerContinuous"/>
      <protection locked="0" hidden="0"/>
    </xf>
    <xf numFmtId="0" fontId="49" fillId="0" borderId="107" applyAlignment="1" applyProtection="1" pivotButton="0" quotePrefix="0" xfId="0">
      <alignment horizontal="center"/>
      <protection locked="0" hidden="0"/>
    </xf>
    <xf numFmtId="0" fontId="73" fillId="0" borderId="108" applyAlignment="1" applyProtection="1" pivotButton="0" quotePrefix="0" xfId="0">
      <alignment horizontal="centerContinuous" vertical="center"/>
      <protection locked="0" hidden="0"/>
    </xf>
    <xf numFmtId="0" fontId="55" fillId="0" borderId="107" applyProtection="1" pivotButton="0" quotePrefix="0" xfId="0">
      <protection locked="0" hidden="0"/>
    </xf>
    <xf numFmtId="0" fontId="55" fillId="0" borderId="107" applyAlignment="1" applyProtection="1" pivotButton="0" quotePrefix="0" xfId="0">
      <alignment horizontal="centerContinuous"/>
      <protection locked="0" hidden="0"/>
    </xf>
    <xf numFmtId="0" fontId="55" fillId="0" borderId="109" applyAlignment="1" applyProtection="1" pivotButton="0" quotePrefix="0" xfId="0">
      <alignment horizontal="centerContinuous"/>
      <protection locked="0" hidden="0"/>
    </xf>
    <xf numFmtId="0" fontId="55" fillId="4" borderId="109" applyAlignment="1" applyProtection="1" pivotButton="0" quotePrefix="0" xfId="0">
      <alignment horizontal="centerContinuous"/>
      <protection locked="0" hidden="0"/>
    </xf>
    <xf numFmtId="0" fontId="55" fillId="0" borderId="110" applyAlignment="1" applyProtection="1" pivotButton="0" quotePrefix="0" xfId="0">
      <alignment horizontal="centerContinuous"/>
      <protection locked="0" hidden="0"/>
    </xf>
    <xf numFmtId="0" fontId="55" fillId="0" borderId="106" applyAlignment="1" applyProtection="1" pivotButton="0" quotePrefix="0" xfId="0">
      <alignment horizontal="centerContinuous"/>
      <protection locked="0" hidden="0"/>
    </xf>
    <xf numFmtId="0" fontId="49" fillId="0" borderId="93" applyAlignment="1" pivotButton="0" quotePrefix="0" xfId="0">
      <alignment horizontal="left"/>
    </xf>
    <xf numFmtId="0" fontId="48" fillId="0" borderId="94" pivotButton="0" quotePrefix="0" xfId="0"/>
    <xf numFmtId="0" fontId="48" fillId="0" borderId="94" applyProtection="1" pivotButton="0" quotePrefix="0" xfId="0">
      <protection locked="0" hidden="0"/>
    </xf>
    <xf numFmtId="0" fontId="48" fillId="0" borderId="95" applyProtection="1" pivotButton="0" quotePrefix="0" xfId="0">
      <protection locked="0" hidden="0"/>
    </xf>
    <xf numFmtId="0" fontId="48" fillId="0" borderId="97" applyAlignment="1" applyProtection="1" pivotButton="0" quotePrefix="0" xfId="0">
      <alignment horizontal="center"/>
      <protection locked="0" hidden="0"/>
    </xf>
    <xf numFmtId="0" fontId="48" fillId="0" borderId="96" applyAlignment="1" pivotButton="0" quotePrefix="0" xfId="0">
      <alignment horizontal="left"/>
    </xf>
    <xf numFmtId="0" fontId="62" fillId="0" borderId="97" applyProtection="1" pivotButton="0" quotePrefix="0" xfId="0">
      <protection locked="0" hidden="0"/>
    </xf>
    <xf numFmtId="0" fontId="54" fillId="0" borderId="96" applyAlignment="1" pivotButton="0" quotePrefix="0" xfId="0">
      <alignment horizontal="left"/>
    </xf>
    <xf numFmtId="0" fontId="48" fillId="0" borderId="97" applyProtection="1" pivotButton="0" quotePrefix="0" xfId="0">
      <protection locked="0" hidden="0"/>
    </xf>
    <xf numFmtId="0" fontId="54" fillId="0" borderId="96" applyAlignment="1" applyProtection="1" pivotButton="0" quotePrefix="0" xfId="0">
      <alignment horizontal="left"/>
      <protection locked="0" hidden="0"/>
    </xf>
    <xf numFmtId="0" fontId="49" fillId="0" borderId="111" applyAlignment="1" pivotButton="0" quotePrefix="0" xfId="0">
      <alignment horizontal="left"/>
    </xf>
    <xf numFmtId="0" fontId="49" fillId="0" borderId="112" applyAlignment="1" pivotButton="0" quotePrefix="0" xfId="0">
      <alignment horizontal="left"/>
    </xf>
    <xf numFmtId="0" fontId="49" fillId="0" borderId="113" applyAlignment="1" pivotButton="0" quotePrefix="0" xfId="0">
      <alignment horizontal="left"/>
    </xf>
    <xf numFmtId="0" fontId="49" fillId="0" borderId="114" applyAlignment="1" pivotButton="0" quotePrefix="0" xfId="0">
      <alignment horizontal="left"/>
    </xf>
    <xf numFmtId="0" fontId="49" fillId="0" borderId="115" applyAlignment="1" pivotButton="0" quotePrefix="0" xfId="0">
      <alignment horizontal="left"/>
    </xf>
    <xf numFmtId="0" fontId="49" fillId="0" borderId="116" applyAlignment="1" pivotButton="0" quotePrefix="0" xfId="0">
      <alignment horizontal="left"/>
    </xf>
    <xf numFmtId="0" fontId="54" fillId="0" borderId="116" applyAlignment="1" applyProtection="1" pivotButton="0" quotePrefix="0" xfId="0">
      <alignment horizontal="left"/>
      <protection locked="0" hidden="0"/>
    </xf>
    <xf numFmtId="0" fontId="54" fillId="0" borderId="114" applyAlignment="1" applyProtection="1" pivotButton="0" quotePrefix="0" xfId="0">
      <alignment horizontal="left"/>
      <protection locked="0" hidden="0"/>
    </xf>
    <xf numFmtId="0" fontId="49" fillId="0" borderId="117" applyAlignment="1" pivotButton="0" quotePrefix="0" xfId="0">
      <alignment horizontal="left"/>
    </xf>
    <xf numFmtId="0" fontId="49" fillId="0" borderId="96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left"/>
    </xf>
    <xf numFmtId="3" fontId="48" fillId="0" borderId="0" applyProtection="1" pivotButton="0" quotePrefix="0" xfId="0">
      <protection locked="0" hidden="0"/>
    </xf>
    <xf numFmtId="0" fontId="68" fillId="0" borderId="96" applyAlignment="1" applyProtection="1" pivotButton="0" quotePrefix="0" xfId="0">
      <alignment horizontal="left"/>
      <protection locked="0" hidden="0"/>
    </xf>
    <xf numFmtId="0" fontId="48" fillId="0" borderId="99" applyAlignment="1" applyProtection="1" pivotButton="0" quotePrefix="0" xfId="0">
      <alignment horizontal="left"/>
      <protection locked="0" hidden="0"/>
    </xf>
    <xf numFmtId="0" fontId="48" fillId="0" borderId="100" applyProtection="1" pivotButton="0" quotePrefix="0" xfId="0">
      <protection locked="0" hidden="0"/>
    </xf>
    <xf numFmtId="0" fontId="48" fillId="0" borderId="101" applyProtection="1" pivotButton="0" quotePrefix="0" xfId="0">
      <protection locked="0" hidden="0"/>
    </xf>
    <xf numFmtId="0" fontId="53" fillId="0" borderId="108" applyProtection="1" pivotButton="0" quotePrefix="0" xfId="0">
      <protection locked="0" hidden="0"/>
    </xf>
    <xf numFmtId="0" fontId="55" fillId="4" borderId="109" applyAlignment="1" applyProtection="1" pivotButton="0" quotePrefix="1" xfId="0">
      <alignment horizontal="centerContinuous"/>
      <protection locked="0" hidden="0"/>
    </xf>
    <xf numFmtId="0" fontId="2" fillId="4" borderId="109" applyAlignment="1" applyProtection="1" pivotButton="0" quotePrefix="0" xfId="0">
      <alignment horizontal="centerContinuous"/>
      <protection locked="0" hidden="0"/>
    </xf>
    <xf numFmtId="0" fontId="48" fillId="0" borderId="95" pivotButton="0" quotePrefix="0" xfId="0"/>
    <xf numFmtId="0" fontId="48" fillId="0" borderId="97" applyAlignment="1" pivotButton="0" quotePrefix="0" xfId="0">
      <alignment horizontal="center"/>
    </xf>
    <xf numFmtId="0" fontId="52" fillId="0" borderId="119" applyAlignment="1" pivotButton="0" quotePrefix="0" xfId="0">
      <alignment horizontal="left"/>
    </xf>
    <xf numFmtId="0" fontId="52" fillId="0" borderId="120" applyAlignment="1" applyProtection="1" pivotButton="0" quotePrefix="0" xfId="0">
      <alignment horizontal="left"/>
      <protection locked="0" hidden="0"/>
    </xf>
    <xf numFmtId="0" fontId="73" fillId="0" borderId="103" applyAlignment="1" applyProtection="1" pivotButton="0" quotePrefix="0" xfId="0">
      <alignment horizontal="center" vertical="center"/>
      <protection locked="0" hidden="0"/>
    </xf>
    <xf numFmtId="0" fontId="73" fillId="0" borderId="108" applyAlignment="1" applyProtection="1" pivotButton="0" quotePrefix="0" xfId="0">
      <alignment horizontal="center" vertical="center"/>
      <protection locked="0" hidden="0"/>
    </xf>
    <xf numFmtId="0" fontId="68" fillId="0" borderId="119" applyAlignment="1" pivotButton="0" quotePrefix="0" xfId="0">
      <alignment horizontal="left"/>
    </xf>
    <xf numFmtId="0" fontId="49" fillId="0" borderId="93" applyAlignment="1" applyProtection="1" pivotButton="0" quotePrefix="0" xfId="0">
      <alignment horizontal="left"/>
      <protection locked="0" hidden="0"/>
    </xf>
    <xf numFmtId="0" fontId="49" fillId="0" borderId="94" applyProtection="1" pivotButton="0" quotePrefix="0" xfId="0">
      <protection locked="0" hidden="0"/>
    </xf>
    <xf numFmtId="0" fontId="48" fillId="0" borderId="96" applyAlignment="1" applyProtection="1" pivotButton="0" quotePrefix="0" xfId="0">
      <alignment horizontal="left"/>
      <protection locked="0" hidden="0"/>
    </xf>
    <xf numFmtId="0" fontId="68" fillId="0" borderId="96" applyAlignment="1" pivotButton="0" quotePrefix="0" xfId="0">
      <alignment horizontal="left"/>
    </xf>
    <xf numFmtId="3" fontId="56" fillId="0" borderId="123" applyAlignment="1" applyProtection="1" pivotButton="0" quotePrefix="0" xfId="0">
      <alignment horizontal="centerContinuous"/>
      <protection locked="0" hidden="0"/>
    </xf>
    <xf numFmtId="0" fontId="56" fillId="0" borderId="107" applyAlignment="1" applyProtection="1" pivotButton="0" quotePrefix="0" xfId="0">
      <alignment horizontal="centerContinuous"/>
      <protection locked="0" hidden="0"/>
    </xf>
    <xf numFmtId="3" fontId="56" fillId="0" borderId="109" applyAlignment="1" applyProtection="1" pivotButton="0" quotePrefix="0" xfId="0">
      <alignment horizontal="centerContinuous"/>
      <protection locked="0" hidden="0"/>
    </xf>
    <xf numFmtId="0" fontId="56" fillId="0" borderId="107" applyProtection="1" pivotButton="0" quotePrefix="0" xfId="0">
      <protection locked="0" hidden="0"/>
    </xf>
    <xf numFmtId="3" fontId="56" fillId="0" borderId="124" applyAlignment="1" applyProtection="1" pivotButton="0" quotePrefix="0" xfId="0">
      <alignment horizontal="centerContinuous"/>
      <protection locked="0" hidden="0"/>
    </xf>
    <xf numFmtId="0" fontId="62" fillId="0" borderId="28" applyAlignment="1" applyProtection="1" pivotButton="0" quotePrefix="0" xfId="0">
      <alignment vertical="center"/>
      <protection locked="0" hidden="0"/>
    </xf>
    <xf numFmtId="0" fontId="54" fillId="0" borderId="125" applyAlignment="1" pivotButton="0" quotePrefix="0" xfId="0">
      <alignment horizontal="left"/>
    </xf>
    <xf numFmtId="0" fontId="52" fillId="0" borderId="126" applyAlignment="1" pivotButton="0" quotePrefix="0" xfId="0">
      <alignment horizontal="left"/>
    </xf>
    <xf numFmtId="0" fontId="56" fillId="0" borderId="111" applyAlignment="1" pivotButton="0" quotePrefix="0" xfId="0">
      <alignment horizontal="left"/>
    </xf>
    <xf numFmtId="0" fontId="58" fillId="0" borderId="96" applyAlignment="1" pivotButton="0" quotePrefix="0" xfId="0">
      <alignment horizontal="left"/>
    </xf>
    <xf numFmtId="0" fontId="56" fillId="0" borderId="115" applyAlignment="1" pivotButton="0" quotePrefix="0" xfId="0">
      <alignment horizontal="left"/>
    </xf>
    <xf numFmtId="0" fontId="59" fillId="0" borderId="96" applyAlignment="1" pivotButton="0" quotePrefix="0" xfId="0">
      <alignment horizontal="left"/>
    </xf>
    <xf numFmtId="0" fontId="56" fillId="0" borderId="96" applyAlignment="1" pivotButton="0" quotePrefix="0" xfId="0">
      <alignment horizontal="left"/>
    </xf>
    <xf numFmtId="0" fontId="52" fillId="0" borderId="96" applyAlignment="1" pivotButton="0" quotePrefix="0" xfId="0">
      <alignment horizontal="left"/>
    </xf>
    <xf numFmtId="0" fontId="56" fillId="0" borderId="127" applyAlignment="1" pivotButton="0" quotePrefix="0" xfId="0">
      <alignment horizontal="left"/>
    </xf>
    <xf numFmtId="0" fontId="52" fillId="0" borderId="96" applyAlignment="1" applyProtection="1" pivotButton="0" quotePrefix="0" xfId="0">
      <alignment horizontal="left"/>
      <protection locked="0" hidden="0"/>
    </xf>
    <xf numFmtId="0" fontId="51" fillId="0" borderId="96" applyAlignment="1" applyProtection="1" pivotButton="0" quotePrefix="0" xfId="0">
      <alignment horizontal="left"/>
      <protection locked="0" hidden="0"/>
    </xf>
    <xf numFmtId="0" fontId="51" fillId="0" borderId="0" applyProtection="1" pivotButton="0" quotePrefix="0" xfId="0">
      <protection locked="0" hidden="0"/>
    </xf>
    <xf numFmtId="0" fontId="49" fillId="0" borderId="0" applyAlignment="1" applyProtection="1" pivotButton="0" quotePrefix="0" xfId="0">
      <alignment horizontal="right"/>
      <protection locked="0" hidden="0"/>
    </xf>
    <xf numFmtId="0" fontId="65" fillId="0" borderId="96" applyAlignment="1" applyProtection="1" pivotButton="0" quotePrefix="0" xfId="0">
      <alignment horizontal="left"/>
      <protection locked="0" hidden="0"/>
    </xf>
    <xf numFmtId="0" fontId="49" fillId="0" borderId="99" applyAlignment="1" applyProtection="1" pivotButton="0" quotePrefix="0" xfId="0">
      <alignment horizontal="left"/>
      <protection locked="0" hidden="0"/>
    </xf>
    <xf numFmtId="0" fontId="52" fillId="0" borderId="0" applyProtection="1" pivotButton="0" quotePrefix="0" xfId="0">
      <protection locked="0" hidden="0"/>
    </xf>
    <xf numFmtId="0" fontId="51" fillId="0" borderId="128" applyAlignment="1" pivotButton="0" quotePrefix="0" xfId="0">
      <alignment horizontal="left" vertical="center"/>
    </xf>
    <xf numFmtId="0" fontId="51" fillId="0" borderId="129" applyAlignment="1" pivotButton="0" quotePrefix="0" xfId="0">
      <alignment horizontal="centerContinuous" vertical="center"/>
    </xf>
    <xf numFmtId="0" fontId="51" fillId="0" borderId="130" applyAlignment="1" pivotButton="0" quotePrefix="0" xfId="0">
      <alignment horizontal="centerContinuous" vertical="center"/>
    </xf>
    <xf numFmtId="0" fontId="56" fillId="0" borderId="2" applyAlignment="1" applyProtection="1" pivotButton="0" quotePrefix="0" xfId="0">
      <alignment horizont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"/>
      <protection locked="0" hidden="0"/>
    </xf>
    <xf numFmtId="0" fontId="56" fillId="0" borderId="133" applyAlignment="1" applyProtection="1" pivotButton="0" quotePrefix="0" xfId="0">
      <alignment horizontal="center"/>
      <protection locked="0" hidden="0"/>
    </xf>
    <xf numFmtId="0" fontId="56" fillId="0" borderId="134" applyAlignment="1" applyProtection="1" pivotButton="0" quotePrefix="0" xfId="0">
      <alignment horizontal="center"/>
      <protection locked="0" hidden="0"/>
    </xf>
    <xf numFmtId="0" fontId="56" fillId="0" borderId="135" applyProtection="1" pivotButton="0" quotePrefix="0" xfId="0">
      <protection locked="0" hidden="0"/>
    </xf>
    <xf numFmtId="0" fontId="56" fillId="0" borderId="97" applyProtection="1" pivotButton="0" quotePrefix="0" xfId="0">
      <protection locked="0" hidden="0"/>
    </xf>
    <xf numFmtId="0" fontId="56" fillId="0" borderId="136" applyAlignment="1" pivotButton="0" quotePrefix="0" xfId="0">
      <alignment horizontal="left"/>
    </xf>
    <xf numFmtId="0" fontId="56" fillId="0" borderId="96" applyAlignment="1" applyProtection="1" pivotButton="0" quotePrefix="0" xfId="0">
      <alignment horizontal="left"/>
      <protection locked="0" hidden="0"/>
    </xf>
    <xf numFmtId="2" fontId="49" fillId="0" borderId="100" applyProtection="1" pivotButton="0" quotePrefix="0" xfId="0">
      <protection locked="0" hidden="0"/>
    </xf>
    <xf numFmtId="2" fontId="48" fillId="0" borderId="100" applyProtection="1" pivotButton="0" quotePrefix="0" xfId="0">
      <protection locked="0" hidden="0"/>
    </xf>
    <xf numFmtId="0" fontId="51" fillId="0" borderId="129" applyAlignment="1" pivotButton="0" quotePrefix="0" xfId="0">
      <alignment horizontal="center" vertical="center"/>
    </xf>
    <xf numFmtId="0" fontId="51" fillId="0" borderId="129" applyAlignment="1" applyProtection="1" pivotButton="0" quotePrefix="0" xfId="0">
      <alignment horizontal="center" vertical="center"/>
      <protection locked="0" hidden="0"/>
    </xf>
    <xf numFmtId="0" fontId="51" fillId="0" borderId="130" applyAlignment="1" applyProtection="1" pivotButton="0" quotePrefix="0" xfId="0">
      <alignment horizontal="center" vertical="center"/>
      <protection locked="0" hidden="0"/>
    </xf>
    <xf numFmtId="0" fontId="53" fillId="0" borderId="0" applyProtection="1" pivotButton="0" quotePrefix="0" xfId="0">
      <protection locked="0" hidden="0"/>
    </xf>
    <xf numFmtId="0" fontId="68" fillId="0" borderId="137" applyAlignment="1" pivotButton="0" quotePrefix="0" xfId="0">
      <alignment horizontal="left"/>
    </xf>
    <xf numFmtId="0" fontId="53" fillId="0" borderId="138" applyProtection="1" pivotButton="0" quotePrefix="0" xfId="0">
      <protection locked="0" hidden="0"/>
    </xf>
    <xf numFmtId="0" fontId="51" fillId="0" borderId="139" applyAlignment="1" pivotButton="0" quotePrefix="0" xfId="0">
      <alignment horizontal="left" vertical="center"/>
    </xf>
    <xf numFmtId="0" fontId="53" fillId="0" borderId="140" applyProtection="1" pivotButton="0" quotePrefix="0" xfId="0">
      <protection locked="0" hidden="0"/>
    </xf>
    <xf numFmtId="0" fontId="51" fillId="0" borderId="130" applyAlignment="1" pivotButton="0" quotePrefix="0" xfId="0">
      <alignment horizontal="center" vertical="center"/>
    </xf>
    <xf numFmtId="0" fontId="52" fillId="0" borderId="141" applyAlignment="1" pivotButton="0" quotePrefix="0" xfId="0">
      <alignment horizontal="left"/>
    </xf>
    <xf numFmtId="0" fontId="49" fillId="0" borderId="99" applyAlignment="1" pivotButton="0" quotePrefix="0" xfId="0">
      <alignment horizontal="left"/>
    </xf>
    <xf numFmtId="0" fontId="66" fillId="0" borderId="100" pivotButton="0" quotePrefix="0" xfId="0"/>
    <xf numFmtId="0" fontId="48" fillId="0" borderId="100" pivotButton="0" quotePrefix="0" xfId="0"/>
    <xf numFmtId="0" fontId="56" fillId="0" borderId="142" applyAlignment="1" applyProtection="1" pivotButton="0" quotePrefix="0" xfId="0">
      <alignment horizontal="center"/>
      <protection locked="0" hidden="0"/>
    </xf>
    <xf numFmtId="0" fontId="56" fillId="0" borderId="143" applyAlignment="1" pivotButton="0" quotePrefix="0" xfId="0">
      <alignment horizontal="left"/>
    </xf>
    <xf numFmtId="0" fontId="56" fillId="0" borderId="145" applyAlignment="1" applyProtection="1" pivotButton="0" quotePrefix="0" xfId="0">
      <alignment horizontal="center"/>
      <protection locked="0" hidden="0"/>
    </xf>
    <xf numFmtId="0" fontId="52" fillId="0" borderId="146" applyProtection="1" pivotButton="0" quotePrefix="0" xfId="0">
      <protection locked="0" hidden="0"/>
    </xf>
    <xf numFmtId="0" fontId="49" fillId="0" borderId="148" applyAlignment="1" applyProtection="1" pivotButton="0" quotePrefix="0" xfId="0">
      <alignment horizontal="center"/>
      <protection locked="0" hidden="0"/>
    </xf>
    <xf numFmtId="0" fontId="49" fillId="0" borderId="106" applyAlignment="1" applyProtection="1" pivotButton="0" quotePrefix="0" xfId="0">
      <alignment horizontal="center"/>
      <protection locked="0" hidden="0"/>
    </xf>
    <xf numFmtId="0" fontId="49" fillId="0" borderId="100" applyAlignment="1" applyProtection="1" pivotButton="0" quotePrefix="0" xfId="0">
      <alignment horizontal="center"/>
      <protection locked="0" hidden="0"/>
    </xf>
    <xf numFmtId="0" fontId="49" fillId="0" borderId="147" applyAlignment="1" applyProtection="1" pivotButton="0" quotePrefix="0" xfId="0">
      <alignment horizontal="center"/>
      <protection locked="0" hidden="0"/>
    </xf>
    <xf numFmtId="0" fontId="56" fillId="0" borderId="132" applyAlignment="1" applyProtection="1" pivotButton="0" quotePrefix="0" xfId="0">
      <alignment horizontal="centerContinuous"/>
      <protection locked="0" hidden="0"/>
    </xf>
    <xf numFmtId="0" fontId="56" fillId="0" borderId="133" applyAlignment="1" applyProtection="1" pivotButton="0" quotePrefix="0" xfId="0">
      <alignment horizontal="centerContinuous"/>
      <protection locked="0" hidden="0"/>
    </xf>
    <xf numFmtId="0" fontId="56" fillId="0" borderId="149" applyAlignment="1" applyProtection="1" pivotButton="0" quotePrefix="0" xfId="0">
      <alignment horizontal="centerContinuous"/>
      <protection locked="0" hidden="0"/>
    </xf>
    <xf numFmtId="0" fontId="56" fillId="0" borderId="134" applyAlignment="1" applyProtection="1" pivotButton="0" quotePrefix="0" xfId="0">
      <alignment horizontal="centerContinuous"/>
      <protection locked="0" hidden="0"/>
    </xf>
    <xf numFmtId="0" fontId="80" fillId="0" borderId="0" applyAlignment="1" applyProtection="1" pivotButton="0" quotePrefix="0" xfId="0">
      <alignment horizontal="right"/>
      <protection locked="0" hidden="0"/>
    </xf>
    <xf numFmtId="0" fontId="76" fillId="0" borderId="96" applyAlignment="1" applyProtection="1" pivotButton="0" quotePrefix="0" xfId="0">
      <alignment horizontal="left"/>
      <protection locked="0" hidden="0"/>
    </xf>
    <xf numFmtId="2" fontId="49" fillId="0" borderId="100" pivotButton="0" quotePrefix="0" xfId="0"/>
    <xf numFmtId="2" fontId="48" fillId="0" borderId="100" pivotButton="0" quotePrefix="0" xfId="0"/>
    <xf numFmtId="0" fontId="55" fillId="2" borderId="92" applyAlignment="1" applyProtection="1" pivotButton="0" quotePrefix="1" xfId="0">
      <alignment horizontal="center"/>
      <protection locked="0" hidden="0"/>
    </xf>
    <xf numFmtId="0" fontId="49" fillId="0" borderId="150" pivotButton="0" quotePrefix="0" xfId="0"/>
    <xf numFmtId="0" fontId="49" fillId="0" borderId="150" applyProtection="1" pivotButton="0" quotePrefix="0" xfId="0">
      <protection locked="0" hidden="0"/>
    </xf>
    <xf numFmtId="0" fontId="49" fillId="0" borderId="151" applyProtection="1" pivotButton="0" quotePrefix="0" xfId="0">
      <protection locked="0" hidden="0"/>
    </xf>
    <xf numFmtId="0" fontId="48" fillId="0" borderId="152" applyAlignment="1" pivotButton="0" quotePrefix="0" xfId="0">
      <alignment horizontal="left"/>
    </xf>
    <xf numFmtId="0" fontId="48" fillId="0" borderId="6" applyAlignment="1" pivotButton="0" quotePrefix="0" xfId="0">
      <alignment horizontal="left"/>
    </xf>
    <xf numFmtId="0" fontId="48" fillId="0" borderId="6" applyAlignment="1" pivotButton="0" quotePrefix="0" xfId="0">
      <alignment horizontal="center"/>
    </xf>
    <xf numFmtId="0" fontId="48" fillId="0" borderId="6" pivotButton="0" quotePrefix="0" xfId="0"/>
    <xf numFmtId="0" fontId="48" fillId="0" borderId="6" applyAlignment="1" applyProtection="1" pivotButton="0" quotePrefix="0" xfId="0">
      <alignment horizontal="left"/>
      <protection locked="0" hidden="0"/>
    </xf>
    <xf numFmtId="0" fontId="48" fillId="0" borderId="153" applyAlignment="1" applyProtection="1" pivotButton="0" quotePrefix="0" xfId="0">
      <alignment horizontal="left"/>
      <protection locked="0" hidden="0"/>
    </xf>
    <xf numFmtId="0" fontId="49" fillId="0" borderId="96" applyAlignment="1" pivotButton="0" quotePrefix="0" xfId="0">
      <alignment horizontal="center"/>
    </xf>
    <xf numFmtId="14" fontId="49" fillId="0" borderId="0" applyAlignment="1" pivotButton="0" quotePrefix="0" xfId="0">
      <alignment horizontal="left"/>
    </xf>
    <xf numFmtId="0" fontId="81" fillId="0" borderId="97" applyProtection="1" pivotButton="0" quotePrefix="0" xfId="0">
      <protection locked="0" hidden="0"/>
    </xf>
    <xf numFmtId="0" fontId="53" fillId="0" borderId="96" applyAlignment="1" pivotButton="0" quotePrefix="0" xfId="0">
      <alignment horizontal="center"/>
    </xf>
    <xf numFmtId="0" fontId="55" fillId="0" borderId="96" applyAlignment="1" pivotButton="0" quotePrefix="0" xfId="0">
      <alignment horizontal="center"/>
    </xf>
    <xf numFmtId="0" fontId="55" fillId="0" borderId="96" applyAlignment="1" applyProtection="1" pivotButton="0" quotePrefix="0" xfId="0">
      <alignment horizontal="center"/>
      <protection locked="0" hidden="0"/>
    </xf>
    <xf numFmtId="0" fontId="55" fillId="0" borderId="96" applyProtection="1" pivotButton="0" quotePrefix="0" xfId="0">
      <protection locked="0" hidden="0"/>
    </xf>
    <xf numFmtId="0" fontId="55" fillId="0" borderId="0" pivotButton="0" quotePrefix="0" xfId="0"/>
    <xf numFmtId="0" fontId="82" fillId="0" borderId="0" pivotButton="0" quotePrefix="0" xfId="0"/>
    <xf numFmtId="0" fontId="55" fillId="0" borderId="99" applyProtection="1" pivotButton="0" quotePrefix="0" xfId="0">
      <protection locked="0" hidden="0"/>
    </xf>
    <xf numFmtId="0" fontId="81" fillId="0" borderId="101" applyProtection="1" pivotButton="0" quotePrefix="0" xfId="0">
      <protection locked="0" hidden="0"/>
    </xf>
    <xf numFmtId="0" fontId="49" fillId="0" borderId="107" applyAlignment="1" pivotButton="0" quotePrefix="0" xfId="0">
      <alignment horizontal="center" vertical="center"/>
    </xf>
    <xf numFmtId="0" fontId="76" fillId="0" borderId="107" applyAlignment="1" pivotButton="0" quotePrefix="0" xfId="0">
      <alignment horizontal="center"/>
    </xf>
    <xf numFmtId="0" fontId="49" fillId="0" borderId="155" applyAlignment="1" pivotButton="0" quotePrefix="0" xfId="0">
      <alignment horizontal="center"/>
    </xf>
    <xf numFmtId="0" fontId="49" fillId="0" borderId="155" pivotButton="0" quotePrefix="0" xfId="0"/>
    <xf numFmtId="0" fontId="49" fillId="0" borderId="156" applyAlignment="1" pivotButton="0" quotePrefix="0" xfId="0">
      <alignment horizontal="center"/>
    </xf>
    <xf numFmtId="0" fontId="68" fillId="0" borderId="155" pivotButton="0" quotePrefix="0" xfId="0"/>
    <xf numFmtId="0" fontId="54" fillId="0" borderId="155" pivotButton="0" quotePrefix="0" xfId="0"/>
    <xf numFmtId="0" fontId="68" fillId="0" borderId="157" pivotButton="0" quotePrefix="0" xfId="0"/>
    <xf numFmtId="0" fontId="49" fillId="0" borderId="158" applyAlignment="1" pivotButton="0" quotePrefix="0" xfId="0">
      <alignment horizontal="center"/>
    </xf>
    <xf numFmtId="0" fontId="49" fillId="0" borderId="161" pivotButton="0" quotePrefix="0" xfId="0"/>
    <xf numFmtId="0" fontId="49" fillId="0" borderId="162" pivotButton="0" quotePrefix="0" xfId="0"/>
    <xf numFmtId="0" fontId="49" fillId="0" borderId="164" pivotButton="0" quotePrefix="0" xfId="0"/>
    <xf numFmtId="0" fontId="49" fillId="0" borderId="154" applyAlignment="1" pivotButton="0" quotePrefix="0" xfId="0">
      <alignment horizontal="center"/>
    </xf>
    <xf numFmtId="0" fontId="54" fillId="0" borderId="158" pivotButton="0" quotePrefix="0" xfId="0"/>
    <xf numFmtId="0" fontId="55" fillId="0" borderId="107" applyAlignment="1" pivotButton="0" quotePrefix="0" xfId="0">
      <alignment horizontal="center"/>
    </xf>
    <xf numFmtId="0" fontId="55" fillId="0" borderId="92" applyAlignment="1" pivotButton="0" quotePrefix="0" xfId="0">
      <alignment horizontal="center"/>
    </xf>
    <xf numFmtId="0" fontId="49" fillId="0" borderId="154" pivotButton="0" quotePrefix="0" xfId="0"/>
    <xf numFmtId="3" fontId="49" fillId="0" borderId="150" applyAlignment="1" applyProtection="1" pivotButton="0" quotePrefix="0" xfId="0">
      <alignment horizontal="center"/>
      <protection locked="0" hidden="0"/>
    </xf>
    <xf numFmtId="14" fontId="24" fillId="11" borderId="0" applyProtection="1" pivotButton="0" quotePrefix="0" xfId="0">
      <protection locked="0" hidden="0"/>
    </xf>
    <xf numFmtId="0" fontId="56" fillId="0" borderId="134" applyAlignment="1" applyProtection="1" pivotButton="0" quotePrefix="0" xfId="0">
      <alignment horizontal="left"/>
      <protection locked="0" hidden="0"/>
    </xf>
    <xf numFmtId="3" fontId="49" fillId="2" borderId="165" applyAlignment="1" applyProtection="1" pivotButton="0" quotePrefix="0" xfId="1">
      <alignment horizontal="center"/>
      <protection locked="0" hidden="0"/>
    </xf>
    <xf numFmtId="3" fontId="49" fillId="2" borderId="166" applyAlignment="1" applyProtection="1" pivotButton="0" quotePrefix="0" xfId="1">
      <alignment horizontal="center"/>
      <protection locked="0" hidden="0"/>
    </xf>
    <xf numFmtId="3" fontId="49" fillId="2" borderId="91" applyAlignment="1" applyProtection="1" pivotButton="0" quotePrefix="0" xfId="5">
      <alignment horizontal="center"/>
      <protection locked="0" hidden="0"/>
    </xf>
    <xf numFmtId="3" fontId="49" fillId="2" borderId="89" applyAlignment="1" applyProtection="1" pivotButton="0" quotePrefix="0" xfId="5">
      <alignment horizontal="center"/>
      <protection locked="0" hidden="0"/>
    </xf>
    <xf numFmtId="3" fontId="49" fillId="0" borderId="163" applyAlignment="1" applyProtection="1" pivotButton="0" quotePrefix="0" xfId="0">
      <alignment horizontal="center"/>
      <protection locked="0" hidden="0"/>
    </xf>
    <xf numFmtId="0" fontId="9" fillId="0" borderId="167" applyAlignment="1" pivotButton="0" quotePrefix="0" xfId="0">
      <alignment horizontal="center" vertical="center"/>
    </xf>
    <xf numFmtId="0" fontId="84" fillId="0" borderId="167" applyAlignment="1" pivotButton="0" quotePrefix="0" xfId="0">
      <alignment horizontal="center"/>
    </xf>
    <xf numFmtId="3" fontId="49" fillId="2" borderId="90" applyAlignment="1" applyProtection="1" pivotButton="0" quotePrefix="0" xfId="1">
      <alignment horizontal="right"/>
      <protection locked="0" hidden="0"/>
    </xf>
    <xf numFmtId="3" fontId="49" fillId="2" borderId="88" applyAlignment="1" applyProtection="1" pivotButton="0" quotePrefix="0" xfId="1">
      <alignment horizontal="right"/>
      <protection locked="0" hidden="0"/>
    </xf>
    <xf numFmtId="3" fontId="49" fillId="2" borderId="90" applyAlignment="1" applyProtection="1" pivotButton="0" quotePrefix="0" xfId="5">
      <alignment horizontal="right"/>
      <protection locked="0" hidden="0"/>
    </xf>
    <xf numFmtId="3" fontId="49" fillId="2" borderId="88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5">
      <alignment horizontal="right"/>
      <protection locked="0" hidden="0"/>
    </xf>
    <xf numFmtId="3" fontId="49" fillId="2" borderId="160" applyAlignment="1" applyProtection="1" pivotButton="0" quotePrefix="0" xfId="5">
      <alignment horizontal="right"/>
      <protection locked="0" hidden="0"/>
    </xf>
    <xf numFmtId="3" fontId="49" fillId="2" borderId="159" applyAlignment="1" applyProtection="1" pivotButton="0" quotePrefix="0" xfId="1">
      <alignment horizontal="right"/>
      <protection locked="0" hidden="0"/>
    </xf>
    <xf numFmtId="3" fontId="49" fillId="2" borderId="160" applyAlignment="1" applyProtection="1" pivotButton="0" quotePrefix="0" xfId="1">
      <alignment horizontal="right"/>
      <protection locked="0" hidden="0"/>
    </xf>
    <xf numFmtId="3" fontId="49" fillId="2" borderId="108" applyAlignment="1" applyProtection="1" pivotButton="0" quotePrefix="0" xfId="1">
      <alignment horizontal="right"/>
      <protection locked="0" hidden="0"/>
    </xf>
    <xf numFmtId="3" fontId="49" fillId="2" borderId="105" applyAlignment="1" applyProtection="1" pivotButton="0" quotePrefix="1" xfId="1">
      <alignment horizontal="right"/>
      <protection locked="0" hidden="0"/>
    </xf>
    <xf numFmtId="49" fontId="49" fillId="2" borderId="89" applyAlignment="1" applyProtection="1" pivotButton="0" quotePrefix="0" xfId="0">
      <alignment horizontal="right"/>
      <protection locked="0" hidden="0"/>
    </xf>
    <xf numFmtId="0" fontId="55" fillId="0" borderId="22" applyAlignment="1" applyProtection="1" pivotButton="0" quotePrefix="0" xfId="0">
      <alignment horizontal="right"/>
      <protection locked="0" hidden="0"/>
    </xf>
    <xf numFmtId="0" fontId="55" fillId="0" borderId="0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5">
      <alignment horizontal="right"/>
      <protection locked="0" hidden="0"/>
    </xf>
    <xf numFmtId="3" fontId="55" fillId="4" borderId="1" applyAlignment="1" applyProtection="1" pivotButton="0" quotePrefix="0" xfId="5">
      <alignment horizontal="right"/>
      <protection locked="0" hidden="0"/>
    </xf>
    <xf numFmtId="3" fontId="55" fillId="0" borderId="19" applyAlignment="1" applyProtection="1" pivotButton="0" quotePrefix="0" xfId="5">
      <alignment horizontal="right"/>
      <protection locked="0" hidden="0"/>
    </xf>
    <xf numFmtId="3" fontId="55" fillId="0" borderId="20" applyAlignment="1" applyProtection="1" pivotButton="0" quotePrefix="0" xfId="5">
      <alignment horizontal="right"/>
      <protection locked="0" hidden="0"/>
    </xf>
    <xf numFmtId="3" fontId="55" fillId="2" borderId="25" applyAlignment="1" applyProtection="1" pivotButton="0" quotePrefix="0" xfId="5">
      <alignment horizontal="right"/>
      <protection locked="0" hidden="0"/>
    </xf>
    <xf numFmtId="3" fontId="55" fillId="0" borderId="22" applyAlignment="1" applyProtection="1" pivotButton="0" quotePrefix="0" xfId="5">
      <alignment horizontal="right"/>
      <protection locked="0" hidden="0"/>
    </xf>
    <xf numFmtId="3" fontId="55" fillId="0" borderId="0" applyAlignment="1" applyProtection="1" pivotButton="0" quotePrefix="0" xfId="5">
      <alignment horizontal="right"/>
      <protection locked="0" hidden="0"/>
    </xf>
    <xf numFmtId="3" fontId="49" fillId="2" borderId="105" applyAlignment="1" applyProtection="1" pivotButton="0" quotePrefix="0" xfId="1">
      <alignment horizontal="right"/>
      <protection locked="0" hidden="0"/>
    </xf>
    <xf numFmtId="49" fontId="49" fillId="2" borderId="118" applyAlignment="1" applyProtection="1" pivotButton="0" quotePrefix="0" xfId="0">
      <alignment horizontal="right"/>
      <protection locked="0" hidden="0"/>
    </xf>
    <xf numFmtId="3" fontId="55" fillId="2" borderId="1" applyAlignment="1" applyProtection="1" pivotButton="0" quotePrefix="0" xfId="1">
      <alignment horizontal="right"/>
      <protection locked="0" hidden="0"/>
    </xf>
    <xf numFmtId="3" fontId="59" fillId="4" borderId="1" applyAlignment="1" applyProtection="1" pivotButton="0" quotePrefix="0" xfId="1">
      <alignment horizontal="right"/>
      <protection locked="0" hidden="0"/>
    </xf>
    <xf numFmtId="3" fontId="55" fillId="0" borderId="22" applyAlignment="1" applyProtection="1" pivotButton="0" quotePrefix="0" xfId="1">
      <alignment horizontal="right"/>
      <protection locked="0" hidden="0"/>
    </xf>
    <xf numFmtId="3" fontId="55" fillId="0" borderId="0" applyAlignment="1" applyProtection="1" pivotButton="0" quotePrefix="0" xfId="1">
      <alignment horizontal="right"/>
      <protection locked="0" hidden="0"/>
    </xf>
    <xf numFmtId="3" fontId="49" fillId="0" borderId="22" applyAlignment="1" applyProtection="1" pivotButton="0" quotePrefix="0" xfId="1">
      <alignment horizontal="right"/>
      <protection locked="0" hidden="0"/>
    </xf>
    <xf numFmtId="3" fontId="49" fillId="0" borderId="0" applyAlignment="1" applyProtection="1" pivotButton="0" quotePrefix="0" xfId="1">
      <alignment horizontal="right"/>
      <protection locked="0" hidden="0"/>
    </xf>
    <xf numFmtId="3" fontId="55" fillId="0" borderId="19" applyAlignment="1" applyProtection="1" pivotButton="0" quotePrefix="0" xfId="1">
      <alignment horizontal="right"/>
      <protection locked="0" hidden="0"/>
    </xf>
    <xf numFmtId="3" fontId="55" fillId="0" borderId="20" applyAlignment="1" applyProtection="1" pivotButton="0" quotePrefix="0" xfId="1">
      <alignment horizontal="right"/>
      <protection locked="0" hidden="0"/>
    </xf>
    <xf numFmtId="3" fontId="53" fillId="2" borderId="121" applyAlignment="1" applyProtection="1" pivotButton="0" quotePrefix="0" xfId="5">
      <alignment horizontal="right"/>
      <protection locked="0" hidden="0"/>
    </xf>
    <xf numFmtId="3" fontId="53" fillId="2" borderId="122" applyAlignment="1" applyProtection="1" pivotButton="0" quotePrefix="0" xfId="5">
      <alignment horizontal="right"/>
      <protection locked="0" hidden="0"/>
    </xf>
    <xf numFmtId="3" fontId="68" fillId="2" borderId="108" applyAlignment="1" applyProtection="1" pivotButton="0" quotePrefix="0" xfId="1">
      <alignment horizontal="right"/>
      <protection locked="0" hidden="0"/>
    </xf>
    <xf numFmtId="3" fontId="68" fillId="2" borderId="105" applyAlignment="1" applyProtection="1" pivotButton="0" quotePrefix="1" xfId="1">
      <alignment horizontal="right"/>
      <protection locked="0" hidden="0"/>
    </xf>
    <xf numFmtId="3" fontId="55" fillId="0" borderId="23" applyAlignment="1" applyProtection="1" pivotButton="0" quotePrefix="0" xfId="1">
      <alignment horizontal="right"/>
      <protection locked="0" hidden="0"/>
    </xf>
    <xf numFmtId="3" fontId="56" fillId="5" borderId="21" applyAlignment="1" pivotButton="0" quotePrefix="0" xfId="1">
      <alignment horizontal="right"/>
    </xf>
    <xf numFmtId="3" fontId="56" fillId="2" borderId="1" applyAlignment="1" applyProtection="1" pivotButton="0" quotePrefix="0" xfId="1">
      <alignment horizontal="right"/>
      <protection locked="0" hidden="0"/>
    </xf>
    <xf numFmtId="3" fontId="58" fillId="3" borderId="10" applyAlignment="1" applyProtection="1" pivotButton="0" quotePrefix="0" xfId="1">
      <alignment horizontal="right"/>
      <protection locked="0" hidden="0"/>
    </xf>
    <xf numFmtId="3" fontId="58" fillId="3" borderId="11" applyAlignment="1" applyProtection="1" pivotButton="0" quotePrefix="0" xfId="1">
      <alignment horizontal="right"/>
      <protection locked="0" hidden="0"/>
    </xf>
    <xf numFmtId="3" fontId="58" fillId="3" borderId="12" applyAlignment="1" applyProtection="1" pivotButton="0" quotePrefix="0" xfId="1">
      <alignment horizontal="right"/>
      <protection locked="0" hidden="0"/>
    </xf>
    <xf numFmtId="3" fontId="58" fillId="3" borderId="13" applyAlignment="1" applyProtection="1" pivotButton="0" quotePrefix="0" xfId="1">
      <alignment horizontal="right"/>
      <protection locked="0" hidden="0"/>
    </xf>
    <xf numFmtId="3" fontId="58" fillId="3" borderId="14" applyAlignment="1" applyProtection="1" pivotButton="0" quotePrefix="0" xfId="1">
      <alignment horizontal="right"/>
      <protection locked="0" hidden="0"/>
    </xf>
    <xf numFmtId="3" fontId="58" fillId="3" borderId="15" applyAlignment="1" applyProtection="1" pivotButton="0" quotePrefix="0" xfId="1">
      <alignment horizontal="right"/>
      <protection locked="0" hidden="0"/>
    </xf>
    <xf numFmtId="3" fontId="59" fillId="3" borderId="10" applyAlignment="1" applyProtection="1" pivotButton="0" quotePrefix="0" xfId="1">
      <alignment horizontal="right"/>
      <protection locked="0" hidden="0"/>
    </xf>
    <xf numFmtId="3" fontId="59" fillId="3" borderId="11" applyAlignment="1" applyProtection="1" pivotButton="0" quotePrefix="0" xfId="1">
      <alignment horizontal="right"/>
      <protection locked="0" hidden="0"/>
    </xf>
    <xf numFmtId="3" fontId="59" fillId="3" borderId="12" applyAlignment="1" applyProtection="1" pivotButton="0" quotePrefix="0" xfId="1">
      <alignment horizontal="right"/>
      <protection locked="0" hidden="0"/>
    </xf>
    <xf numFmtId="3" fontId="59" fillId="3" borderId="13" applyAlignment="1" applyProtection="1" pivotButton="0" quotePrefix="0" xfId="1">
      <alignment horizontal="right"/>
      <protection locked="0" hidden="0"/>
    </xf>
    <xf numFmtId="3" fontId="59" fillId="3" borderId="14" applyAlignment="1" applyProtection="1" pivotButton="0" quotePrefix="0" xfId="1">
      <alignment horizontal="right"/>
      <protection locked="0" hidden="0"/>
    </xf>
    <xf numFmtId="3" fontId="59" fillId="3" borderId="15" applyAlignment="1" applyProtection="1" pivotButton="0" quotePrefix="0" xfId="1">
      <alignment horizontal="right"/>
      <protection locked="0" hidden="0"/>
    </xf>
    <xf numFmtId="3" fontId="59" fillId="3" borderId="16" applyAlignment="1" applyProtection="1" pivotButton="0" quotePrefix="0" xfId="1">
      <alignment horizontal="right"/>
      <protection locked="0" hidden="0"/>
    </xf>
    <xf numFmtId="3" fontId="59" fillId="3" borderId="17" applyAlignment="1" applyProtection="1" pivotButton="0" quotePrefix="0" xfId="1">
      <alignment horizontal="right"/>
      <protection locked="0" hidden="0"/>
    </xf>
    <xf numFmtId="3" fontId="59" fillId="3" borderId="18" applyAlignment="1" applyProtection="1" pivotButton="0" quotePrefix="0" xfId="1">
      <alignment horizontal="right"/>
      <protection locked="0" hidden="0"/>
    </xf>
    <xf numFmtId="3" fontId="56" fillId="0" borderId="19" applyAlignment="1" applyProtection="1" pivotButton="0" quotePrefix="0" xfId="1">
      <alignment horizontal="right"/>
      <protection locked="0" hidden="0"/>
    </xf>
    <xf numFmtId="3" fontId="56" fillId="0" borderId="20" applyAlignment="1" applyProtection="1" pivotButton="0" quotePrefix="0" xfId="1">
      <alignment horizontal="right"/>
      <protection locked="0" hidden="0"/>
    </xf>
    <xf numFmtId="3" fontId="56" fillId="0" borderId="21" applyAlignment="1" applyProtection="1" pivotButton="0" quotePrefix="0" xfId="1">
      <alignment horizontal="right"/>
      <protection locked="0" hidden="0"/>
    </xf>
    <xf numFmtId="3" fontId="56" fillId="5" borderId="1" applyAlignment="1" pivotButton="0" quotePrefix="0" xfId="1">
      <alignment horizontal="right"/>
    </xf>
    <xf numFmtId="3" fontId="56" fillId="0" borderId="22" applyAlignment="1" applyProtection="1" pivotButton="0" quotePrefix="0" xfId="1">
      <alignment horizontal="right"/>
      <protection locked="0" hidden="0"/>
    </xf>
    <xf numFmtId="3" fontId="56" fillId="0" borderId="0" applyAlignment="1" applyProtection="1" pivotButton="0" quotePrefix="0" xfId="1">
      <alignment horizontal="right"/>
      <protection locked="0" hidden="0"/>
    </xf>
    <xf numFmtId="3" fontId="56" fillId="0" borderId="23" applyAlignment="1" applyProtection="1" pivotButton="0" quotePrefix="0" xfId="1">
      <alignment horizontal="right"/>
      <protection locked="0" hidden="0"/>
    </xf>
    <xf numFmtId="3" fontId="53" fillId="0" borderId="0" applyAlignment="1" applyProtection="1" pivotButton="0" quotePrefix="0" xfId="1">
      <alignment horizontal="right"/>
      <protection locked="0" hidden="0"/>
    </xf>
    <xf numFmtId="3" fontId="68" fillId="0" borderId="138" applyAlignment="1" applyProtection="1" pivotButton="0" quotePrefix="0" xfId="1">
      <alignment horizontal="right"/>
      <protection locked="0" hidden="0"/>
    </xf>
    <xf numFmtId="3" fontId="53" fillId="0" borderId="138" applyAlignment="1" applyProtection="1" pivotButton="0" quotePrefix="0" xfId="1">
      <alignment horizontal="right"/>
      <protection locked="0" hidden="0"/>
    </xf>
    <xf numFmtId="3" fontId="56" fillId="2" borderId="131" applyAlignment="1" applyProtection="1" pivotButton="0" quotePrefix="0" xfId="1">
      <alignment horizontal="right"/>
      <protection locked="0" hidden="0"/>
    </xf>
    <xf numFmtId="3" fontId="56" fillId="2" borderId="1" applyAlignment="1" applyProtection="1" pivotButton="0" quotePrefix="0" xfId="5">
      <alignment horizontal="right"/>
      <protection locked="0" hidden="0"/>
    </xf>
    <xf numFmtId="3" fontId="58" fillId="3" borderId="10" applyAlignment="1" applyProtection="1" pivotButton="0" quotePrefix="0" xfId="5">
      <alignment horizontal="right"/>
      <protection locked="0" hidden="0"/>
    </xf>
    <xf numFmtId="3" fontId="58" fillId="3" borderId="11" applyAlignment="1" applyProtection="1" pivotButton="0" quotePrefix="0" xfId="5">
      <alignment horizontal="right"/>
      <protection locked="0" hidden="0"/>
    </xf>
    <xf numFmtId="3" fontId="58" fillId="3" borderId="12" applyAlignment="1" applyProtection="1" pivotButton="0" quotePrefix="0" xfId="5">
      <alignment horizontal="right"/>
      <protection locked="0" hidden="0"/>
    </xf>
    <xf numFmtId="3" fontId="58" fillId="3" borderId="13" applyAlignment="1" applyProtection="1" pivotButton="0" quotePrefix="0" xfId="5">
      <alignment horizontal="right"/>
      <protection locked="0" hidden="0"/>
    </xf>
    <xf numFmtId="3" fontId="58" fillId="3" borderId="14" applyAlignment="1" applyProtection="1" pivotButton="0" quotePrefix="0" xfId="5">
      <alignment horizontal="right"/>
      <protection locked="0" hidden="0"/>
    </xf>
    <xf numFmtId="3" fontId="58" fillId="3" borderId="15" applyAlignment="1" applyProtection="1" pivotButton="0" quotePrefix="0" xfId="5">
      <alignment horizontal="right"/>
      <protection locked="0" hidden="0"/>
    </xf>
    <xf numFmtId="3" fontId="59" fillId="3" borderId="10" applyAlignment="1" applyProtection="1" pivotButton="0" quotePrefix="0" xfId="5">
      <alignment horizontal="right"/>
      <protection locked="0" hidden="0"/>
    </xf>
    <xf numFmtId="3" fontId="59" fillId="3" borderId="11" applyAlignment="1" applyProtection="1" pivotButton="0" quotePrefix="0" xfId="5">
      <alignment horizontal="right"/>
      <protection locked="0" hidden="0"/>
    </xf>
    <xf numFmtId="3" fontId="59" fillId="3" borderId="12" applyAlignment="1" applyProtection="1" pivotButton="0" quotePrefix="0" xfId="5">
      <alignment horizontal="right"/>
      <protection locked="0" hidden="0"/>
    </xf>
    <xf numFmtId="3" fontId="59" fillId="3" borderId="13" applyAlignment="1" applyProtection="1" pivotButton="0" quotePrefix="0" xfId="5">
      <alignment horizontal="right"/>
      <protection locked="0" hidden="0"/>
    </xf>
    <xf numFmtId="3" fontId="59" fillId="3" borderId="14" applyAlignment="1" applyProtection="1" pivotButton="0" quotePrefix="0" xfId="5">
      <alignment horizontal="right"/>
      <protection locked="0" hidden="0"/>
    </xf>
    <xf numFmtId="3" fontId="59" fillId="3" borderId="15" applyAlignment="1" applyProtection="1" pivotButton="0" quotePrefix="0" xfId="5">
      <alignment horizontal="right"/>
      <protection locked="0" hidden="0"/>
    </xf>
    <xf numFmtId="3" fontId="59" fillId="3" borderId="16" applyAlignment="1" applyProtection="1" pivotButton="0" quotePrefix="0" xfId="5">
      <alignment horizontal="right"/>
      <protection locked="0" hidden="0"/>
    </xf>
    <xf numFmtId="3" fontId="59" fillId="3" borderId="17" applyAlignment="1" applyProtection="1" pivotButton="0" quotePrefix="0" xfId="5">
      <alignment horizontal="right"/>
      <protection locked="0" hidden="0"/>
    </xf>
    <xf numFmtId="3" fontId="59" fillId="3" borderId="18" applyAlignment="1" applyProtection="1" pivotButton="0" quotePrefix="0" xfId="5">
      <alignment horizontal="right"/>
      <protection locked="0" hidden="0"/>
    </xf>
    <xf numFmtId="3" fontId="56" fillId="0" borderId="22" applyAlignment="1" applyProtection="1" pivotButton="0" quotePrefix="0" xfId="5">
      <alignment horizontal="right"/>
      <protection locked="0" hidden="0"/>
    </xf>
    <xf numFmtId="3" fontId="56" fillId="0" borderId="0" applyAlignment="1" applyProtection="1" pivotButton="0" quotePrefix="0" xfId="5">
      <alignment horizontal="right"/>
      <protection locked="0" hidden="0"/>
    </xf>
    <xf numFmtId="3" fontId="56" fillId="0" borderId="23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5">
      <alignment horizontal="right"/>
      <protection locked="0" hidden="0"/>
    </xf>
    <xf numFmtId="3" fontId="68" fillId="0" borderId="0" applyAlignment="1" applyProtection="1" pivotButton="0" quotePrefix="0" xfId="5">
      <alignment horizontal="right"/>
      <protection locked="0" hidden="0"/>
    </xf>
    <xf numFmtId="3" fontId="53" fillId="0" borderId="0" applyAlignment="1" applyProtection="1" pivotButton="0" quotePrefix="0" xfId="5">
      <alignment horizontal="right"/>
      <protection locked="0" hidden="0"/>
    </xf>
    <xf numFmtId="3" fontId="56" fillId="2" borderId="131" applyAlignment="1" applyProtection="1" pivotButton="0" quotePrefix="0" xfId="5">
      <alignment horizontal="right"/>
      <protection locked="0" hidden="0"/>
    </xf>
    <xf numFmtId="3" fontId="56" fillId="2" borderId="144" applyAlignment="1" applyProtection="1" pivotButton="0" quotePrefix="0" xfId="5">
      <alignment horizontal="right"/>
      <protection locked="0" hidden="0"/>
    </xf>
    <xf numFmtId="3" fontId="52" fillId="2" borderId="105" applyAlignment="1" applyProtection="1" pivotButton="0" quotePrefix="0" xfId="5">
      <alignment horizontal="right"/>
      <protection locked="0" hidden="0"/>
    </xf>
    <xf numFmtId="3" fontId="53" fillId="0" borderId="140" applyAlignment="1" applyProtection="1" pivotButton="0" quotePrefix="0" xfId="1">
      <alignment horizontal="right"/>
      <protection locked="0" hidden="0"/>
    </xf>
    <xf numFmtId="3" fontId="68" fillId="0" borderId="0" applyAlignment="1" applyProtection="1" pivotButton="0" quotePrefix="0" xfId="1">
      <alignment horizontal="right"/>
      <protection locked="0" hidden="0"/>
    </xf>
    <xf numFmtId="3" fontId="49" fillId="0" borderId="150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1">
      <alignment horizontal="right"/>
      <protection locked="0" hidden="0"/>
    </xf>
    <xf numFmtId="3" fontId="55" fillId="4" borderId="37" applyAlignment="1" applyProtection="1" pivotButton="0" quotePrefix="0" xfId="5">
      <alignment horizontal="right"/>
      <protection locked="0" hidden="0"/>
    </xf>
    <xf numFmtId="0" fontId="8" fillId="0" borderId="0" applyAlignment="1" pivotButton="0" quotePrefix="0" xfId="0">
      <alignment horizontal="left" wrapText="1"/>
    </xf>
    <xf numFmtId="0" fontId="17" fillId="0" borderId="0" applyAlignment="1" pivotButton="0" quotePrefix="0" xfId="0">
      <alignment horizontal="center"/>
    </xf>
    <xf numFmtId="0" fontId="5" fillId="0" borderId="77" applyAlignment="1" pivotButton="0" quotePrefix="0" xfId="0">
      <alignment horizontal="center" wrapText="1"/>
    </xf>
    <xf numFmtId="0" fontId="5" fillId="0" borderId="78" applyAlignment="1" pivotButton="0" quotePrefix="0" xfId="0">
      <alignment horizontal="center" wrapText="1"/>
    </xf>
    <xf numFmtId="0" fontId="5" fillId="0" borderId="79" applyAlignment="1" pivotButton="0" quotePrefix="0" xfId="0">
      <alignment horizontal="center" wrapText="1"/>
    </xf>
    <xf numFmtId="0" fontId="49" fillId="0" borderId="7" applyAlignment="1" pivotButton="0" quotePrefix="0" xfId="0">
      <alignment horizontal="center" vertical="top" wrapText="1"/>
    </xf>
    <xf numFmtId="49" fontId="11" fillId="7" borderId="75" applyAlignment="1" pivotButton="0" quotePrefix="0" xfId="3">
      <alignment horizontal="center" vertical="center"/>
    </xf>
    <xf numFmtId="49" fontId="11" fillId="7" borderId="60" applyAlignment="1" pivotButton="0" quotePrefix="0" xfId="3">
      <alignment horizontal="center" vertical="center"/>
    </xf>
    <xf numFmtId="49" fontId="11" fillId="7" borderId="61" applyAlignment="1" pivotButton="0" quotePrefix="0" xfId="3">
      <alignment horizontal="center" vertical="center"/>
    </xf>
    <xf numFmtId="49" fontId="11" fillId="10" borderId="59" applyAlignment="1" pivotButton="0" quotePrefix="0" xfId="3">
      <alignment horizontal="center" vertical="center"/>
    </xf>
    <xf numFmtId="49" fontId="11" fillId="10" borderId="60" applyAlignment="1" pivotButton="0" quotePrefix="0" xfId="3">
      <alignment horizontal="center" vertical="center"/>
    </xf>
    <xf numFmtId="49" fontId="11" fillId="10" borderId="61" applyAlignment="1" pivotButton="0" quotePrefix="0" xfId="3">
      <alignment horizontal="center" vertical="center"/>
    </xf>
    <xf numFmtId="0" fontId="11" fillId="2" borderId="59" applyAlignment="1" pivotButton="0" quotePrefix="0" xfId="4">
      <alignment vertical="center"/>
    </xf>
    <xf numFmtId="0" fontId="11" fillId="2" borderId="60" applyAlignment="1" pivotButton="0" quotePrefix="0" xfId="4">
      <alignment vertical="center"/>
    </xf>
    <xf numFmtId="0" fontId="11" fillId="2" borderId="61" applyAlignment="1" pivotButton="0" quotePrefix="0" xfId="4">
      <alignment vertical="center"/>
    </xf>
    <xf numFmtId="49" fontId="11" fillId="7" borderId="73" applyAlignment="1" pivotButton="0" quotePrefix="0" xfId="3">
      <alignment horizontal="center" vertical="center"/>
    </xf>
    <xf numFmtId="49" fontId="11" fillId="7" borderId="53" applyAlignment="1" pivotButton="0" quotePrefix="0" xfId="3">
      <alignment horizontal="center" vertical="center"/>
    </xf>
    <xf numFmtId="49" fontId="11" fillId="7" borderId="54" applyAlignment="1" pivotButton="0" quotePrefix="0" xfId="3">
      <alignment horizontal="center" vertical="center"/>
    </xf>
    <xf numFmtId="49" fontId="11" fillId="10" borderId="52" applyAlignment="1" pivotButton="0" quotePrefix="0" xfId="3">
      <alignment horizontal="center" vertical="center"/>
    </xf>
    <xf numFmtId="49" fontId="11" fillId="10" borderId="53" applyAlignment="1" pivotButton="0" quotePrefix="0" xfId="3">
      <alignment horizontal="center" vertical="center"/>
    </xf>
    <xf numFmtId="49" fontId="11" fillId="10" borderId="54" applyAlignment="1" pivotButton="0" quotePrefix="0" xfId="3">
      <alignment horizontal="center" vertical="center"/>
    </xf>
    <xf numFmtId="0" fontId="11" fillId="2" borderId="52" applyAlignment="1" pivotButton="0" quotePrefix="0" xfId="4">
      <alignment vertical="center"/>
    </xf>
    <xf numFmtId="0" fontId="11" fillId="2" borderId="53" applyAlignment="1" pivotButton="0" quotePrefix="0" xfId="4">
      <alignment vertical="center"/>
    </xf>
    <xf numFmtId="0" fontId="11" fillId="2" borderId="54" applyAlignment="1" pivotButton="0" quotePrefix="0" xfId="4">
      <alignment vertical="center"/>
    </xf>
    <xf numFmtId="49" fontId="11" fillId="7" borderId="52" applyAlignment="1" pivotButton="0" quotePrefix="0" xfId="3">
      <alignment horizontal="left" vertical="center"/>
    </xf>
    <xf numFmtId="49" fontId="11" fillId="7" borderId="53" applyAlignment="1" pivotButton="0" quotePrefix="0" xfId="3">
      <alignment horizontal="left" vertical="center"/>
    </xf>
    <xf numFmtId="49" fontId="11" fillId="7" borderId="54" applyAlignment="1" pivotButton="0" quotePrefix="0" xfId="3">
      <alignment horizontal="left" vertical="center"/>
    </xf>
    <xf numFmtId="49" fontId="11" fillId="7" borderId="72" applyAlignment="1" pivotButton="0" quotePrefix="0" xfId="3">
      <alignment horizontal="center" vertical="center"/>
    </xf>
    <xf numFmtId="49" fontId="11" fillId="7" borderId="45" applyAlignment="1" pivotButton="0" quotePrefix="0" xfId="3">
      <alignment horizontal="center" vertical="center"/>
    </xf>
    <xf numFmtId="49" fontId="11" fillId="7" borderId="46" applyAlignment="1" pivotButton="0" quotePrefix="0" xfId="3">
      <alignment horizontal="center" vertical="center"/>
    </xf>
    <xf numFmtId="49" fontId="11" fillId="3" borderId="52" applyAlignment="1" pivotButton="0" quotePrefix="0" xfId="3">
      <alignment horizontal="left" vertical="center"/>
    </xf>
    <xf numFmtId="49" fontId="11" fillId="3" borderId="53" applyAlignment="1" pivotButton="0" quotePrefix="0" xfId="3">
      <alignment horizontal="left" vertical="center"/>
    </xf>
    <xf numFmtId="49" fontId="11" fillId="3" borderId="54" applyAlignment="1" pivotButton="0" quotePrefix="0" xfId="3">
      <alignment horizontal="left" vertical="center"/>
    </xf>
    <xf numFmtId="49" fontId="11" fillId="12" borderId="52" applyAlignment="1" pivotButton="0" quotePrefix="0" xfId="3">
      <alignment horizontal="center" vertical="center"/>
    </xf>
    <xf numFmtId="49" fontId="11" fillId="12" borderId="53" applyAlignment="1" pivotButton="0" quotePrefix="0" xfId="3">
      <alignment horizontal="center" vertical="center"/>
    </xf>
    <xf numFmtId="49" fontId="11" fillId="12" borderId="54" applyAlignment="1" pivotButton="0" quotePrefix="0" xfId="3">
      <alignment horizontal="center" vertical="center"/>
    </xf>
    <xf numFmtId="0" fontId="11" fillId="0" borderId="49" applyAlignment="1" pivotButton="0" quotePrefix="0" xfId="4">
      <alignment vertical="center"/>
    </xf>
    <xf numFmtId="0" fontId="11" fillId="0" borderId="67" applyAlignment="1" pivotButton="0" quotePrefix="0" xfId="4">
      <alignment vertical="center"/>
    </xf>
    <xf numFmtId="49" fontId="11" fillId="10" borderId="44" applyAlignment="1" pivotButton="0" quotePrefix="0" xfId="3">
      <alignment horizontal="center" vertical="center"/>
    </xf>
    <xf numFmtId="49" fontId="11" fillId="10" borderId="45" applyAlignment="1" pivotButton="0" quotePrefix="0" xfId="3">
      <alignment horizontal="center" vertical="center"/>
    </xf>
    <xf numFmtId="49" fontId="11" fillId="10" borderId="46" applyAlignment="1" pivotButton="0" quotePrefix="0" xfId="3">
      <alignment horizontal="center" vertical="center"/>
    </xf>
    <xf numFmtId="49" fontId="11" fillId="0" borderId="67" applyAlignment="1" pivotButton="0" quotePrefix="0" xfId="3">
      <alignment vertical="center"/>
    </xf>
    <xf numFmtId="49" fontId="11" fillId="0" borderId="68" applyAlignment="1" pivotButton="0" quotePrefix="0" xfId="3">
      <alignment vertical="center"/>
    </xf>
    <xf numFmtId="0" fontId="11" fillId="0" borderId="63" applyAlignment="1" pivotButton="0" quotePrefix="0" xfId="4">
      <alignment horizontal="center" vertical="center" wrapText="1"/>
    </xf>
    <xf numFmtId="0" fontId="11" fillId="0" borderId="0" applyAlignment="1" pivotButton="0" quotePrefix="0" xfId="4">
      <alignment horizontal="center" vertical="center" wrapText="1"/>
    </xf>
    <xf numFmtId="49" fontId="11" fillId="0" borderId="56" applyAlignment="1" pivotButton="0" quotePrefix="0" xfId="3">
      <alignment vertical="center"/>
    </xf>
    <xf numFmtId="49" fontId="11" fillId="0" borderId="57" applyAlignment="1" pivotButton="0" quotePrefix="0" xfId="3">
      <alignment vertical="center"/>
    </xf>
    <xf numFmtId="49" fontId="11" fillId="12" borderId="59" applyAlignment="1" pivotButton="0" quotePrefix="0" xfId="3">
      <alignment horizontal="center" vertical="center"/>
    </xf>
    <xf numFmtId="49" fontId="11" fillId="12" borderId="60" applyAlignment="1" pivotButton="0" quotePrefix="0" xfId="3">
      <alignment horizontal="center" vertical="center"/>
    </xf>
    <xf numFmtId="49" fontId="11" fillId="12" borderId="61" applyAlignment="1" pivotButton="0" quotePrefix="0" xfId="3">
      <alignment horizontal="center" vertical="center"/>
    </xf>
    <xf numFmtId="49" fontId="11" fillId="0" borderId="52" applyAlignment="1" pivotButton="0" quotePrefix="0" xfId="3">
      <alignment horizontal="left" vertical="center"/>
    </xf>
    <xf numFmtId="49" fontId="11" fillId="0" borderId="53" applyAlignment="1" pivotButton="0" quotePrefix="0" xfId="3">
      <alignment horizontal="left" vertical="center"/>
    </xf>
    <xf numFmtId="49" fontId="11" fillId="0" borderId="54" applyAlignment="1" pivotButton="0" quotePrefix="0" xfId="3">
      <alignment horizontal="left" vertical="center"/>
    </xf>
    <xf numFmtId="49" fontId="40" fillId="12" borderId="52" applyAlignment="1" pivotButton="0" quotePrefix="0" xfId="3">
      <alignment horizontal="center" vertical="center"/>
    </xf>
    <xf numFmtId="49" fontId="40" fillId="12" borderId="53" applyAlignment="1" pivotButton="0" quotePrefix="0" xfId="3">
      <alignment horizontal="center" vertical="center"/>
    </xf>
    <xf numFmtId="49" fontId="40" fillId="12" borderId="54" applyAlignment="1" pivotButton="0" quotePrefix="0" xfId="3">
      <alignment horizontal="center" vertical="center"/>
    </xf>
    <xf numFmtId="49" fontId="11" fillId="0" borderId="53" applyAlignment="1" pivotButton="0" quotePrefix="0" xfId="3">
      <alignment vertical="center"/>
    </xf>
    <xf numFmtId="49" fontId="11" fillId="0" borderId="54" applyAlignment="1" pivotButton="0" quotePrefix="0" xfId="3">
      <alignment vertical="center"/>
    </xf>
    <xf numFmtId="49" fontId="11" fillId="3" borderId="59" applyAlignment="1" pivotButton="0" quotePrefix="0" xfId="3">
      <alignment horizontal="left" vertical="center"/>
    </xf>
    <xf numFmtId="49" fontId="11" fillId="3" borderId="60" applyAlignment="1" pivotButton="0" quotePrefix="0" xfId="3">
      <alignment horizontal="left" vertical="center"/>
    </xf>
    <xf numFmtId="49" fontId="11" fillId="3" borderId="61" applyAlignment="1" pivotButton="0" quotePrefix="0" xfId="3">
      <alignment horizontal="left" vertical="center"/>
    </xf>
    <xf numFmtId="49" fontId="40" fillId="0" borderId="59" applyAlignment="1" pivotButton="0" quotePrefix="0" xfId="3">
      <alignment horizontal="center" vertical="center"/>
    </xf>
    <xf numFmtId="49" fontId="40" fillId="0" borderId="60" applyAlignment="1" pivotButton="0" quotePrefix="0" xfId="3">
      <alignment horizontal="center" vertical="center"/>
    </xf>
    <xf numFmtId="49" fontId="40" fillId="0" borderId="61" applyAlignment="1" pivotButton="0" quotePrefix="0" xfId="3">
      <alignment horizontal="center" vertical="center"/>
    </xf>
    <xf numFmtId="49" fontId="11" fillId="10" borderId="52" applyAlignment="1" pivotButton="0" quotePrefix="0" xfId="4">
      <alignment vertical="center"/>
    </xf>
    <xf numFmtId="49" fontId="11" fillId="10" borderId="53" applyAlignment="1" pivotButton="0" quotePrefix="0" xfId="4">
      <alignment vertical="center"/>
    </xf>
    <xf numFmtId="49" fontId="11" fillId="10" borderId="54" applyAlignment="1" pivotButton="0" quotePrefix="0" xfId="4">
      <alignment vertical="center"/>
    </xf>
    <xf numFmtId="49" fontId="11" fillId="11" borderId="44" applyAlignment="1" pivotButton="0" quotePrefix="0" xfId="4">
      <alignment horizontal="left" vertical="center"/>
    </xf>
    <xf numFmtId="49" fontId="11" fillId="11" borderId="45" applyAlignment="1" pivotButton="0" quotePrefix="0" xfId="4">
      <alignment horizontal="left" vertical="center"/>
    </xf>
    <xf numFmtId="49" fontId="11" fillId="11" borderId="46" applyAlignment="1" pivotButton="0" quotePrefix="0" xfId="4">
      <alignment horizontal="left" vertical="center"/>
    </xf>
    <xf numFmtId="0" fontId="39" fillId="8" borderId="44" applyAlignment="1" pivotButton="0" quotePrefix="1" xfId="3">
      <alignment vertical="center"/>
    </xf>
    <xf numFmtId="0" fontId="39" fillId="8" borderId="45" applyAlignment="1" pivotButton="0" quotePrefix="1" xfId="3">
      <alignment vertical="center"/>
    </xf>
    <xf numFmtId="0" fontId="39" fillId="8" borderId="46" applyAlignment="1" pivotButton="0" quotePrefix="1" xfId="3">
      <alignment vertical="center"/>
    </xf>
    <xf numFmtId="49" fontId="11" fillId="9" borderId="44" applyAlignment="1" pivotButton="0" quotePrefix="0" xfId="4">
      <alignment horizontal="left" vertical="center"/>
    </xf>
    <xf numFmtId="49" fontId="11" fillId="9" borderId="45" applyAlignment="1" pivotButton="0" quotePrefix="0" xfId="4">
      <alignment horizontal="left" vertical="center"/>
    </xf>
    <xf numFmtId="49" fontId="11" fillId="9" borderId="46" applyAlignment="1" pivotButton="0" quotePrefix="0" xfId="4">
      <alignment horizontal="left" vertical="center"/>
    </xf>
    <xf numFmtId="0" fontId="11" fillId="0" borderId="47" applyAlignment="1" pivotButton="0" quotePrefix="0" xfId="4">
      <alignment horizontal="center" vertical="center" wrapText="1"/>
    </xf>
    <xf numFmtId="0" fontId="11" fillId="0" borderId="48" applyAlignment="1" pivotButton="0" quotePrefix="0" xfId="4">
      <alignment horizontal="center" vertical="center" wrapText="1"/>
    </xf>
    <xf numFmtId="0" fontId="11" fillId="0" borderId="55" applyAlignment="1" pivotButton="0" quotePrefix="0" xfId="4">
      <alignment horizontal="center" vertical="center" wrapText="1"/>
    </xf>
    <xf numFmtId="0" fontId="11" fillId="0" borderId="35" applyAlignment="1" pivotButton="0" quotePrefix="0" xfId="4">
      <alignment horizontal="center" vertical="center" wrapText="1"/>
    </xf>
    <xf numFmtId="0" fontId="11" fillId="0" borderId="65" applyAlignment="1" pivotButton="0" quotePrefix="0" xfId="4">
      <alignment horizontal="center" vertical="center" wrapText="1"/>
    </xf>
    <xf numFmtId="0" fontId="11" fillId="0" borderId="66" applyAlignment="1" pivotButton="0" quotePrefix="0" xfId="4">
      <alignment horizontal="center" vertical="center" wrapText="1"/>
    </xf>
    <xf numFmtId="49" fontId="11" fillId="0" borderId="49" applyAlignment="1" pivotButton="0" quotePrefix="0" xfId="3">
      <alignment vertical="center"/>
    </xf>
    <xf numFmtId="49" fontId="11" fillId="0" borderId="50" applyAlignment="1" pivotButton="0" quotePrefix="0" xfId="3">
      <alignment vertical="center"/>
    </xf>
    <xf numFmtId="0" fontId="39" fillId="8" borderId="52" applyAlignment="1" pivotButton="0" quotePrefix="1" xfId="3">
      <alignment vertical="center"/>
    </xf>
    <xf numFmtId="0" fontId="39" fillId="8" borderId="53" applyAlignment="1" pivotButton="0" quotePrefix="1" xfId="3">
      <alignment vertical="center"/>
    </xf>
    <xf numFmtId="0" fontId="39" fillId="8" borderId="54" applyAlignment="1" pivotButton="0" quotePrefix="1" xfId="3">
      <alignment vertical="center"/>
    </xf>
    <xf numFmtId="49" fontId="11" fillId="10" borderId="52" applyAlignment="1" pivotButton="0" quotePrefix="0" xfId="4">
      <alignment horizontal="left" vertical="center"/>
    </xf>
    <xf numFmtId="49" fontId="11" fillId="10" borderId="53" applyAlignment="1" pivotButton="0" quotePrefix="0" xfId="4">
      <alignment horizontal="left" vertical="center"/>
    </xf>
    <xf numFmtId="49" fontId="11" fillId="10" borderId="54" applyAlignment="1" pivotButton="0" quotePrefix="0" xfId="4">
      <alignment horizontal="left" vertical="center"/>
    </xf>
    <xf numFmtId="49" fontId="11" fillId="10" borderId="52" applyAlignment="1" pivotButton="0" quotePrefix="0" xfId="4">
      <alignment horizontal="center" vertical="center"/>
    </xf>
    <xf numFmtId="49" fontId="11" fillId="10" borderId="53" applyAlignment="1" pivotButton="0" quotePrefix="0" xfId="4">
      <alignment horizontal="center" vertical="center"/>
    </xf>
    <xf numFmtId="49" fontId="11" fillId="10" borderId="54" applyAlignment="1" pivotButton="0" quotePrefix="0" xfId="4">
      <alignment horizontal="center" vertical="center"/>
    </xf>
    <xf numFmtId="0" fontId="5" fillId="0" borderId="39" applyAlignment="1" pivotButton="0" quotePrefix="0" xfId="0">
      <alignment horizontal="center" wrapText="1"/>
    </xf>
    <xf numFmtId="0" fontId="0" fillId="0" borderId="78" pivotButton="0" quotePrefix="0" xfId="0"/>
    <xf numFmtId="0" fontId="0" fillId="0" borderId="79" pivotButton="0" quotePrefix="0" xfId="0"/>
    <xf numFmtId="0" fontId="0" fillId="0" borderId="7" pivotButton="0" quotePrefix="0" xfId="0"/>
    <xf numFmtId="0" fontId="39" fillId="8" borderId="168" applyAlignment="1" pivotButton="0" quotePrefix="1" xfId="3">
      <alignment vertical="center"/>
    </xf>
    <xf numFmtId="0" fontId="0" fillId="0" borderId="45" pivotButton="0" quotePrefix="0" xfId="0"/>
    <xf numFmtId="0" fontId="0" fillId="0" borderId="46" pivotButton="0" quotePrefix="0" xfId="0"/>
    <xf numFmtId="49" fontId="11" fillId="9" borderId="168" applyAlignment="1" pivotButton="0" quotePrefix="0" xfId="4">
      <alignment horizontal="left" vertical="center"/>
    </xf>
    <xf numFmtId="0" fontId="0" fillId="0" borderId="49" pivotButton="0" quotePrefix="0" xfId="0"/>
    <xf numFmtId="0" fontId="0" fillId="0" borderId="50" pivotButton="0" quotePrefix="0" xfId="0"/>
    <xf numFmtId="0" fontId="39" fillId="8" borderId="170" applyAlignment="1" pivotButton="0" quotePrefix="1" xfId="3">
      <alignment vertical="center"/>
    </xf>
    <xf numFmtId="0" fontId="0" fillId="0" borderId="53" pivotButton="0" quotePrefix="0" xfId="0"/>
    <xf numFmtId="0" fontId="0" fillId="0" borderId="54" pivotButton="0" quotePrefix="0" xfId="0"/>
    <xf numFmtId="49" fontId="11" fillId="7" borderId="170" applyAlignment="1" pivotButton="0" quotePrefix="0" xfId="3">
      <alignment horizontal="left" vertical="center"/>
    </xf>
    <xf numFmtId="0" fontId="0" fillId="0" borderId="63" pivotButton="0" quotePrefix="0" xfId="0"/>
    <xf numFmtId="0" fontId="0" fillId="0" borderId="56" pivotButton="0" quotePrefix="0" xfId="0"/>
    <xf numFmtId="0" fontId="0" fillId="0" borderId="57" pivotButton="0" quotePrefix="0" xfId="0"/>
    <xf numFmtId="49" fontId="11" fillId="10" borderId="170" applyAlignment="1" pivotButton="0" quotePrefix="0" xfId="4">
      <alignment horizontal="left" vertical="center"/>
    </xf>
    <xf numFmtId="49" fontId="11" fillId="10" borderId="170" applyAlignment="1" pivotButton="0" quotePrefix="0" xfId="4">
      <alignment horizontal="center" vertical="center"/>
    </xf>
    <xf numFmtId="49" fontId="11" fillId="0" borderId="170" applyAlignment="1" pivotButton="0" quotePrefix="0" xfId="3">
      <alignment horizontal="left" vertical="center"/>
    </xf>
    <xf numFmtId="49" fontId="11" fillId="10" borderId="173" applyAlignment="1" pivotButton="0" quotePrefix="0" xfId="3">
      <alignment horizontal="center" vertical="center"/>
    </xf>
    <xf numFmtId="0" fontId="0" fillId="0" borderId="60" pivotButton="0" quotePrefix="0" xfId="0"/>
    <xf numFmtId="0" fontId="0" fillId="0" borderId="61" pivotButton="0" quotePrefix="0" xfId="0"/>
    <xf numFmtId="49" fontId="11" fillId="10" borderId="170" applyAlignment="1" pivotButton="0" quotePrefix="0" xfId="4">
      <alignment vertical="center"/>
    </xf>
    <xf numFmtId="49" fontId="11" fillId="10" borderId="168" applyAlignment="1" pivotButton="0" quotePrefix="0" xfId="3">
      <alignment horizontal="center" vertical="center"/>
    </xf>
    <xf numFmtId="49" fontId="11" fillId="10" borderId="170" applyAlignment="1" pivotButton="0" quotePrefix="0" xfId="3">
      <alignment horizontal="center" vertical="center"/>
    </xf>
    <xf numFmtId="49" fontId="11" fillId="11" borderId="168" applyAlignment="1" pivotButton="0" quotePrefix="0" xfId="4">
      <alignment horizontal="left" vertical="center"/>
    </xf>
    <xf numFmtId="49" fontId="40" fillId="12" borderId="170" applyAlignment="1" pivotButton="0" quotePrefix="0" xfId="3">
      <alignment horizontal="center" vertical="center"/>
    </xf>
    <xf numFmtId="49" fontId="11" fillId="3" borderId="173" applyAlignment="1" pivotButton="0" quotePrefix="0" xfId="3">
      <alignment horizontal="left" vertical="center"/>
    </xf>
    <xf numFmtId="49" fontId="40" fillId="0" borderId="173" applyAlignment="1" pivotButton="0" quotePrefix="0" xfId="3">
      <alignment horizontal="center" vertical="center"/>
    </xf>
    <xf numFmtId="49" fontId="11" fillId="12" borderId="170" applyAlignment="1" pivotButton="0" quotePrefix="0" xfId="3">
      <alignment horizontal="center" vertical="center"/>
    </xf>
    <xf numFmtId="49" fontId="11" fillId="12" borderId="173" applyAlignment="1" pivotButton="0" quotePrefix="0" xfId="3">
      <alignment horizontal="center" vertical="center"/>
    </xf>
    <xf numFmtId="49" fontId="11" fillId="3" borderId="170" applyAlignment="1" pivotButton="0" quotePrefix="0" xfId="3">
      <alignment horizontal="left" vertical="center"/>
    </xf>
    <xf numFmtId="0" fontId="0" fillId="0" borderId="169" pivotButton="0" quotePrefix="0" xfId="0"/>
    <xf numFmtId="0" fontId="0" fillId="0" borderId="8" pivotButton="0" quotePrefix="0" xfId="0"/>
    <xf numFmtId="0" fontId="0" fillId="0" borderId="67" pivotButton="0" quotePrefix="0" xfId="0"/>
    <xf numFmtId="0" fontId="0" fillId="0" borderId="68" pivotButton="0" quotePrefix="0" xfId="0"/>
    <xf numFmtId="0" fontId="11" fillId="2" borderId="170" applyAlignment="1" pivotButton="0" quotePrefix="0" xfId="4">
      <alignment vertical="center"/>
    </xf>
    <xf numFmtId="49" fontId="11" fillId="7" borderId="174" applyAlignment="1" pivotButton="0" quotePrefix="0" xfId="3">
      <alignment horizontal="center" vertical="center"/>
    </xf>
    <xf numFmtId="0" fontId="11" fillId="2" borderId="173" applyAlignment="1" pivotButton="0" quotePrefix="0" xfId="4">
      <alignment vertical="center"/>
    </xf>
  </cellXfs>
  <cellStyles count="8">
    <cellStyle name="Κανονικό" xfId="0" builtinId="0"/>
    <cellStyle name="Κόμμα" xfId="1" builtinId="3"/>
    <cellStyle name="Normal_1.2" xfId="2"/>
    <cellStyle name="Normal_1.1" xfId="3"/>
    <cellStyle name="Normal 2" xfId="4"/>
    <cellStyle name="Comma 2" xfId="5"/>
    <cellStyle name="Normal 17" xfId="6"/>
    <cellStyle name="Normal 10" xfId="7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ont>
        <b val="1"/>
        <condense val="0"/>
        <extend val="0"/>
      </font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omments/comment1.xml><?xml version="1.0" encoding="utf-8"?>
<comments xmlns="http://schemas.openxmlformats.org/spreadsheetml/2006/main">
  <authors>
    <author>SURANYI Daniel</author>
  </authors>
  <commentList>
    <comment ref="B1" authorId="0" shapeId="0">
      <text>
        <t>SURANYI Daniel:
DIM
ATT</t>
      </text>
    </comment>
    <comment ref="C1" authorId="0" shapeId="0">
      <text>
        <t>SURANYI Daniel:
CELL
ROW
COLUMN
OBS_LEVEL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3" transitionEvaluation="1">
    <tabColor rgb="FF00FF00"/>
    <outlinePr summaryBelow="1" summaryRight="1"/>
    <pageSetUpPr fitToPage="1"/>
  </sheetPr>
  <dimension ref="A1:BH40"/>
  <sheetViews>
    <sheetView showGridLines="0" tabSelected="1" defaultGridColor="0" topLeftCell="A4" colorId="22" zoomScale="55" zoomScaleNormal="55" zoomScaleSheetLayoutView="50" zoomScalePageLayoutView="60" workbookViewId="0">
      <selection activeCell="E14" sqref="E14"/>
    </sheetView>
  </sheetViews>
  <sheetFormatPr baseColWidth="8" defaultColWidth="9.77734375" defaultRowHeight="15"/>
  <cols>
    <col width="12.44140625" customWidth="1" style="3" min="1" max="1"/>
    <col width="3.77734375" customWidth="1" style="3" min="2" max="2"/>
    <col width="35.44140625" customWidth="1" style="3" min="3" max="3"/>
    <col width="11" customWidth="1" style="3" min="4" max="4"/>
    <col width="21.5546875" customWidth="1" style="3" min="5" max="5"/>
    <col width="18.21875" customWidth="1" style="3" min="6" max="6"/>
    <col width="10.6640625" customWidth="1" style="3" min="7" max="8"/>
    <col width="23.44140625" customWidth="1" style="3" min="9" max="9"/>
    <col width="51.21875" customWidth="1" style="3" min="10" max="10"/>
    <col width="5.33203125" customWidth="1" style="3" min="11" max="11"/>
    <col width="1" customWidth="1" style="3" min="12" max="12"/>
    <col width="0.5546875" customWidth="1" style="3" min="13" max="13"/>
    <col width="9.21875" customWidth="1" style="3" min="14" max="14"/>
    <col hidden="1" width="4.44140625" customWidth="1" style="3" min="15" max="15"/>
    <col hidden="1" width="12.6640625" customWidth="1" style="3" min="16" max="16"/>
    <col hidden="1" width="4.44140625" customWidth="1" style="3" min="17" max="17"/>
    <col hidden="1" width="11.33203125" customWidth="1" style="3" min="18" max="18"/>
    <col hidden="1" style="3" min="19" max="19"/>
    <col width="9.77734375" customWidth="1" style="3" min="20" max="21"/>
    <col width="10" customWidth="1" style="3" min="22" max="22"/>
    <col width="9.77734375" customWidth="1" style="3" min="23" max="52"/>
    <col width="69.33203125" bestFit="1" customWidth="1" style="3" min="53" max="53"/>
    <col width="9.77734375" customWidth="1" style="3" min="54" max="16384"/>
  </cols>
  <sheetData>
    <row r="1" ht="42" customHeight="1" thickBot="1">
      <c r="A1" s="14" t="n"/>
      <c r="B1" s="20" t="n"/>
      <c r="C1" s="21" t="n"/>
      <c r="D1" s="21" t="n"/>
      <c r="E1" s="21" t="n"/>
      <c r="F1" s="20" t="n"/>
      <c r="G1" s="21" t="n"/>
      <c r="H1" s="21" t="n"/>
      <c r="I1" s="21" t="n"/>
      <c r="J1" s="21" t="n"/>
      <c r="K1" s="22" t="n"/>
      <c r="L1" s="22" t="n"/>
      <c r="M1" s="18" t="n"/>
      <c r="N1" s="19" t="inlineStr">
        <is>
          <t>Apr.2016</t>
        </is>
      </c>
      <c r="O1" s="619" t="inlineStr">
        <is>
          <t>COVERAGE summary:</t>
        </is>
      </c>
      <c r="P1" s="620" t="n"/>
      <c r="Q1" s="620" t="n"/>
      <c r="R1" s="621" t="n"/>
      <c r="AZ1" s="142" t="n"/>
      <c r="BA1" s="143" t="n"/>
      <c r="BB1" s="144" t="n"/>
      <c r="BC1" s="145" t="n"/>
    </row>
    <row r="2" ht="31.5" customHeight="1">
      <c r="A2" s="13" t="n"/>
      <c r="B2" s="20" t="n"/>
      <c r="C2" s="21" t="n"/>
      <c r="D2" s="21" t="n"/>
      <c r="E2" s="21" t="n"/>
      <c r="F2" s="20" t="n"/>
      <c r="G2" s="21" t="n"/>
      <c r="H2" s="21" t="n"/>
      <c r="I2" s="21" t="n"/>
      <c r="J2" s="21" t="n"/>
      <c r="K2" s="22" t="n"/>
      <c r="L2" s="22" t="n"/>
      <c r="M2" s="18" t="n"/>
      <c r="N2" s="23" t="n"/>
      <c r="O2" s="139" t="inlineStr">
        <is>
          <t>T1</t>
        </is>
      </c>
      <c r="P2" s="132">
        <f>IF(LEFT('Table 1'!#REF!,2)="OK","OK","not fully completed!")</f>
        <v/>
      </c>
      <c r="Q2" s="139" t="inlineStr">
        <is>
          <t>T3A</t>
        </is>
      </c>
      <c r="R2" s="133">
        <f>IF(LEFT('Table 3A'!D59,2)="OK","OK","not fully completed!")</f>
        <v/>
      </c>
      <c r="AZ2" s="142" t="n"/>
      <c r="BA2" s="143" t="n"/>
      <c r="BB2" s="145" t="n"/>
      <c r="BC2" s="145" t="n"/>
    </row>
    <row r="3" ht="31.5" customHeight="1">
      <c r="A3" s="12" t="n"/>
      <c r="B3" s="20" t="n"/>
      <c r="C3" s="21" t="n"/>
      <c r="D3" s="21" t="n"/>
      <c r="E3" s="21" t="n"/>
      <c r="F3" s="20" t="n"/>
      <c r="G3" s="21" t="n"/>
      <c r="H3" s="21" t="n"/>
      <c r="I3" s="21" t="n"/>
      <c r="J3" s="21" t="n"/>
      <c r="K3" s="22" t="n"/>
      <c r="L3" s="22" t="n"/>
      <c r="M3" s="18" t="n"/>
      <c r="N3" s="23" t="n"/>
      <c r="O3" s="140" t="inlineStr">
        <is>
          <t>T2A</t>
        </is>
      </c>
      <c r="P3" s="134">
        <f>IF(LEFT('Table 2A'!#REF!,2)="OK","OK","not fully completed!")</f>
        <v/>
      </c>
      <c r="Q3" s="140" t="inlineStr">
        <is>
          <t>T3B</t>
        </is>
      </c>
      <c r="R3" s="135">
        <f>IF(LEFT('Table 3B'!D67,2)="OK","OK","not fully completed!")</f>
        <v/>
      </c>
      <c r="AZ3" s="142" t="n"/>
      <c r="BA3" s="143" t="n"/>
      <c r="BB3" s="145" t="n"/>
      <c r="BC3" s="145" t="n"/>
    </row>
    <row r="4" ht="41.25" customHeight="1">
      <c r="A4" s="18" t="n"/>
      <c r="B4" s="24" t="n"/>
      <c r="C4" s="25" t="inlineStr">
        <is>
          <t xml:space="preserve"> Reporting of Government Deficits and Debt Levels</t>
        </is>
      </c>
      <c r="D4" s="25" t="n"/>
      <c r="E4" s="26" t="n"/>
      <c r="F4" s="26" t="n"/>
      <c r="G4" s="27" t="n"/>
      <c r="H4" s="27" t="n"/>
      <c r="I4" s="27" t="n"/>
      <c r="J4" s="27" t="n"/>
      <c r="K4" s="27" t="n"/>
      <c r="L4" s="27" t="n"/>
      <c r="M4" s="18" t="n"/>
      <c r="N4" s="18" t="n"/>
      <c r="O4" s="140" t="inlineStr">
        <is>
          <t>T2B</t>
        </is>
      </c>
      <c r="P4" s="134">
        <f>IF(LEFT(#REF!,2)="OK","OK","not fully completed!")</f>
        <v/>
      </c>
      <c r="Q4" s="140" t="inlineStr">
        <is>
          <t>T3C</t>
        </is>
      </c>
      <c r="R4" s="135">
        <f>IF(LEFT(#REF!,2)="OK","OK","not fully completed!")</f>
        <v/>
      </c>
      <c r="AZ4" s="142" t="n"/>
      <c r="BA4" s="143" t="n"/>
      <c r="BB4" s="145" t="n"/>
      <c r="BC4" s="145" t="n"/>
    </row>
    <row r="5" ht="42" customHeight="1">
      <c r="A5" s="28" t="n"/>
      <c r="B5" s="24" t="n"/>
      <c r="C5" s="148" t="inlineStr">
        <is>
          <t>in accordance with Council Regulation (EC) N° 479/2009, as amended by Commission Regulation (EU) No 220/2014</t>
        </is>
      </c>
      <c r="D5" s="30" t="n"/>
      <c r="E5" s="26" t="n"/>
      <c r="F5" s="26" t="n"/>
      <c r="G5" s="27" t="n"/>
      <c r="H5" s="27" t="n"/>
      <c r="I5" s="27" t="n"/>
      <c r="J5" s="27" t="n"/>
      <c r="K5" s="27" t="n"/>
      <c r="L5" s="27" t="n"/>
      <c r="M5" s="18" t="n"/>
      <c r="N5" s="18" t="n"/>
      <c r="O5" s="140" t="inlineStr">
        <is>
          <t>T2C</t>
        </is>
      </c>
      <c r="P5" s="134">
        <f>IF(LEFT('Table 2C'!#REF!,2)="OK","OK","not fully completed!")</f>
        <v/>
      </c>
      <c r="Q5" s="140" t="inlineStr">
        <is>
          <t>T3D</t>
        </is>
      </c>
      <c r="R5" s="135">
        <f>IF(LEFT('Table 3D'!D64,2)="OK","OK","not fully completed!")</f>
        <v/>
      </c>
      <c r="AZ5" s="142" t="n"/>
      <c r="BA5" s="143" t="n"/>
      <c r="BB5" s="145" t="n"/>
      <c r="BC5" s="145" t="n"/>
    </row>
    <row r="6" ht="42.75" customHeight="1" thickBot="1">
      <c r="A6" s="28" t="n"/>
      <c r="B6" s="24" t="n"/>
      <c r="C6" s="148" t="inlineStr">
        <is>
          <t>and the Statements contained in the Council minutes of 22/11/1993</t>
        </is>
      </c>
      <c r="D6" s="30" t="n"/>
      <c r="E6" s="26" t="n"/>
      <c r="F6" s="26" t="n"/>
      <c r="G6" s="27" t="n"/>
      <c r="H6" s="27" t="n"/>
      <c r="I6" s="27" t="n"/>
      <c r="J6" s="27" t="n"/>
      <c r="K6" s="27" t="n"/>
      <c r="L6" s="27" t="n"/>
      <c r="M6" s="18" t="n"/>
      <c r="N6" s="18" t="n"/>
      <c r="O6" s="141" t="inlineStr">
        <is>
          <t>T2D</t>
        </is>
      </c>
      <c r="P6" s="136">
        <f>IF(LEFT('Table 2D'!#REF!,2)="OK","OK","not fully completed!")</f>
        <v/>
      </c>
      <c r="Q6" s="140" t="inlineStr">
        <is>
          <t>T3E</t>
        </is>
      </c>
      <c r="R6" s="135">
        <f>IF(LEFT('Table 3E'!D64,2)="OK","OK","not fully completed!")</f>
        <v/>
      </c>
      <c r="AZ6" s="142" t="n"/>
      <c r="BA6" s="143" t="n"/>
      <c r="BB6" s="145" t="n"/>
      <c r="BC6" s="145" t="n"/>
    </row>
    <row r="7" ht="42.75" customHeight="1" thickBot="1">
      <c r="A7" s="18" t="n"/>
      <c r="B7" s="24" t="n"/>
      <c r="C7" s="29" t="n"/>
      <c r="D7" s="30" t="n"/>
      <c r="E7" s="26" t="n"/>
      <c r="F7" s="18" t="n"/>
      <c r="G7" s="27" t="n"/>
      <c r="H7" s="27" t="n"/>
      <c r="I7" s="27" t="n"/>
      <c r="J7" s="27" t="n"/>
      <c r="K7" s="27" t="n"/>
      <c r="L7" s="27" t="n"/>
      <c r="M7" s="18" t="n"/>
      <c r="N7" s="18" t="n"/>
      <c r="O7" s="137" t="n"/>
      <c r="P7" s="137" t="n"/>
      <c r="Q7" s="141" t="inlineStr">
        <is>
          <t>T4</t>
        </is>
      </c>
      <c r="R7" s="138">
        <f>IF(LEFT('Table 4'!#REF!,2)="OK","OK","not fully completed!")</f>
        <v/>
      </c>
      <c r="AZ7" s="142" t="n"/>
      <c r="BA7" s="143" t="n"/>
      <c r="BB7" s="145" t="n"/>
      <c r="BC7" s="145" t="n"/>
    </row>
    <row r="8" ht="10.5" customHeight="1" thickBot="1">
      <c r="A8" s="18" t="n"/>
      <c r="B8" s="24" t="n"/>
      <c r="C8" s="29" t="n"/>
      <c r="D8" s="31" t="n"/>
      <c r="E8" s="32" t="n"/>
      <c r="F8" s="32" t="n"/>
      <c r="G8" s="33" t="n"/>
      <c r="H8" s="33" t="n"/>
      <c r="I8" s="33" t="n"/>
      <c r="J8" s="27" t="n"/>
      <c r="K8" s="27" t="n"/>
      <c r="L8" s="27" t="n"/>
      <c r="M8" s="18" t="n"/>
      <c r="N8" s="18" t="n"/>
      <c r="AZ8" s="142" t="n"/>
      <c r="BA8" s="143" t="n"/>
      <c r="BB8" s="145" t="n"/>
      <c r="BC8" s="145" t="n"/>
    </row>
    <row r="9" ht="10.5" customHeight="1">
      <c r="A9" s="18" t="n"/>
      <c r="B9" s="24" t="n"/>
      <c r="C9" s="29" t="n"/>
      <c r="D9" s="30" t="n"/>
      <c r="E9" s="26" t="n"/>
      <c r="F9" s="26" t="n"/>
      <c r="G9" s="27" t="n"/>
      <c r="H9" s="27" t="n"/>
      <c r="I9" s="27" t="n"/>
      <c r="J9" s="27" t="n"/>
      <c r="K9" s="27" t="n"/>
      <c r="L9" s="27" t="n"/>
      <c r="M9" s="18" t="n"/>
      <c r="N9" s="18" t="n"/>
      <c r="AZ9" s="142" t="n"/>
      <c r="BA9" s="143" t="n"/>
      <c r="BB9" s="145" t="n"/>
      <c r="BC9" s="145" t="n"/>
    </row>
    <row r="10" ht="42" customHeight="1">
      <c r="A10" s="28" t="n"/>
      <c r="B10" s="34" t="n"/>
      <c r="C10" s="147" t="inlineStr">
        <is>
          <t>Set of reporting tables revised to comply with Council Regulation (EC) N° 479/2009, as amended by Commission Regulation (EU) No 220/2014</t>
        </is>
      </c>
      <c r="D10" s="30" t="n"/>
      <c r="E10" s="26" t="n"/>
      <c r="F10" s="26" t="n"/>
      <c r="G10" s="27" t="n"/>
      <c r="H10" s="27" t="n"/>
      <c r="I10" s="27" t="n"/>
      <c r="J10" s="27" t="n"/>
      <c r="K10" s="35" t="n"/>
      <c r="L10" s="27" t="n"/>
      <c r="M10" s="18" t="n"/>
      <c r="N10" s="18" t="n"/>
      <c r="AZ10" s="142" t="n"/>
      <c r="BA10" s="143" t="n"/>
      <c r="BB10" s="145" t="n"/>
      <c r="BC10" s="145" t="n"/>
    </row>
    <row r="11" ht="33" customHeight="1">
      <c r="A11" s="18" t="n"/>
      <c r="B11" s="24" t="n"/>
      <c r="C11" s="527" t="n"/>
      <c r="K11" s="27" t="n"/>
      <c r="L11" s="27" t="n"/>
      <c r="M11" s="18" t="n"/>
      <c r="N11" s="18" t="n"/>
      <c r="AZ11" s="142" t="n"/>
      <c r="BA11" s="143" t="n"/>
      <c r="BB11" s="145" t="n"/>
      <c r="BC11" s="145" t="n"/>
    </row>
    <row r="12" ht="13.5" customHeight="1">
      <c r="A12" s="18" t="n"/>
      <c r="B12" s="24" t="n"/>
      <c r="C12" s="18" t="n"/>
      <c r="D12" s="18" t="n"/>
      <c r="E12" s="36" t="n"/>
      <c r="F12" s="11" t="n"/>
      <c r="G12" s="37" t="n"/>
      <c r="H12" s="27" t="n"/>
      <c r="I12" s="27" t="n"/>
      <c r="J12" s="27" t="n"/>
      <c r="K12" s="27" t="n"/>
      <c r="L12" s="27" t="n"/>
      <c r="M12" s="18" t="n"/>
      <c r="N12" s="18" t="n"/>
      <c r="AZ12" s="142" t="n"/>
      <c r="BA12" s="143" t="n"/>
      <c r="BB12" s="145" t="n"/>
      <c r="BC12" s="145" t="n"/>
    </row>
    <row r="13" ht="33.75" customHeight="1">
      <c r="B13" s="24" t="n"/>
      <c r="C13" s="5" t="n"/>
      <c r="D13" s="18" t="n"/>
      <c r="E13" s="146" t="inlineStr">
        <is>
          <t>Member State: Greece</t>
        </is>
      </c>
      <c r="F13" s="48" t="n"/>
      <c r="G13" s="48" t="n"/>
      <c r="H13" s="48" t="n"/>
      <c r="I13" s="48" t="n"/>
      <c r="J13" s="1" t="n"/>
      <c r="K13" s="1" t="n"/>
      <c r="L13" s="1" t="n"/>
      <c r="AZ13" s="142" t="n"/>
      <c r="BA13" s="143" t="n"/>
      <c r="BB13" s="145" t="n"/>
      <c r="BC13" s="145" t="n"/>
    </row>
    <row r="14" ht="33.75" customHeight="1">
      <c r="B14" s="24" t="n"/>
      <c r="C14" s="5" t="n"/>
      <c r="E14" s="424" t="inlineStr">
        <is>
          <t>Date: 8/4/2025</t>
        </is>
      </c>
      <c r="F14" s="49" t="n"/>
      <c r="G14" s="49" t="n"/>
      <c r="H14" s="49" t="n"/>
      <c r="I14" s="49" t="n"/>
      <c r="J14" s="47" t="inlineStr">
        <is>
          <t>DD/MM/YYYY</t>
        </is>
      </c>
      <c r="K14" s="1" t="n"/>
      <c r="L14" s="1" t="n"/>
      <c r="AZ14" s="142" t="n"/>
      <c r="BA14" s="143" t="n"/>
      <c r="BB14" s="145" t="n"/>
      <c r="BC14" s="145" t="n"/>
    </row>
    <row r="15" ht="31.5" customHeight="1">
      <c r="A15" s="18" t="n"/>
      <c r="B15" s="24" t="n"/>
      <c r="C15" s="16" t="n"/>
      <c r="D15" s="18" t="n"/>
      <c r="E15" s="38" t="inlineStr">
        <is>
          <t xml:space="preserve">The information is to be provided in the cover page only </t>
        </is>
      </c>
      <c r="F15" s="18" t="n"/>
      <c r="G15" s="39" t="n"/>
      <c r="H15" s="18" t="n"/>
      <c r="I15" s="18" t="n"/>
      <c r="J15" s="18" t="n"/>
      <c r="K15" s="18" t="n"/>
      <c r="L15" s="18" t="n"/>
      <c r="M15" s="18" t="n"/>
      <c r="N15" s="18" t="n"/>
      <c r="AZ15" s="142" t="n"/>
      <c r="BA15" s="143" t="n"/>
      <c r="BB15" s="145" t="n"/>
      <c r="BC15" s="145" t="n"/>
    </row>
    <row r="16" ht="31.5" customHeight="1">
      <c r="A16" s="18" t="n"/>
      <c r="B16" s="24" t="n"/>
      <c r="C16" s="16" t="n"/>
      <c r="D16" s="38" t="n"/>
      <c r="E16" s="18" t="n"/>
      <c r="F16" s="18" t="n"/>
      <c r="G16" s="39" t="n"/>
      <c r="H16" s="18" t="n"/>
      <c r="I16" s="18" t="n"/>
      <c r="J16" s="18" t="n"/>
      <c r="K16" s="18" t="n"/>
      <c r="L16" s="18" t="n"/>
      <c r="M16" s="18" t="n"/>
      <c r="N16" s="18" t="n"/>
      <c r="AZ16" s="142" t="n"/>
      <c r="BA16" s="143" t="n"/>
      <c r="BB16" s="145" t="n"/>
      <c r="BC16" s="145" t="n"/>
    </row>
    <row r="17" ht="30" customHeight="1">
      <c r="A17" s="18" t="n"/>
      <c r="B17" s="24" t="n"/>
      <c r="C17" s="40" t="inlineStr">
        <is>
          <t>Table 1: Reporting of government surplus/ deficit and debt levels and provision of associated data.</t>
        </is>
      </c>
      <c r="D17" s="40" t="n"/>
      <c r="E17" s="41" t="n"/>
      <c r="F17" s="41" t="n"/>
      <c r="G17" s="41" t="n"/>
      <c r="H17" s="41" t="n"/>
      <c r="I17" s="41" t="n"/>
      <c r="J17" s="41" t="n"/>
      <c r="K17" s="18" t="n"/>
      <c r="L17" s="18" t="n"/>
      <c r="M17" s="18" t="n"/>
      <c r="N17" s="18" t="n"/>
      <c r="AZ17" s="142" t="n"/>
      <c r="BA17" s="143" t="n"/>
      <c r="BB17" s="145" t="n"/>
      <c r="BC17" s="145" t="n"/>
    </row>
    <row r="18" ht="30" customHeight="1">
      <c r="A18" s="18" t="n"/>
      <c r="B18" s="24" t="n"/>
      <c r="C18" s="40" t="n"/>
      <c r="D18" s="40" t="n"/>
      <c r="E18" s="41" t="n"/>
      <c r="F18" s="41" t="n"/>
      <c r="G18" s="41" t="n"/>
      <c r="H18" s="41" t="n"/>
      <c r="I18" s="41" t="n"/>
      <c r="J18" s="41" t="n"/>
      <c r="K18" s="18" t="n"/>
      <c r="L18" s="18" t="n"/>
      <c r="M18" s="18" t="n"/>
      <c r="N18" s="18" t="n"/>
      <c r="AZ18" s="142" t="n"/>
      <c r="BA18" s="143" t="n"/>
      <c r="BB18" s="145" t="n"/>
      <c r="BC18" s="145" t="n"/>
    </row>
    <row r="19" ht="23.25" customHeight="1">
      <c r="A19" s="15" t="n"/>
      <c r="B19" s="42" t="n"/>
      <c r="C19" s="526" t="inlineStr">
        <is>
          <t>Tables 2A to 2D: Provision of the data which explain the transition between the national definitions of government balance and the surplus/ deficit (B.9) of each government sub-sector.</t>
        </is>
      </c>
      <c r="K19" s="15" t="n"/>
      <c r="L19" s="15" t="n"/>
      <c r="M19" s="15" t="n"/>
      <c r="N19" s="15" t="n"/>
      <c r="O19" s="2" t="n"/>
      <c r="P19" s="2" t="n"/>
      <c r="AZ19" s="142" t="n"/>
      <c r="BA19" s="143" t="n"/>
      <c r="BB19" s="145" t="n"/>
      <c r="BC19" s="145" t="n"/>
    </row>
    <row r="20" ht="23.25" customHeight="1">
      <c r="A20" s="15" t="n"/>
      <c r="B20" s="42" t="n"/>
      <c r="K20" s="15" t="n"/>
      <c r="L20" s="15" t="n"/>
      <c r="M20" s="15" t="n"/>
      <c r="N20" s="15" t="n"/>
      <c r="O20" s="2" t="n"/>
      <c r="P20" s="2" t="n"/>
      <c r="AZ20" s="142" t="n"/>
      <c r="BA20" s="143" t="n"/>
      <c r="BB20" s="145" t="n"/>
      <c r="BC20" s="145" t="n"/>
    </row>
    <row r="21" ht="30" customHeight="1">
      <c r="A21" s="15" t="n"/>
      <c r="B21" s="42" t="n"/>
      <c r="C21" s="40" t="n"/>
      <c r="D21" s="40" t="n"/>
      <c r="E21" s="41" t="n"/>
      <c r="F21" s="41" t="n"/>
      <c r="G21" s="41" t="n"/>
      <c r="H21" s="41" t="n"/>
      <c r="I21" s="41" t="n"/>
      <c r="J21" s="41" t="n"/>
      <c r="K21" s="15" t="n"/>
      <c r="L21" s="15" t="n"/>
      <c r="M21" s="15" t="n"/>
      <c r="N21" s="15" t="n"/>
      <c r="O21" s="2" t="n"/>
      <c r="P21" s="2" t="n"/>
      <c r="AZ21" s="142" t="n"/>
      <c r="BA21" s="143" t="n"/>
      <c r="BB21" s="145" t="n"/>
      <c r="BC21" s="145" t="n"/>
    </row>
    <row r="22" ht="23.25" customHeight="1">
      <c r="A22" s="15" t="n"/>
      <c r="B22" s="18" t="n"/>
      <c r="C22" s="526" t="inlineStr">
        <is>
          <t>Tables 3A to 3E: Provision of the data which explain the contributions of the government surplus/ deficit and the other relevant factors to the variation in the government debt level, and the consolidation of debt (general government and general government subsectors).</t>
        </is>
      </c>
      <c r="K22" s="18" t="n"/>
      <c r="L22" s="18" t="n"/>
      <c r="M22" s="18" t="n"/>
      <c r="N22" s="18" t="n"/>
      <c r="AZ22" s="142" t="n"/>
      <c r="BA22" s="143" t="n"/>
      <c r="BB22" s="145" t="n"/>
      <c r="BC22" s="145" t="n"/>
    </row>
    <row r="23" ht="23.25" customHeight="1">
      <c r="A23" s="15" t="n"/>
      <c r="B23" s="18" t="n"/>
      <c r="K23" s="18" t="n"/>
      <c r="L23" s="18" t="n"/>
      <c r="M23" s="18" t="n"/>
      <c r="N23" s="18" t="n"/>
      <c r="AZ23" s="142" t="n"/>
      <c r="BA23" s="143" t="n"/>
      <c r="BB23" s="145" t="n"/>
      <c r="BC23" s="145" t="n"/>
    </row>
    <row r="24" ht="30" customHeight="1">
      <c r="A24" s="15" t="n"/>
      <c r="B24" s="18" t="n"/>
      <c r="C24" s="40" t="n"/>
      <c r="D24" s="40" t="n"/>
      <c r="E24" s="41" t="n"/>
      <c r="F24" s="41" t="n"/>
      <c r="G24" s="41" t="n"/>
      <c r="H24" s="41" t="n"/>
      <c r="I24" s="41" t="n"/>
      <c r="J24" s="41" t="n"/>
      <c r="K24" s="18" t="n"/>
      <c r="L24" s="18" t="n"/>
      <c r="M24" s="18" t="n"/>
      <c r="N24" s="18" t="n"/>
      <c r="AZ24" s="142" t="n"/>
      <c r="BA24" s="143" t="n"/>
      <c r="BB24" s="145" t="n"/>
      <c r="BC24" s="145" t="n"/>
    </row>
    <row r="25" ht="30" customHeight="1">
      <c r="A25" s="43" t="n"/>
      <c r="B25" s="18" t="n"/>
      <c r="C25" s="44" t="inlineStr">
        <is>
          <t>Table 4: Provision of other data in accordance with the statements contained in the Council minutes of 22/11/1993.</t>
        </is>
      </c>
      <c r="D25" s="44" t="n"/>
      <c r="E25" s="41" t="n"/>
      <c r="F25" s="41" t="n"/>
      <c r="G25" s="41" t="n"/>
      <c r="H25" s="41" t="n"/>
      <c r="I25" s="41" t="n"/>
      <c r="J25" s="41" t="n"/>
      <c r="K25" s="18" t="n"/>
      <c r="L25" s="18" t="n"/>
      <c r="M25" s="18" t="n"/>
      <c r="N25" s="18" t="n"/>
      <c r="AZ25" s="142" t="n"/>
      <c r="BA25" s="143" t="n"/>
      <c r="BB25" s="145" t="n"/>
      <c r="BC25" s="145" t="n"/>
    </row>
    <row r="26" ht="30" customHeight="1">
      <c r="A26" s="15" t="n"/>
      <c r="B26" s="42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15" t="n"/>
      <c r="L26" s="15" t="n"/>
      <c r="M26" s="15" t="n"/>
      <c r="N26" s="18" t="n"/>
      <c r="AZ26" s="142" t="n"/>
      <c r="BA26" s="143" t="n"/>
      <c r="BB26" s="145" t="n"/>
      <c r="BC26" s="145" t="n"/>
    </row>
    <row r="27" ht="30" customHeight="1">
      <c r="A27" s="15" t="n"/>
      <c r="B27" s="42" t="n"/>
      <c r="C27" s="41" t="n"/>
      <c r="D27" s="41" t="n"/>
      <c r="E27" s="41" t="n"/>
      <c r="F27" s="41" t="n"/>
      <c r="G27" s="41" t="n"/>
      <c r="H27" s="41" t="n"/>
      <c r="I27" s="41" t="n"/>
      <c r="J27" s="41" t="n"/>
      <c r="K27" s="15" t="n"/>
      <c r="L27" s="15" t="n"/>
      <c r="M27" s="15" t="n"/>
      <c r="N27" s="18" t="n"/>
      <c r="AZ27" s="142" t="n"/>
      <c r="BA27" s="143" t="n"/>
      <c r="BB27" s="145" t="n"/>
      <c r="BC27" s="145" t="n"/>
    </row>
    <row r="28" ht="30" customHeight="1">
      <c r="A28" s="15" t="n"/>
      <c r="B28" s="42" t="n"/>
      <c r="C28" s="45" t="inlineStr">
        <is>
          <t>Yellow and grey cells: compulsory detail; green cells: automatic compilation; blue cells: voluntary detail.</t>
        </is>
      </c>
      <c r="D28" s="41" t="n"/>
      <c r="E28" s="41" t="n"/>
      <c r="F28" s="41" t="n"/>
      <c r="G28" s="41" t="n"/>
      <c r="H28" s="41" t="n"/>
      <c r="I28" s="41" t="n"/>
      <c r="J28" s="41" t="n"/>
      <c r="K28" s="15" t="n"/>
      <c r="L28" s="15" t="n"/>
      <c r="M28" s="15" t="n"/>
      <c r="N28" s="18" t="n"/>
      <c r="AZ28" s="142" t="n"/>
      <c r="BA28" s="143" t="n"/>
      <c r="BB28" s="145" t="n"/>
      <c r="BC28" s="145" t="n"/>
    </row>
    <row r="29" ht="36" customHeight="1">
      <c r="A29" s="15" t="n"/>
      <c r="B29" s="42" t="n"/>
      <c r="C29" s="45" t="inlineStr">
        <is>
          <t xml:space="preserve">Not applicable: M ; Not available: L </t>
        </is>
      </c>
      <c r="D29" s="46" t="n"/>
      <c r="E29" s="41" t="n"/>
      <c r="F29" s="41" t="n"/>
      <c r="G29" s="46" t="n"/>
      <c r="H29" s="46" t="n"/>
      <c r="I29" s="41" t="n"/>
      <c r="J29" s="41" t="n"/>
      <c r="K29" s="15" t="n"/>
      <c r="L29" s="15" t="n"/>
      <c r="M29" s="15" t="n"/>
      <c r="N29" s="18" t="n"/>
      <c r="BA29" s="143" t="n"/>
      <c r="BB29" s="145" t="n"/>
      <c r="BC29" s="145" t="n"/>
    </row>
    <row r="30" ht="23.25" customHeight="1">
      <c r="A30" s="15" t="n"/>
      <c r="B30" s="42" t="n"/>
      <c r="C30" s="45" t="inlineStr">
        <is>
          <t>For all "vertical and horizontal checks" cells is used "Comma Style" Format. Thus, cell which is equal to "0.00" (zero) is shown as "-". Also 1000 separator is used.</t>
        </is>
      </c>
      <c r="D30" s="41" t="n"/>
      <c r="E30" s="41" t="n"/>
      <c r="F30" s="41" t="n"/>
      <c r="G30" s="41" t="n"/>
      <c r="H30" s="41" t="n"/>
      <c r="I30" s="41" t="n"/>
      <c r="J30" s="41" t="n"/>
      <c r="K30" s="15" t="n"/>
      <c r="L30" s="15" t="n"/>
      <c r="M30" s="15" t="n"/>
      <c r="N30" s="18" t="n"/>
      <c r="BA30" s="143" t="n"/>
      <c r="BB30" s="145" t="n"/>
      <c r="BC30" s="145" t="n"/>
    </row>
    <row r="31" ht="23.25" customHeight="1">
      <c r="A31" s="15" t="n"/>
      <c r="B31" s="42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8" t="n"/>
      <c r="BA31" s="143" t="n"/>
      <c r="BB31" s="145" t="n"/>
      <c r="BC31" s="145" t="n"/>
      <c r="BG31" s="145" t="n"/>
      <c r="BH31" s="145" t="n"/>
    </row>
    <row r="32" ht="23.25" customHeight="1">
      <c r="A32" s="15" t="n"/>
      <c r="B32" s="42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8" t="n"/>
      <c r="BA32" s="143" t="n"/>
      <c r="BB32" s="145" t="n"/>
      <c r="BC32" s="145" t="n"/>
    </row>
    <row r="33" ht="23.25" customHeight="1">
      <c r="A33" s="2" t="n"/>
      <c r="B33" s="4" t="n"/>
      <c r="E33" s="7" t="n"/>
      <c r="F33" s="7" t="n"/>
      <c r="G33" s="2" t="n"/>
      <c r="H33" s="2" t="n"/>
      <c r="I33" s="2" t="n"/>
      <c r="J33" s="2" t="n"/>
      <c r="K33" s="2" t="n"/>
      <c r="L33" s="2" t="n"/>
      <c r="M33" s="2" t="n"/>
      <c r="BA33" s="143" t="n"/>
      <c r="BB33" s="145" t="n"/>
      <c r="BC33" s="145" t="n"/>
    </row>
    <row r="34" ht="23.25" customHeight="1">
      <c r="A34" s="2" t="n"/>
      <c r="B34" s="4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BA34" s="143" t="n"/>
      <c r="BB34" s="145" t="n"/>
      <c r="BC34" s="145" t="n"/>
    </row>
    <row r="35" ht="23.25" customHeight="1">
      <c r="A35" s="2" t="n"/>
      <c r="B35" s="4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BA35" s="143" t="n"/>
      <c r="BB35" s="145" t="n"/>
      <c r="BC35" s="145" t="n"/>
    </row>
    <row r="36" ht="30.75" customHeight="1">
      <c r="A36" s="8" t="n"/>
      <c r="B36" s="9" t="n"/>
      <c r="C36" s="10" t="n"/>
      <c r="D36" s="1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1" t="n"/>
      <c r="BA36" s="143" t="n"/>
      <c r="BB36" s="145" t="n"/>
      <c r="BC36" s="145" t="n"/>
    </row>
    <row r="37" ht="23.25" customHeight="1">
      <c r="A37" s="2" t="n"/>
      <c r="B37" s="4" t="n"/>
      <c r="C37" s="6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BA37" s="143" t="n"/>
      <c r="BB37" s="145" t="n"/>
      <c r="BC37" s="145" t="n"/>
    </row>
    <row r="38" ht="15.75" customHeight="1">
      <c r="A38" s="2" t="n"/>
      <c r="B38" s="4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</row>
    <row r="39" ht="15.75" customHeight="1">
      <c r="A39" s="2" t="n"/>
      <c r="B39" s="4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</row>
    <row r="40" ht="15.75" customHeight="1">
      <c r="A40" s="2" t="n"/>
      <c r="B40" s="4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</row>
  </sheetData>
  <mergeCells count="4">
    <mergeCell ref="C19:J20"/>
    <mergeCell ref="C11:J11"/>
    <mergeCell ref="O1:R1"/>
    <mergeCell ref="C22:J23"/>
  </mergeCells>
  <conditionalFormatting sqref="E13">
    <cfRule type="cellIs" priority="1" operator="equal" dxfId="0">
      <formula>""</formula>
    </cfRule>
  </conditionalFormatting>
  <conditionalFormatting sqref="P2:P6 R2:R7">
    <cfRule type="cellIs" priority="7" operator="equal" dxfId="0">
      <formula>"not fully completed!"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10.xml><?xml version="1.0" encoding="utf-8"?>
<worksheet xmlns="http://schemas.openxmlformats.org/spreadsheetml/2006/main">
  <sheetPr codeName="Sheet2" transitionEvaluation="1">
    <tabColor rgb="FF00FF00"/>
    <outlinePr summaryBelow="1" summaryRight="1"/>
    <pageSetUpPr fitToPage="1"/>
  </sheetPr>
  <dimension ref="A1:Q42"/>
  <sheetViews>
    <sheetView showGridLines="0" defaultGridColor="0" topLeftCell="C1" colorId="22" zoomScale="80" zoomScaleNormal="80" zoomScaleSheetLayoutView="80" workbookViewId="0">
      <selection activeCell="F10" sqref="F10:I38"/>
    </sheetView>
  </sheetViews>
  <sheetFormatPr baseColWidth="8" defaultColWidth="9.77734375" defaultRowHeight="15.75"/>
  <cols>
    <col hidden="1" width="10.5546875" customWidth="1" style="170" min="1" max="1"/>
    <col hidden="1" width="35.6640625" customWidth="1" style="170" min="2" max="2"/>
    <col width="10.33203125" customWidth="1" style="152" min="3" max="3"/>
    <col width="40.77734375" customWidth="1" style="152" min="4" max="4"/>
    <col width="20" customWidth="1" style="152" min="5" max="5"/>
    <col width="10.88671875" customWidth="1" style="152" min="6" max="9"/>
    <col width="9.77734375" customWidth="1" style="152" min="10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7.5" customHeight="1">
      <c r="A1" s="150" t="inlineStr">
        <is>
          <t>h</t>
        </is>
      </c>
      <c r="B1" s="150" t="n"/>
      <c r="K1" s="154">
        <f>'Cover page'!$N$1</f>
        <v/>
      </c>
      <c r="L1" s="154" t="inlineStr">
        <is>
          <t>estimated</t>
        </is>
      </c>
      <c r="M1" s="154" t="n">
        <v>5</v>
      </c>
      <c r="N1" s="154" t="n">
        <v>6</v>
      </c>
      <c r="O1" s="154" t="n">
        <v>7</v>
      </c>
      <c r="P1" s="154" t="n">
        <v>8</v>
      </c>
      <c r="Q1" s="154" t="n">
        <v>9</v>
      </c>
    </row>
    <row r="2" ht="18" customHeight="1">
      <c r="A2" s="150" t="n"/>
      <c r="B2" s="150" t="n"/>
      <c r="C2" s="238" t="inlineStr">
        <is>
          <t>Table 4: Provision of other data in accordance with the statements contained in the Council minutes of 22/11/1993.</t>
        </is>
      </c>
      <c r="D2" s="157" t="n"/>
      <c r="E2" s="239" t="n"/>
      <c r="F2" s="157" t="n"/>
      <c r="G2" s="157" t="n"/>
      <c r="H2" s="157" t="n"/>
      <c r="I2" s="157" t="n"/>
      <c r="L2" s="154" t="inlineStr">
        <is>
          <t>half-finalized</t>
        </is>
      </c>
    </row>
    <row r="3" ht="16.5" customHeight="1" thickBot="1">
      <c r="A3" s="150" t="n"/>
      <c r="B3" s="150" t="n"/>
      <c r="C3" s="157" t="n"/>
      <c r="D3" s="157" t="n"/>
      <c r="E3" s="157" t="n"/>
      <c r="F3" s="157" t="n"/>
      <c r="G3" s="157" t="n"/>
      <c r="H3" s="157" t="n"/>
      <c r="I3" s="157" t="n"/>
      <c r="L3" s="154" t="inlineStr">
        <is>
          <t>final</t>
        </is>
      </c>
    </row>
    <row r="4" ht="16.5" customHeight="1" thickTop="1">
      <c r="A4" s="159" t="n"/>
      <c r="B4" s="389" t="n"/>
      <c r="C4" s="244" t="n"/>
      <c r="D4" s="245" t="n"/>
      <c r="E4" s="245" t="n"/>
      <c r="F4" s="245" t="n"/>
      <c r="G4" s="245" t="n"/>
      <c r="H4" s="245" t="n"/>
      <c r="I4" s="245" t="n"/>
      <c r="J4" s="246" t="n"/>
    </row>
    <row r="5" ht="18" customHeight="1">
      <c r="A5" s="161" t="n"/>
      <c r="B5" s="390" t="n"/>
      <c r="C5" s="395" t="n"/>
      <c r="D5" s="396">
        <f>'Cover page'!E14</f>
        <v/>
      </c>
      <c r="E5" s="157" t="n"/>
      <c r="F5" s="241" t="inlineStr">
        <is>
          <t>Year</t>
        </is>
      </c>
      <c r="G5" s="248" t="n"/>
      <c r="H5" s="249" t="n"/>
      <c r="I5" s="249" t="n"/>
      <c r="J5" s="397" t="n"/>
    </row>
    <row r="6">
      <c r="A6" s="161" t="n"/>
      <c r="B6" s="391" t="inlineStr">
        <is>
          <t>SDMX series</t>
        </is>
      </c>
      <c r="C6" s="395" t="n"/>
      <c r="D6" s="157" t="inlineStr">
        <is>
          <t>Data are in ...(millions of units of national currency)</t>
        </is>
      </c>
      <c r="E6" s="157" t="n"/>
      <c r="F6" s="242">
        <f>'Table 1'!E5</f>
        <v/>
      </c>
      <c r="G6" s="242">
        <f>'Table 1'!F5</f>
        <v/>
      </c>
      <c r="H6" s="242">
        <f>'Table 1'!G5</f>
        <v/>
      </c>
      <c r="I6" s="242">
        <f>'Table 1'!H5</f>
        <v/>
      </c>
      <c r="J6" s="397" t="n"/>
    </row>
    <row r="7">
      <c r="A7" s="161" t="n"/>
      <c r="B7" s="392" t="n"/>
      <c r="C7" s="395" t="n"/>
      <c r="D7" s="396">
        <f>'Cover page'!E13</f>
        <v/>
      </c>
      <c r="F7" s="385" t="inlineStr">
        <is>
          <t>half-finalized</t>
        </is>
      </c>
      <c r="G7" s="385" t="inlineStr">
        <is>
          <t>half-finalized</t>
        </is>
      </c>
      <c r="H7" s="385" t="inlineStr">
        <is>
          <t>half-finalized</t>
        </is>
      </c>
      <c r="I7" s="385" t="inlineStr">
        <is>
          <t>half-finalized</t>
        </is>
      </c>
      <c r="J7" s="397" t="n"/>
    </row>
    <row r="8" ht="16.5" customHeight="1" thickBot="1">
      <c r="A8" s="161" t="n"/>
      <c r="B8" s="390" t="n"/>
      <c r="C8" s="398" t="inlineStr">
        <is>
          <t xml:space="preserve">Statement </t>
        </is>
      </c>
      <c r="D8" s="386" t="n"/>
      <c r="E8" s="387" t="n"/>
      <c r="F8" s="388" t="n"/>
      <c r="G8" s="388" t="n"/>
      <c r="H8" s="388" t="n"/>
      <c r="I8" s="388" t="n"/>
      <c r="J8" s="397" t="n"/>
    </row>
    <row r="9" ht="16.5" customHeight="1" thickBot="1">
      <c r="A9" s="161" t="n"/>
      <c r="B9" s="390" t="n"/>
      <c r="C9" s="398" t="inlineStr">
        <is>
          <t>Number</t>
        </is>
      </c>
      <c r="D9" s="157" t="n"/>
      <c r="J9" s="397" t="n"/>
    </row>
    <row r="10" ht="16.5" customHeight="1" thickBot="1">
      <c r="A10" s="240" t="inlineStr">
        <is>
          <t>T4.AF81L.S13</t>
        </is>
      </c>
      <c r="B10" s="393" t="inlineStr">
        <is>
          <t>A.N.@@._Z.S13._Z.C.L.F.F81.T._Z.XDC._T.S.V.N._T.EDP4</t>
        </is>
      </c>
      <c r="C10" s="399" t="n">
        <v>2</v>
      </c>
      <c r="D10" s="220" t="inlineStr">
        <is>
          <t>Trade credits and advances (AF.81 L)</t>
        </is>
      </c>
      <c r="E10" s="214" t="n"/>
      <c r="F10" s="434" t="n">
        <v>2701</v>
      </c>
      <c r="G10" s="434" t="n">
        <v>3282</v>
      </c>
      <c r="H10" s="434" t="n">
        <v>4405</v>
      </c>
      <c r="I10" s="434" t="n">
        <v>4307</v>
      </c>
      <c r="J10" s="397" t="n"/>
      <c r="K10" s="195" t="n"/>
      <c r="L10" s="195" t="n"/>
      <c r="M10" s="195" t="n"/>
      <c r="N10" s="195" t="n"/>
    </row>
    <row r="11" ht="16.5" customHeight="1" thickBot="1">
      <c r="A11" s="161" t="n"/>
      <c r="B11" s="393" t="n"/>
      <c r="C11" s="399" t="n"/>
      <c r="D11" s="386" t="n"/>
      <c r="E11" s="387" t="n"/>
      <c r="F11" s="523" t="n"/>
      <c r="G11" s="523" t="n"/>
      <c r="H11" s="523" t="n"/>
      <c r="I11" s="523" t="n"/>
      <c r="J11" s="397" t="n"/>
      <c r="K11" s="195" t="n"/>
      <c r="L11" s="195" t="n"/>
      <c r="M11" s="195" t="n"/>
      <c r="N11" s="195" t="n"/>
    </row>
    <row r="12">
      <c r="A12" s="161" t="n"/>
      <c r="B12" s="393" t="n"/>
      <c r="C12" s="399" t="n"/>
      <c r="D12" s="157" t="n"/>
      <c r="F12" s="460" t="n"/>
      <c r="G12" s="460" t="n"/>
      <c r="H12" s="460" t="n"/>
      <c r="I12" s="460" t="n"/>
      <c r="J12" s="397" t="n"/>
      <c r="K12" s="195" t="n"/>
      <c r="L12" s="195" t="n"/>
      <c r="M12" s="195" t="n"/>
      <c r="N12" s="195" t="n"/>
    </row>
    <row r="13">
      <c r="A13" s="161" t="n"/>
      <c r="B13" s="393" t="n"/>
      <c r="C13" s="399" t="n">
        <v>3</v>
      </c>
      <c r="D13" s="220" t="inlineStr">
        <is>
          <t>Amount outstanding in the government debt from the financing of public undertakings</t>
        </is>
      </c>
      <c r="E13" s="214" t="n"/>
      <c r="F13" s="460" t="n"/>
      <c r="G13" s="460" t="n"/>
      <c r="H13" s="460" t="n"/>
      <c r="I13" s="460" t="n"/>
      <c r="J13" s="397" t="n"/>
      <c r="K13" s="195" t="n"/>
      <c r="L13" s="195" t="n"/>
      <c r="M13" s="195" t="n"/>
      <c r="N13" s="195" t="n"/>
    </row>
    <row r="14">
      <c r="A14" s="161" t="n"/>
      <c r="B14" s="393" t="n"/>
      <c r="C14" s="400" t="n"/>
      <c r="F14" s="460" t="n"/>
      <c r="G14" s="460" t="n"/>
      <c r="H14" s="460" t="n"/>
      <c r="I14" s="460" t="n"/>
      <c r="J14" s="397" t="n"/>
      <c r="K14" s="195" t="n"/>
      <c r="L14" s="195" t="n"/>
      <c r="M14" s="195" t="n"/>
      <c r="N14" s="195" t="n"/>
    </row>
    <row r="15">
      <c r="A15" s="161" t="n"/>
      <c r="B15" s="393" t="n"/>
      <c r="C15" s="400" t="n"/>
      <c r="F15" s="460" t="n"/>
      <c r="G15" s="460" t="n"/>
      <c r="H15" s="460" t="n"/>
      <c r="I15" s="460" t="n"/>
      <c r="J15" s="397" t="n"/>
      <c r="K15" s="195" t="n"/>
      <c r="L15" s="195" t="n"/>
      <c r="M15" s="195" t="n"/>
      <c r="N15" s="195" t="n"/>
    </row>
    <row r="16">
      <c r="A16" s="161" t="inlineStr">
        <is>
          <t>T4.FPU.S13</t>
        </is>
      </c>
      <c r="B16" s="393" t="inlineStr">
        <is>
          <t>A.N.@@._Z.S13._Z.C.L.LE.FPU.T._Z.XDC._T.S.V.N._T.EDP4</t>
        </is>
      </c>
      <c r="C16" s="400" t="n"/>
      <c r="D16" s="213" t="inlineStr">
        <is>
          <t>Data:</t>
        </is>
      </c>
      <c r="E16" s="213" t="n"/>
      <c r="F16" s="434" t="n">
        <v>0</v>
      </c>
      <c r="G16" s="434" t="n">
        <v>0</v>
      </c>
      <c r="H16" s="434" t="n">
        <v>0</v>
      </c>
      <c r="I16" s="434" t="n">
        <v>0</v>
      </c>
      <c r="J16" s="397" t="n"/>
      <c r="K16" s="195" t="n"/>
      <c r="L16" s="195" t="n"/>
      <c r="M16" s="195" t="n"/>
      <c r="N16" s="195" t="n"/>
    </row>
    <row r="17">
      <c r="A17" s="161" t="n"/>
      <c r="B17" s="393" t="n"/>
      <c r="C17" s="400" t="n"/>
      <c r="F17" s="460" t="n"/>
      <c r="G17" s="460" t="n"/>
      <c r="H17" s="460" t="n"/>
      <c r="I17" s="460" t="n"/>
      <c r="J17" s="397" t="n"/>
      <c r="K17" s="195" t="n"/>
      <c r="L17" s="195" t="n"/>
      <c r="M17" s="195" t="n"/>
      <c r="N17" s="195" t="n"/>
    </row>
    <row r="18">
      <c r="A18" s="161" t="n"/>
      <c r="B18" s="393" t="n"/>
      <c r="C18" s="400" t="n"/>
      <c r="D18" s="213" t="inlineStr">
        <is>
          <t>Institutional characteristics:</t>
        </is>
      </c>
      <c r="E18" s="213" t="n"/>
      <c r="F18" s="524" t="n"/>
      <c r="G18" s="524" t="n"/>
      <c r="H18" s="524" t="n"/>
      <c r="I18" s="524" t="n"/>
      <c r="J18" s="397" t="n"/>
      <c r="K18" s="195" t="n"/>
      <c r="L18" s="195" t="n"/>
      <c r="M18" s="195" t="n"/>
      <c r="N18" s="195" t="n"/>
    </row>
    <row r="19">
      <c r="A19" s="161" t="n"/>
      <c r="B19" s="393" t="n"/>
      <c r="C19" s="400" t="n"/>
      <c r="D19" s="213" t="n"/>
      <c r="E19" s="213" t="n"/>
      <c r="F19" s="524" t="n"/>
      <c r="G19" s="524" t="n"/>
      <c r="H19" s="524" t="n"/>
      <c r="I19" s="524" t="n"/>
      <c r="J19" s="397" t="n"/>
      <c r="K19" s="195" t="n"/>
      <c r="L19" s="195" t="n"/>
      <c r="M19" s="195" t="n"/>
      <c r="N19" s="195" t="n"/>
    </row>
    <row r="20">
      <c r="A20" s="161" t="n"/>
      <c r="B20" s="393" t="n"/>
      <c r="C20" s="400" t="n"/>
      <c r="D20" s="213" t="n"/>
      <c r="E20" s="213" t="n"/>
      <c r="F20" s="524" t="n"/>
      <c r="G20" s="524" t="n"/>
      <c r="H20" s="524" t="n"/>
      <c r="I20" s="524" t="n"/>
      <c r="J20" s="397" t="n"/>
      <c r="K20" s="195" t="n"/>
      <c r="L20" s="195" t="n"/>
      <c r="M20" s="195" t="n"/>
      <c r="N20" s="195" t="n"/>
    </row>
    <row r="21">
      <c r="A21" s="161" t="n"/>
      <c r="B21" s="393" t="n"/>
      <c r="C21" s="400" t="n"/>
      <c r="D21" s="213" t="n"/>
      <c r="E21" s="213" t="n"/>
      <c r="F21" s="524" t="n"/>
      <c r="G21" s="524" t="n"/>
      <c r="H21" s="524" t="n"/>
      <c r="I21" s="524" t="n"/>
      <c r="J21" s="397" t="n"/>
      <c r="K21" s="195" t="n"/>
      <c r="L21" s="195" t="n"/>
      <c r="M21" s="195" t="n"/>
      <c r="N21" s="195" t="n"/>
    </row>
    <row r="22">
      <c r="A22" s="161" t="n"/>
      <c r="B22" s="393" t="n"/>
      <c r="C22" s="400" t="n"/>
      <c r="F22" s="524" t="n"/>
      <c r="G22" s="524" t="n"/>
      <c r="H22" s="524" t="n"/>
      <c r="I22" s="524" t="n"/>
      <c r="J22" s="397" t="n"/>
      <c r="K22" s="195" t="n"/>
      <c r="L22" s="195" t="n"/>
      <c r="M22" s="195" t="n"/>
      <c r="N22" s="195" t="n"/>
    </row>
    <row r="23">
      <c r="A23" s="161" t="n"/>
      <c r="B23" s="393" t="n"/>
      <c r="C23" s="400" t="n"/>
      <c r="F23" s="524" t="n"/>
      <c r="G23" s="524" t="n"/>
      <c r="H23" s="524" t="n"/>
      <c r="I23" s="524" t="n"/>
      <c r="J23" s="397" t="n"/>
      <c r="K23" s="195" t="n"/>
      <c r="L23" s="195" t="n"/>
      <c r="M23" s="195" t="n"/>
      <c r="N23" s="195" t="n"/>
    </row>
    <row r="24">
      <c r="A24" s="161" t="n"/>
      <c r="B24" s="393" t="n"/>
      <c r="C24" s="400" t="n"/>
      <c r="F24" s="524" t="n"/>
      <c r="G24" s="524" t="n"/>
      <c r="H24" s="524" t="n"/>
      <c r="I24" s="524" t="n"/>
      <c r="J24" s="397" t="n"/>
      <c r="K24" s="195" t="n"/>
      <c r="L24" s="195" t="n"/>
      <c r="M24" s="195" t="n"/>
      <c r="N24" s="195" t="n"/>
    </row>
    <row r="25" ht="16.5" customHeight="1" thickBot="1">
      <c r="A25" s="161" t="n"/>
      <c r="B25" s="393" t="n"/>
      <c r="C25" s="400" t="n"/>
      <c r="D25" s="386" t="n"/>
      <c r="E25" s="387" t="n"/>
      <c r="F25" s="523" t="n"/>
      <c r="G25" s="523" t="n"/>
      <c r="H25" s="523" t="n"/>
      <c r="I25" s="523" t="n"/>
      <c r="J25" s="397" t="n"/>
      <c r="K25" s="195" t="n"/>
      <c r="L25" s="195" t="n"/>
      <c r="M25" s="195" t="n"/>
      <c r="N25" s="195" t="n"/>
    </row>
    <row r="26" ht="9.75" customHeight="1">
      <c r="A26" s="161" t="n"/>
      <c r="B26" s="393" t="n"/>
      <c r="C26" s="400" t="n"/>
      <c r="F26" s="460" t="n"/>
      <c r="G26" s="460" t="n"/>
      <c r="H26" s="460" t="n"/>
      <c r="I26" s="460" t="n"/>
      <c r="J26" s="397" t="n"/>
      <c r="K26" s="195" t="n"/>
      <c r="L26" s="195" t="n"/>
      <c r="M26" s="195" t="n"/>
      <c r="N26" s="195" t="n"/>
    </row>
    <row r="27">
      <c r="A27" s="161" t="n"/>
      <c r="B27" s="393" t="n"/>
      <c r="C27" s="399" t="n">
        <v>4</v>
      </c>
      <c r="D27" s="220" t="inlineStr">
        <is>
          <t xml:space="preserve">In case of substantial differences between the face value and the present value of </t>
        </is>
      </c>
      <c r="E27" s="214" t="n"/>
      <c r="F27" s="460" t="n"/>
      <c r="G27" s="460" t="n"/>
      <c r="H27" s="460" t="n"/>
      <c r="I27" s="460" t="n"/>
      <c r="J27" s="397" t="n"/>
      <c r="K27" s="195" t="n"/>
      <c r="L27" s="195" t="n"/>
      <c r="M27" s="195" t="n"/>
      <c r="N27" s="195" t="n"/>
    </row>
    <row r="28">
      <c r="A28" s="161" t="n"/>
      <c r="B28" s="393" t="n"/>
      <c r="C28" s="401" t="n"/>
      <c r="D28" s="220" t="inlineStr">
        <is>
          <t>government debt, please provide information on</t>
        </is>
      </c>
      <c r="E28" s="214" t="n"/>
      <c r="F28" s="460" t="n"/>
      <c r="G28" s="460" t="n"/>
      <c r="H28" s="460" t="n"/>
      <c r="I28" s="460" t="n"/>
      <c r="J28" s="397" t="n"/>
      <c r="K28" s="195" t="n"/>
      <c r="L28" s="195" t="n"/>
      <c r="M28" s="195" t="n"/>
      <c r="N28" s="195" t="n"/>
    </row>
    <row r="29">
      <c r="A29" s="161" t="n"/>
      <c r="B29" s="393" t="n"/>
      <c r="C29" s="401" t="n"/>
      <c r="D29" s="152" t="inlineStr">
        <is>
          <t>i) the extent of these differences:</t>
        </is>
      </c>
      <c r="E29" s="152" t="inlineStr">
        <is>
          <t>Total</t>
        </is>
      </c>
      <c r="F29" s="525" t="n">
        <v>25189</v>
      </c>
      <c r="G29" s="524" t="n">
        <v>8067</v>
      </c>
      <c r="H29" s="524" t="n">
        <v>15345</v>
      </c>
      <c r="I29" s="524" t="n">
        <v>17332</v>
      </c>
      <c r="J29" s="397" t="n"/>
      <c r="K29" s="195" t="n"/>
      <c r="L29" s="195" t="n"/>
      <c r="M29" s="195" t="n"/>
      <c r="N29" s="195" t="n"/>
    </row>
    <row r="30">
      <c r="A30" s="161" t="n"/>
      <c r="B30" s="393" t="n"/>
      <c r="C30" s="401" t="n"/>
      <c r="F30" s="524" t="n"/>
      <c r="G30" s="524" t="n"/>
      <c r="H30" s="524" t="n"/>
      <c r="I30" s="524" t="n"/>
      <c r="J30" s="397" t="n"/>
      <c r="K30" s="195" t="n"/>
      <c r="L30" s="195" t="n"/>
      <c r="M30" s="195" t="n"/>
      <c r="N30" s="195" t="n"/>
    </row>
    <row r="31">
      <c r="A31" s="161" t="n"/>
      <c r="B31" s="393" t="n"/>
      <c r="C31" s="401" t="n"/>
      <c r="F31" s="524" t="n"/>
      <c r="G31" s="524" t="n"/>
      <c r="H31" s="524" t="n"/>
      <c r="I31" s="524" t="n"/>
      <c r="J31" s="397" t="n"/>
      <c r="K31" s="195" t="n"/>
      <c r="L31" s="195" t="n"/>
      <c r="M31" s="195" t="n"/>
      <c r="N31" s="195" t="n"/>
    </row>
    <row r="32">
      <c r="A32" s="161" t="n"/>
      <c r="B32" s="393" t="n"/>
      <c r="C32" s="401" t="n"/>
      <c r="F32" s="524" t="n"/>
      <c r="G32" s="524" t="n"/>
      <c r="H32" s="524" t="n"/>
      <c r="I32" s="524" t="n"/>
      <c r="J32" s="397" t="n"/>
      <c r="K32" s="195" t="n"/>
      <c r="L32" s="195" t="n"/>
      <c r="M32" s="195" t="n"/>
      <c r="N32" s="195" t="n"/>
    </row>
    <row r="33">
      <c r="A33" s="161" t="n"/>
      <c r="B33" s="393" t="n"/>
      <c r="C33" s="401" t="n"/>
      <c r="D33" s="152" t="inlineStr">
        <is>
          <t>ii) the reasons for these differences:</t>
        </is>
      </c>
      <c r="E33" s="152" t="inlineStr">
        <is>
          <t>Securities</t>
        </is>
      </c>
      <c r="F33" s="525" t="n">
        <v>14245</v>
      </c>
      <c r="G33" s="524" t="n">
        <v>-3937</v>
      </c>
      <c r="H33" s="524" t="n">
        <v>1901</v>
      </c>
      <c r="I33" s="524" t="n">
        <v>2146</v>
      </c>
      <c r="J33" s="397" t="n"/>
      <c r="K33" s="195" t="n"/>
      <c r="L33" s="195" t="n"/>
      <c r="M33" s="195" t="n"/>
      <c r="N33" s="195" t="n"/>
    </row>
    <row r="34">
      <c r="A34" s="161" t="n"/>
      <c r="B34" s="393" t="n"/>
      <c r="C34" s="401" t="n"/>
      <c r="E34" s="152" t="inlineStr">
        <is>
          <t>Loans</t>
        </is>
      </c>
      <c r="F34" s="524" t="n">
        <v>10944</v>
      </c>
      <c r="G34" s="524" t="n">
        <v>12004</v>
      </c>
      <c r="H34" s="524" t="n">
        <v>13444</v>
      </c>
      <c r="I34" s="524" t="n">
        <v>15186</v>
      </c>
      <c r="J34" s="397" t="n"/>
      <c r="K34" s="195" t="n"/>
      <c r="L34" s="195" t="n"/>
      <c r="M34" s="195" t="n"/>
      <c r="N34" s="195" t="n"/>
    </row>
    <row r="35">
      <c r="A35" s="161" t="n"/>
      <c r="B35" s="393" t="n"/>
      <c r="C35" s="401" t="n"/>
      <c r="D35" s="214" t="n"/>
      <c r="E35" s="214" t="n"/>
      <c r="F35" s="524" t="n"/>
      <c r="G35" s="524" t="n"/>
      <c r="H35" s="524" t="n"/>
      <c r="I35" s="524" t="n"/>
      <c r="J35" s="397" t="n"/>
      <c r="K35" s="195" t="n"/>
      <c r="L35" s="195" t="n"/>
      <c r="M35" s="195" t="n"/>
      <c r="N35" s="195" t="n"/>
    </row>
    <row r="36" ht="16.5" customHeight="1" thickBot="1">
      <c r="A36" s="161" t="n"/>
      <c r="B36" s="393" t="n"/>
      <c r="C36" s="401" t="n"/>
      <c r="D36" s="386" t="n"/>
      <c r="E36" s="387" t="n"/>
      <c r="F36" s="523" t="n"/>
      <c r="G36" s="523" t="n"/>
      <c r="H36" s="523" t="n"/>
      <c r="I36" s="523" t="n"/>
      <c r="J36" s="397" t="n"/>
      <c r="K36" s="195" t="n"/>
      <c r="L36" s="195" t="n"/>
      <c r="M36" s="195" t="n"/>
      <c r="N36" s="195" t="n"/>
    </row>
    <row r="37">
      <c r="A37" s="161" t="n"/>
      <c r="B37" s="393" t="n"/>
      <c r="C37" s="401" t="n"/>
      <c r="F37" s="460" t="n"/>
      <c r="G37" s="460" t="n"/>
      <c r="H37" s="460" t="n"/>
      <c r="I37" s="460" t="n"/>
      <c r="J37" s="397" t="n"/>
      <c r="K37" s="195" t="n"/>
      <c r="L37" s="195" t="n"/>
      <c r="M37" s="195" t="n"/>
      <c r="N37" s="195" t="n"/>
    </row>
    <row r="38" ht="18.75" customHeight="1">
      <c r="A38" s="161" t="inlineStr">
        <is>
          <t>T4.GNI.S1</t>
        </is>
      </c>
      <c r="B38" s="393" t="inlineStr">
        <is>
          <t>A.N.@@._Z.S1._Z._Z.B.B5GQ._Z.T._Z.XDC._T.S.V.N._T.EDP4</t>
        </is>
      </c>
      <c r="C38" s="399" t="n">
        <v>10</v>
      </c>
      <c r="D38" s="220" t="inlineStr">
        <is>
          <t>Gross National Income at current market prices (B.5*g)(2)</t>
        </is>
      </c>
      <c r="F38" s="434" t="n">
        <v>183257</v>
      </c>
      <c r="G38" s="434" t="n">
        <v>205137</v>
      </c>
      <c r="H38" s="434" t="n">
        <v>218150</v>
      </c>
      <c r="I38" s="434" t="inlineStr">
        <is>
          <t>L</t>
        </is>
      </c>
      <c r="J38" s="397" t="n"/>
      <c r="K38" s="195" t="n"/>
      <c r="L38" s="195" t="n"/>
      <c r="M38" s="195" t="n"/>
      <c r="N38" s="195" t="n"/>
    </row>
    <row r="39">
      <c r="A39" s="161" t="n"/>
      <c r="B39" s="390" t="n"/>
      <c r="C39" s="251" t="inlineStr">
        <is>
          <t xml:space="preserve"> </t>
        </is>
      </c>
      <c r="J39" s="397" t="n"/>
    </row>
    <row r="40">
      <c r="A40" s="161" t="n"/>
      <c r="B40" s="390" t="n"/>
      <c r="C40" s="251" t="n"/>
      <c r="D40" s="402" t="inlineStr">
        <is>
          <t>(1) Please indicate status of data: estimated, half-finalized, final.</t>
        </is>
      </c>
      <c r="J40" s="397" t="n"/>
    </row>
    <row r="41" ht="25.5" customHeight="1">
      <c r="A41" s="161" t="n"/>
      <c r="B41" s="390" t="n"/>
      <c r="C41" s="401" t="n"/>
      <c r="D41" s="402" t="inlineStr">
        <is>
          <t>(2) Data to be provided in particular when GNI is substantially greater than GDP.</t>
        </is>
      </c>
      <c r="F41" s="403" t="n"/>
      <c r="J41" s="397" t="n"/>
    </row>
    <row r="42" ht="16.5" customHeight="1" thickBot="1">
      <c r="A42" s="177" t="n"/>
      <c r="B42" s="394" t="n"/>
      <c r="C42" s="404" t="n"/>
      <c r="D42" s="264" t="n"/>
      <c r="E42" s="264" t="n"/>
      <c r="F42" s="264" t="n"/>
      <c r="G42" s="264" t="n"/>
      <c r="H42" s="264" t="n"/>
      <c r="I42" s="264" t="n"/>
      <c r="J42" s="405" t="n"/>
    </row>
    <row r="43" ht="16.5" customHeight="1" thickTop="1"/>
  </sheetData>
  <dataValidations count="1">
    <dataValidation sqref="F7:I7" showDropDown="0" showInputMessage="1" showErrorMessage="1" allowBlank="1" errorTitle="Please select from the list only" error="Please select one option from the drop-down list only!" promptTitle="Please indicate status of data:" errorStyle="warning"/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87"/>
</worksheet>
</file>

<file path=xl/worksheets/sheet11.xml><?xml version="1.0" encoding="utf-8"?>
<worksheet xmlns="http://schemas.openxmlformats.org/spreadsheetml/2006/main">
  <sheetPr codeName="Sheet1">
    <tabColor rgb="FFFFFF00"/>
    <outlinePr summaryBelow="1" summaryRight="1"/>
    <pageSetUpPr/>
  </sheetPr>
  <dimension ref="A1:AZ345"/>
  <sheetViews>
    <sheetView topLeftCell="A19" workbookViewId="0">
      <selection activeCell="G45" sqref="G45"/>
    </sheetView>
  </sheetViews>
  <sheetFormatPr baseColWidth="8" defaultColWidth="8.88671875" defaultRowHeight="15"/>
  <cols>
    <col width="19.33203125" customWidth="1" style="50" min="1" max="1"/>
    <col width="10.21875" bestFit="1" customWidth="1" style="50" min="2" max="2"/>
    <col width="8.44140625" bestFit="1" customWidth="1" style="50" min="3" max="3"/>
    <col width="16.33203125" bestFit="1" customWidth="1" style="50" min="4" max="4"/>
    <col width="12.109375" bestFit="1" customWidth="1" style="50" min="5" max="5"/>
    <col width="20.77734375" customWidth="1" style="50" min="6" max="6"/>
    <col width="12.33203125" bestFit="1" customWidth="1" style="50" min="7" max="7"/>
    <col width="15.77734375" bestFit="1" customWidth="1" style="50" min="8" max="8"/>
    <col width="10.33203125" bestFit="1" customWidth="1" style="50" min="9" max="9"/>
    <col width="10.44140625" bestFit="1" customWidth="1" style="50" min="10" max="10"/>
    <col width="7.88671875" bestFit="1" customWidth="1" style="50" min="11" max="11"/>
    <col width="11" customWidth="1" style="50" min="12" max="12"/>
    <col width="6.109375" bestFit="1" customWidth="1" style="50" min="13" max="13"/>
    <col width="15" bestFit="1" customWidth="1" style="50" min="14" max="15"/>
    <col width="11.88671875" bestFit="1" customWidth="1" style="50" min="16" max="16"/>
    <col width="14.109375" bestFit="1" customWidth="1" style="50" min="17" max="17"/>
    <col width="17.44140625" bestFit="1" customWidth="1" style="50" min="18" max="18"/>
    <col width="8.109375" customWidth="1" style="50" min="19" max="23"/>
    <col width="20.77734375" customWidth="1" style="50" min="24" max="25"/>
    <col width="7.6640625" bestFit="1" customWidth="1" style="50" min="26" max="26"/>
    <col width="8.44140625" bestFit="1" customWidth="1" style="50" min="27" max="27"/>
    <col width="5.88671875" bestFit="1" customWidth="1" style="50" min="28" max="28"/>
    <col width="20.77734375" customWidth="1" style="50" min="29" max="52"/>
    <col width="8.88671875" customWidth="1" style="50" min="53" max="16384"/>
  </cols>
  <sheetData>
    <row r="1" ht="16.5" customHeight="1" thickBot="1">
      <c r="A1" s="62" t="inlineStr">
        <is>
          <t xml:space="preserve"> Reporting of Government Deficits and Debt Levels</t>
        </is>
      </c>
      <c r="B1" s="63" t="n"/>
      <c r="C1" s="63" t="n"/>
      <c r="D1" s="63" t="n"/>
      <c r="E1" s="64" t="n"/>
      <c r="F1" s="63" t="n"/>
      <c r="G1" s="63" t="n"/>
      <c r="H1" s="65" t="n"/>
      <c r="I1" s="63" t="n"/>
      <c r="J1" s="63" t="n"/>
      <c r="K1" s="65" t="n"/>
      <c r="L1" s="63" t="n"/>
      <c r="M1" s="63" t="n"/>
      <c r="N1" s="64" t="n"/>
      <c r="O1" s="66" t="n"/>
      <c r="P1" s="63" t="n"/>
      <c r="Q1" s="64" t="n"/>
      <c r="R1" s="63" t="n"/>
      <c r="S1" s="63" t="n"/>
      <c r="T1" s="64" t="n"/>
      <c r="U1" s="63" t="n"/>
      <c r="V1" s="63" t="n"/>
      <c r="W1" s="63" t="n"/>
      <c r="X1" s="63" t="n"/>
      <c r="Y1" s="63" t="n"/>
      <c r="Z1" s="65" t="n"/>
      <c r="AA1" s="63" t="n"/>
      <c r="AB1" s="63" t="n"/>
      <c r="AC1" s="67" t="n"/>
      <c r="AD1" s="63" t="n"/>
      <c r="AE1" s="63" t="n"/>
      <c r="AF1" s="65" t="n"/>
      <c r="AG1" s="63" t="n"/>
      <c r="AH1" s="63" t="n"/>
      <c r="AI1" s="65" t="n"/>
      <c r="AJ1" s="63" t="n"/>
      <c r="AK1" s="63" t="n"/>
      <c r="AL1" s="67" t="n"/>
      <c r="AM1" s="63" t="n"/>
      <c r="AN1" s="63" t="n"/>
      <c r="AO1" s="67" t="n"/>
      <c r="AP1" s="63" t="n"/>
      <c r="AQ1" s="63" t="n"/>
      <c r="AR1" s="67" t="n"/>
      <c r="AS1" s="63" t="n"/>
      <c r="AT1" s="63" t="n"/>
      <c r="AU1" s="67" t="n"/>
      <c r="AV1" s="63" t="n"/>
      <c r="AW1" s="63" t="n"/>
      <c r="AX1" s="67" t="n"/>
      <c r="AY1" s="63" t="n"/>
      <c r="AZ1" s="63" t="n"/>
    </row>
    <row r="2" ht="15" customHeight="1">
      <c r="A2" s="68" t="inlineStr">
        <is>
          <t>TABLE_IDENTIFIER:</t>
        </is>
      </c>
      <c r="B2" s="623" t="inlineStr">
        <is>
          <t>Col 18</t>
        </is>
      </c>
      <c r="C2" s="624" t="n"/>
      <c r="D2" s="625" t="n"/>
      <c r="E2" s="69" t="inlineStr">
        <is>
          <t>UNIT_MULT:</t>
        </is>
      </c>
      <c r="F2" s="626" t="n">
        <v>6</v>
      </c>
      <c r="G2" s="624" t="n"/>
      <c r="H2" s="625" t="n"/>
      <c r="I2" s="602" t="inlineStr">
        <is>
          <t>Eurostat
Footnotes</t>
        </is>
      </c>
      <c r="J2" s="627" t="n"/>
      <c r="K2" s="627" t="n"/>
      <c r="L2" s="609" t="inlineStr">
        <is>
          <t>(1) Footnote to add.</t>
        </is>
      </c>
      <c r="M2" s="627" t="n"/>
      <c r="N2" s="627" t="n"/>
      <c r="O2" s="627" t="n"/>
      <c r="P2" s="627" t="n"/>
      <c r="Q2" s="627" t="n"/>
      <c r="R2" s="627" t="n"/>
      <c r="S2" s="627" t="n"/>
      <c r="T2" s="627" t="n"/>
      <c r="U2" s="627" t="n"/>
      <c r="V2" s="627" t="n"/>
      <c r="W2" s="627" t="n"/>
      <c r="X2" s="627" t="n"/>
      <c r="Y2" s="627" t="n"/>
      <c r="Z2" s="627" t="n"/>
      <c r="AA2" s="627" t="n"/>
      <c r="AB2" s="627" t="n"/>
      <c r="AC2" s="627" t="n"/>
      <c r="AD2" s="627" t="n"/>
      <c r="AE2" s="627" t="n"/>
      <c r="AF2" s="627" t="n"/>
      <c r="AG2" s="627" t="n"/>
      <c r="AH2" s="627" t="n"/>
      <c r="AI2" s="627" t="n"/>
      <c r="AJ2" s="627" t="n"/>
      <c r="AK2" s="627" t="n"/>
      <c r="AL2" s="627" t="n"/>
      <c r="AM2" s="627" t="n"/>
      <c r="AN2" s="627" t="n"/>
      <c r="AO2" s="627" t="n"/>
      <c r="AP2" s="627" t="n"/>
      <c r="AQ2" s="627" t="n"/>
      <c r="AR2" s="627" t="n"/>
      <c r="AS2" s="627" t="n"/>
      <c r="AT2" s="627" t="n"/>
      <c r="AU2" s="627" t="n"/>
      <c r="AV2" s="627" t="n"/>
      <c r="AW2" s="627" t="n"/>
      <c r="AX2" s="627" t="n"/>
      <c r="AY2" s="627" t="n"/>
      <c r="AZ2" s="628" t="n"/>
    </row>
    <row r="3">
      <c r="A3" s="70" t="inlineStr">
        <is>
          <t>FREQ:</t>
        </is>
      </c>
      <c r="B3" s="629" t="inlineStr">
        <is>
          <t>Col 1</t>
        </is>
      </c>
      <c r="C3" s="630" t="n"/>
      <c r="D3" s="631" t="n"/>
      <c r="E3" s="71" t="inlineStr">
        <is>
          <t>DECIMALS:</t>
        </is>
      </c>
      <c r="F3" s="632" t="inlineStr">
        <is>
          <t>5</t>
        </is>
      </c>
      <c r="G3" s="630" t="n"/>
      <c r="H3" s="631" t="n"/>
      <c r="I3" s="633" t="n"/>
      <c r="L3" s="572" t="inlineStr">
        <is>
          <t xml:space="preserve">       continuation of footnote to add.</t>
        </is>
      </c>
      <c r="M3" s="634" t="n"/>
      <c r="N3" s="634" t="n"/>
      <c r="O3" s="634" t="n"/>
      <c r="P3" s="634" t="n"/>
      <c r="Q3" s="634" t="n"/>
      <c r="R3" s="634" t="n"/>
      <c r="S3" s="634" t="n"/>
      <c r="T3" s="634" t="n"/>
      <c r="U3" s="634" t="n"/>
      <c r="V3" s="634" t="n"/>
      <c r="W3" s="634" t="n"/>
      <c r="X3" s="634" t="n"/>
      <c r="Y3" s="634" t="n"/>
      <c r="Z3" s="634" t="n"/>
      <c r="AA3" s="634" t="n"/>
      <c r="AB3" s="634" t="n"/>
      <c r="AC3" s="634" t="n"/>
      <c r="AD3" s="634" t="n"/>
      <c r="AE3" s="634" t="n"/>
      <c r="AF3" s="634" t="n"/>
      <c r="AG3" s="634" t="n"/>
      <c r="AH3" s="634" t="n"/>
      <c r="AI3" s="634" t="n"/>
      <c r="AJ3" s="634" t="n"/>
      <c r="AK3" s="634" t="n"/>
      <c r="AL3" s="634" t="n"/>
      <c r="AM3" s="634" t="n"/>
      <c r="AN3" s="634" t="n"/>
      <c r="AO3" s="634" t="n"/>
      <c r="AP3" s="634" t="n"/>
      <c r="AQ3" s="634" t="n"/>
      <c r="AR3" s="634" t="n"/>
      <c r="AS3" s="634" t="n"/>
      <c r="AT3" s="634" t="n"/>
      <c r="AU3" s="634" t="n"/>
      <c r="AV3" s="634" t="n"/>
      <c r="AW3" s="634" t="n"/>
      <c r="AX3" s="634" t="n"/>
      <c r="AY3" s="634" t="n"/>
      <c r="AZ3" s="635" t="n"/>
    </row>
    <row r="4">
      <c r="A4" s="70" t="inlineStr">
        <is>
          <t>REF_AREA:</t>
        </is>
      </c>
      <c r="B4" s="636" t="inlineStr">
        <is>
          <t>Col 3</t>
        </is>
      </c>
      <c r="C4" s="630" t="n"/>
      <c r="D4" s="631" t="n"/>
      <c r="E4" s="71" t="n"/>
      <c r="F4" s="637" t="n"/>
      <c r="G4" s="630" t="n"/>
      <c r="H4" s="631" t="n"/>
      <c r="I4" s="633" t="n"/>
      <c r="L4" s="572" t="inlineStr">
        <is>
          <t>(2) Footnote to add.</t>
        </is>
      </c>
      <c r="M4" s="634" t="n"/>
      <c r="N4" s="634" t="n"/>
      <c r="O4" s="634" t="n"/>
      <c r="P4" s="634" t="n"/>
      <c r="Q4" s="634" t="n"/>
      <c r="R4" s="634" t="n"/>
      <c r="S4" s="634" t="n"/>
      <c r="T4" s="634" t="n"/>
      <c r="U4" s="634" t="n"/>
      <c r="V4" s="634" t="n"/>
      <c r="W4" s="634" t="n"/>
      <c r="X4" s="634" t="n"/>
      <c r="Y4" s="634" t="n"/>
      <c r="Z4" s="634" t="n"/>
      <c r="AA4" s="634" t="n"/>
      <c r="AB4" s="634" t="n"/>
      <c r="AC4" s="634" t="n"/>
      <c r="AD4" s="634" t="n"/>
      <c r="AE4" s="634" t="n"/>
      <c r="AF4" s="634" t="n"/>
      <c r="AG4" s="634" t="n"/>
      <c r="AH4" s="634" t="n"/>
      <c r="AI4" s="634" t="n"/>
      <c r="AJ4" s="634" t="n"/>
      <c r="AK4" s="634" t="n"/>
      <c r="AL4" s="634" t="n"/>
      <c r="AM4" s="634" t="n"/>
      <c r="AN4" s="634" t="n"/>
      <c r="AO4" s="634" t="n"/>
      <c r="AP4" s="634" t="n"/>
      <c r="AQ4" s="634" t="n"/>
      <c r="AR4" s="634" t="n"/>
      <c r="AS4" s="634" t="n"/>
      <c r="AT4" s="634" t="n"/>
      <c r="AU4" s="634" t="n"/>
      <c r="AV4" s="634" t="n"/>
      <c r="AW4" s="634" t="n"/>
      <c r="AX4" s="634" t="n"/>
      <c r="AY4" s="634" t="n"/>
      <c r="AZ4" s="635" t="n"/>
    </row>
    <row r="5" ht="15.75" customHeight="1" thickBot="1">
      <c r="A5" s="70" t="inlineStr">
        <is>
          <t>TIME:</t>
        </is>
      </c>
      <c r="B5" s="638" t="inlineStr">
        <is>
          <t>Row 33</t>
        </is>
      </c>
      <c r="C5" s="630" t="n"/>
      <c r="D5" s="631" t="n"/>
      <c r="E5" s="72" t="inlineStr">
        <is>
          <t>TIME_FORMAT:</t>
        </is>
      </c>
      <c r="F5" s="639" t="n"/>
      <c r="G5" s="640" t="n"/>
      <c r="H5" s="641" t="n"/>
      <c r="I5" s="633" t="n"/>
      <c r="L5" s="583" t="inlineStr">
        <is>
          <t>(3) Footnote to add.</t>
        </is>
      </c>
      <c r="M5" s="630" t="n"/>
      <c r="N5" s="630" t="n"/>
      <c r="O5" s="630" t="n"/>
      <c r="P5" s="630" t="n"/>
      <c r="Q5" s="630" t="n"/>
      <c r="R5" s="630" t="n"/>
      <c r="S5" s="630" t="n"/>
      <c r="T5" s="630" t="n"/>
      <c r="U5" s="630" t="n"/>
      <c r="V5" s="630" t="n"/>
      <c r="W5" s="630" t="n"/>
      <c r="X5" s="630" t="n"/>
      <c r="Y5" s="630" t="n"/>
      <c r="Z5" s="630" t="n"/>
      <c r="AA5" s="630" t="n"/>
      <c r="AB5" s="630" t="n"/>
      <c r="AC5" s="630" t="n"/>
      <c r="AD5" s="630" t="n"/>
      <c r="AE5" s="630" t="n"/>
      <c r="AF5" s="630" t="n"/>
      <c r="AG5" s="630" t="n"/>
      <c r="AH5" s="630" t="n"/>
      <c r="AI5" s="630" t="n"/>
      <c r="AJ5" s="630" t="n"/>
      <c r="AK5" s="630" t="n"/>
      <c r="AL5" s="630" t="n"/>
      <c r="AM5" s="630" t="n"/>
      <c r="AN5" s="630" t="n"/>
      <c r="AO5" s="630" t="n"/>
      <c r="AP5" s="630" t="n"/>
      <c r="AQ5" s="630" t="n"/>
      <c r="AR5" s="630" t="n"/>
      <c r="AS5" s="630" t="n"/>
      <c r="AT5" s="630" t="n"/>
      <c r="AU5" s="630" t="n"/>
      <c r="AV5" s="630" t="n"/>
      <c r="AW5" s="630" t="n"/>
      <c r="AX5" s="630" t="n"/>
      <c r="AY5" s="630" t="n"/>
      <c r="AZ5" s="631" t="n"/>
    </row>
    <row r="6">
      <c r="A6" s="70" t="inlineStr">
        <is>
          <t>ADJUSTMENT:</t>
        </is>
      </c>
      <c r="B6" s="642" t="inlineStr">
        <is>
          <t>Col 2</t>
        </is>
      </c>
      <c r="C6" s="630" t="n"/>
      <c r="D6" s="631" t="n"/>
      <c r="E6" s="73" t="n"/>
      <c r="F6" s="643" t="inlineStr">
        <is>
          <t>zi</t>
        </is>
      </c>
      <c r="G6" s="624" t="n"/>
      <c r="H6" s="625" t="n"/>
      <c r="I6" s="633" t="n"/>
      <c r="L6" s="583" t="inlineStr">
        <is>
          <t>(4) Footnote to add.</t>
        </is>
      </c>
      <c r="M6" s="630" t="n"/>
      <c r="N6" s="630" t="n"/>
      <c r="O6" s="630" t="n"/>
      <c r="P6" s="630" t="n"/>
      <c r="Q6" s="630" t="n"/>
      <c r="R6" s="630" t="n"/>
      <c r="S6" s="630" t="n"/>
      <c r="T6" s="630" t="n"/>
      <c r="U6" s="630" t="n"/>
      <c r="V6" s="630" t="n"/>
      <c r="W6" s="630" t="n"/>
      <c r="X6" s="630" t="n"/>
      <c r="Y6" s="630" t="n"/>
      <c r="Z6" s="630" t="n"/>
      <c r="AA6" s="630" t="n"/>
      <c r="AB6" s="630" t="n"/>
      <c r="AC6" s="630" t="n"/>
      <c r="AD6" s="630" t="n"/>
      <c r="AE6" s="630" t="n"/>
      <c r="AF6" s="630" t="n"/>
      <c r="AG6" s="630" t="n"/>
      <c r="AH6" s="630" t="n"/>
      <c r="AI6" s="630" t="n"/>
      <c r="AJ6" s="630" t="n"/>
      <c r="AK6" s="630" t="n"/>
      <c r="AL6" s="630" t="n"/>
      <c r="AM6" s="630" t="n"/>
      <c r="AN6" s="630" t="n"/>
      <c r="AO6" s="630" t="n"/>
      <c r="AP6" s="630" t="n"/>
      <c r="AQ6" s="630" t="n"/>
      <c r="AR6" s="630" t="n"/>
      <c r="AS6" s="630" t="n"/>
      <c r="AT6" s="630" t="n"/>
      <c r="AU6" s="630" t="n"/>
      <c r="AV6" s="630" t="n"/>
      <c r="AW6" s="630" t="n"/>
      <c r="AX6" s="630" t="n"/>
      <c r="AY6" s="630" t="n"/>
      <c r="AZ6" s="631" t="n"/>
    </row>
    <row r="7" ht="15.75" customHeight="1" thickBot="1">
      <c r="A7" s="70" t="inlineStr">
        <is>
          <t>PRICES:</t>
        </is>
      </c>
      <c r="B7" s="642" t="inlineStr">
        <is>
          <t>Col 13</t>
        </is>
      </c>
      <c r="C7" s="630" t="n"/>
      <c r="D7" s="631" t="n"/>
      <c r="E7" s="74" t="n"/>
      <c r="F7" s="644" t="n"/>
      <c r="G7" s="630" t="n"/>
      <c r="H7" s="631" t="n"/>
      <c r="I7" s="633" t="n"/>
      <c r="L7" s="583" t="inlineStr">
        <is>
          <t>(5) Footnote to add.</t>
        </is>
      </c>
      <c r="M7" s="630" t="n"/>
      <c r="N7" s="630" t="n"/>
      <c r="O7" s="630" t="n"/>
      <c r="P7" s="630" t="n"/>
      <c r="Q7" s="630" t="n"/>
      <c r="R7" s="630" t="n"/>
      <c r="S7" s="630" t="n"/>
      <c r="T7" s="630" t="n"/>
      <c r="U7" s="630" t="n"/>
      <c r="V7" s="630" t="n"/>
      <c r="W7" s="630" t="n"/>
      <c r="X7" s="630" t="n"/>
      <c r="Y7" s="630" t="n"/>
      <c r="Z7" s="630" t="n"/>
      <c r="AA7" s="630" t="n"/>
      <c r="AB7" s="630" t="n"/>
      <c r="AC7" s="630" t="n"/>
      <c r="AD7" s="630" t="n"/>
      <c r="AE7" s="630" t="n"/>
      <c r="AF7" s="630" t="n"/>
      <c r="AG7" s="630" t="n"/>
      <c r="AH7" s="630" t="n"/>
      <c r="AI7" s="630" t="n"/>
      <c r="AJ7" s="630" t="n"/>
      <c r="AK7" s="630" t="n"/>
      <c r="AL7" s="630" t="n"/>
      <c r="AM7" s="630" t="n"/>
      <c r="AN7" s="630" t="n"/>
      <c r="AO7" s="630" t="n"/>
      <c r="AP7" s="630" t="n"/>
      <c r="AQ7" s="630" t="n"/>
      <c r="AR7" s="630" t="n"/>
      <c r="AS7" s="630" t="n"/>
      <c r="AT7" s="630" t="n"/>
      <c r="AU7" s="630" t="n"/>
      <c r="AV7" s="630" t="n"/>
      <c r="AW7" s="630" t="n"/>
      <c r="AX7" s="630" t="n"/>
      <c r="AY7" s="630" t="n"/>
      <c r="AZ7" s="631" t="n"/>
    </row>
    <row r="8">
      <c r="A8" s="74" t="inlineStr">
        <is>
          <t>REF_YEAR_PRICE:</t>
        </is>
      </c>
      <c r="B8" s="645" t="n"/>
      <c r="C8" s="624" t="n"/>
      <c r="D8" s="625" t="n"/>
      <c r="E8" s="75" t="n"/>
      <c r="F8" s="646" t="n"/>
      <c r="G8" s="630" t="n"/>
      <c r="H8" s="631" t="n"/>
      <c r="I8" s="633" t="n"/>
      <c r="L8" s="572" t="inlineStr">
        <is>
          <t xml:space="preserve">       continuation of footnote to add.</t>
        </is>
      </c>
      <c r="M8" s="634" t="n"/>
      <c r="N8" s="634" t="n"/>
      <c r="O8" s="634" t="n"/>
      <c r="P8" s="634" t="n"/>
      <c r="Q8" s="634" t="n"/>
      <c r="R8" s="634" t="n"/>
      <c r="S8" s="634" t="n"/>
      <c r="T8" s="634" t="n"/>
      <c r="U8" s="634" t="n"/>
      <c r="V8" s="634" t="n"/>
      <c r="W8" s="634" t="n"/>
      <c r="X8" s="634" t="n"/>
      <c r="Y8" s="634" t="n"/>
      <c r="Z8" s="634" t="n"/>
      <c r="AA8" s="634" t="n"/>
      <c r="AB8" s="634" t="n"/>
      <c r="AC8" s="634" t="n"/>
      <c r="AD8" s="634" t="n"/>
      <c r="AE8" s="634" t="n"/>
      <c r="AF8" s="634" t="n"/>
      <c r="AG8" s="634" t="n"/>
      <c r="AH8" s="634" t="n"/>
      <c r="AI8" s="634" t="n"/>
      <c r="AJ8" s="634" t="n"/>
      <c r="AK8" s="634" t="n"/>
      <c r="AL8" s="634" t="n"/>
      <c r="AM8" s="634" t="n"/>
      <c r="AN8" s="634" t="n"/>
      <c r="AO8" s="634" t="n"/>
      <c r="AP8" s="634" t="n"/>
      <c r="AQ8" s="634" t="n"/>
      <c r="AR8" s="634" t="n"/>
      <c r="AS8" s="634" t="n"/>
      <c r="AT8" s="634" t="n"/>
      <c r="AU8" s="634" t="n"/>
      <c r="AV8" s="634" t="n"/>
      <c r="AW8" s="634" t="n"/>
      <c r="AX8" s="634" t="n"/>
      <c r="AY8" s="634" t="n"/>
      <c r="AZ8" s="635" t="n"/>
    </row>
    <row r="9">
      <c r="A9" s="74" t="inlineStr">
        <is>
          <t>UNIT_MEASURE:</t>
        </is>
      </c>
      <c r="B9" s="632" t="inlineStr">
        <is>
          <t>Col 16</t>
        </is>
      </c>
      <c r="C9" s="630" t="n"/>
      <c r="D9" s="631" t="n"/>
      <c r="E9" s="75" t="n"/>
      <c r="F9" s="646" t="n"/>
      <c r="G9" s="630" t="n"/>
      <c r="H9" s="631" t="n"/>
      <c r="I9" s="633" t="n"/>
      <c r="L9" s="583" t="inlineStr">
        <is>
          <t>(6) Footnote to add.</t>
        </is>
      </c>
      <c r="M9" s="630" t="n"/>
      <c r="N9" s="630" t="n"/>
      <c r="O9" s="630" t="n"/>
      <c r="P9" s="630" t="n"/>
      <c r="Q9" s="630" t="n"/>
      <c r="R9" s="630" t="n"/>
      <c r="S9" s="630" t="n"/>
      <c r="T9" s="630" t="n"/>
      <c r="U9" s="630" t="n"/>
      <c r="V9" s="630" t="n"/>
      <c r="W9" s="630" t="n"/>
      <c r="X9" s="630" t="n"/>
      <c r="Y9" s="630" t="n"/>
      <c r="Z9" s="630" t="n"/>
      <c r="AA9" s="630" t="n"/>
      <c r="AB9" s="630" t="n"/>
      <c r="AC9" s="630" t="n"/>
      <c r="AD9" s="630" t="n"/>
      <c r="AE9" s="630" t="n"/>
      <c r="AF9" s="630" t="n"/>
      <c r="AG9" s="630" t="n"/>
      <c r="AH9" s="630" t="n"/>
      <c r="AI9" s="630" t="n"/>
      <c r="AJ9" s="630" t="n"/>
      <c r="AK9" s="630" t="n"/>
      <c r="AL9" s="630" t="n"/>
      <c r="AM9" s="630" t="n"/>
      <c r="AN9" s="630" t="n"/>
      <c r="AO9" s="630" t="n"/>
      <c r="AP9" s="630" t="n"/>
      <c r="AQ9" s="630" t="n"/>
      <c r="AR9" s="630" t="n"/>
      <c r="AS9" s="630" t="n"/>
      <c r="AT9" s="630" t="n"/>
      <c r="AU9" s="630" t="n"/>
      <c r="AV9" s="630" t="n"/>
      <c r="AW9" s="630" t="n"/>
      <c r="AX9" s="630" t="n"/>
      <c r="AY9" s="630" t="n"/>
      <c r="AZ9" s="631" t="n"/>
    </row>
    <row r="10" ht="15.75" customHeight="1" thickBot="1">
      <c r="A10" s="76" t="inlineStr">
        <is>
          <t>TRANSFORMATION:</t>
        </is>
      </c>
      <c r="B10" s="647" t="n"/>
      <c r="C10" s="640" t="n"/>
      <c r="D10" s="641" t="n"/>
      <c r="E10" s="77" t="n"/>
      <c r="F10" s="648" t="n"/>
      <c r="G10" s="640" t="n"/>
      <c r="H10" s="641" t="n"/>
      <c r="I10" s="633" t="n"/>
      <c r="L10" s="572" t="inlineStr">
        <is>
          <t>(7) Footnote to add.</t>
        </is>
      </c>
      <c r="M10" s="634" t="n"/>
      <c r="N10" s="634" t="n"/>
      <c r="O10" s="634" t="n"/>
      <c r="P10" s="634" t="n"/>
      <c r="Q10" s="634" t="n"/>
      <c r="R10" s="634" t="n"/>
      <c r="S10" s="634" t="n"/>
      <c r="T10" s="634" t="n"/>
      <c r="U10" s="634" t="n"/>
      <c r="V10" s="634" t="n"/>
      <c r="W10" s="634" t="n"/>
      <c r="X10" s="634" t="n"/>
      <c r="Y10" s="634" t="n"/>
      <c r="Z10" s="634" t="n"/>
      <c r="AA10" s="634" t="n"/>
      <c r="AB10" s="634" t="n"/>
      <c r="AC10" s="634" t="n"/>
      <c r="AD10" s="634" t="n"/>
      <c r="AE10" s="634" t="n"/>
      <c r="AF10" s="634" t="n"/>
      <c r="AG10" s="634" t="n"/>
      <c r="AH10" s="634" t="n"/>
      <c r="AI10" s="634" t="n"/>
      <c r="AJ10" s="634" t="n"/>
      <c r="AK10" s="634" t="n"/>
      <c r="AL10" s="634" t="n"/>
      <c r="AM10" s="634" t="n"/>
      <c r="AN10" s="634" t="n"/>
      <c r="AO10" s="634" t="n"/>
      <c r="AP10" s="634" t="n"/>
      <c r="AQ10" s="634" t="n"/>
      <c r="AR10" s="634" t="n"/>
      <c r="AS10" s="634" t="n"/>
      <c r="AT10" s="634" t="n"/>
      <c r="AU10" s="634" t="n"/>
      <c r="AV10" s="634" t="n"/>
      <c r="AW10" s="634" t="n"/>
      <c r="AX10" s="634" t="n"/>
      <c r="AY10" s="634" t="n"/>
      <c r="AZ10" s="635" t="n"/>
    </row>
    <row r="11">
      <c r="A11" s="70" t="inlineStr">
        <is>
          <t>VALUATION:</t>
        </is>
      </c>
      <c r="B11" s="632" t="inlineStr">
        <is>
          <t>Col 12</t>
        </is>
      </c>
      <c r="C11" s="630" t="n"/>
      <c r="D11" s="631" t="n"/>
      <c r="E11" s="70" t="inlineStr">
        <is>
          <t>REF_PERIOD_DETAIL</t>
        </is>
      </c>
      <c r="F11" s="638" t="n">
        <v>1</v>
      </c>
      <c r="G11" s="630" t="n"/>
      <c r="H11" s="631" t="n"/>
      <c r="I11" s="633" t="n"/>
      <c r="L11" s="572" t="n"/>
      <c r="M11" s="634" t="n"/>
      <c r="N11" s="634" t="n"/>
      <c r="O11" s="634" t="n"/>
      <c r="P11" s="634" t="n"/>
      <c r="Q11" s="634" t="n"/>
      <c r="R11" s="634" t="n"/>
      <c r="S11" s="634" t="n"/>
      <c r="T11" s="634" t="n"/>
      <c r="U11" s="634" t="n"/>
      <c r="V11" s="634" t="n"/>
      <c r="W11" s="634" t="n"/>
      <c r="X11" s="634" t="n"/>
      <c r="Y11" s="634" t="n"/>
      <c r="Z11" s="634" t="n"/>
      <c r="AA11" s="634" t="n"/>
      <c r="AB11" s="634" t="n"/>
      <c r="AC11" s="634" t="n"/>
      <c r="AD11" s="634" t="n"/>
      <c r="AE11" s="634" t="n"/>
      <c r="AF11" s="634" t="n"/>
      <c r="AG11" s="634" t="n"/>
      <c r="AH11" s="634" t="n"/>
      <c r="AI11" s="634" t="n"/>
      <c r="AJ11" s="634" t="n"/>
      <c r="AK11" s="634" t="n"/>
      <c r="AL11" s="634" t="n"/>
      <c r="AM11" s="634" t="n"/>
      <c r="AN11" s="634" t="n"/>
      <c r="AO11" s="634" t="n"/>
      <c r="AP11" s="634" t="n"/>
      <c r="AQ11" s="634" t="n"/>
      <c r="AR11" s="634" t="n"/>
      <c r="AS11" s="634" t="n"/>
      <c r="AT11" s="634" t="n"/>
      <c r="AU11" s="634" t="n"/>
      <c r="AV11" s="634" t="n"/>
      <c r="AW11" s="634" t="n"/>
      <c r="AX11" s="634" t="n"/>
      <c r="AY11" s="634" t="n"/>
      <c r="AZ11" s="635" t="n"/>
    </row>
    <row r="12">
      <c r="A12" s="70" t="inlineStr">
        <is>
          <t>STO:</t>
        </is>
      </c>
      <c r="B12" s="632" t="inlineStr">
        <is>
          <t>Col 9</t>
        </is>
      </c>
      <c r="C12" s="630" t="n"/>
      <c r="D12" s="631" t="n"/>
      <c r="E12" s="70" t="n"/>
      <c r="F12" s="649" t="n"/>
      <c r="G12" s="630" t="n"/>
      <c r="H12" s="631" t="n"/>
      <c r="I12" s="633" t="n"/>
      <c r="L12" s="572" t="n"/>
      <c r="M12" s="634" t="n"/>
      <c r="N12" s="634" t="n"/>
      <c r="O12" s="634" t="n"/>
      <c r="P12" s="634" t="n"/>
      <c r="Q12" s="634" t="n"/>
      <c r="R12" s="634" t="n"/>
      <c r="S12" s="634" t="n"/>
      <c r="T12" s="634" t="n"/>
      <c r="U12" s="634" t="n"/>
      <c r="V12" s="634" t="n"/>
      <c r="W12" s="634" t="n"/>
      <c r="X12" s="634" t="n"/>
      <c r="Y12" s="634" t="n"/>
      <c r="Z12" s="634" t="n"/>
      <c r="AA12" s="634" t="n"/>
      <c r="AB12" s="634" t="n"/>
      <c r="AC12" s="634" t="n"/>
      <c r="AD12" s="634" t="n"/>
      <c r="AE12" s="634" t="n"/>
      <c r="AF12" s="634" t="n"/>
      <c r="AG12" s="634" t="n"/>
      <c r="AH12" s="634" t="n"/>
      <c r="AI12" s="634" t="n"/>
      <c r="AJ12" s="634" t="n"/>
      <c r="AK12" s="634" t="n"/>
      <c r="AL12" s="634" t="n"/>
      <c r="AM12" s="634" t="n"/>
      <c r="AN12" s="634" t="n"/>
      <c r="AO12" s="634" t="n"/>
      <c r="AP12" s="634" t="n"/>
      <c r="AQ12" s="634" t="n"/>
      <c r="AR12" s="634" t="n"/>
      <c r="AS12" s="634" t="n"/>
      <c r="AT12" s="634" t="n"/>
      <c r="AU12" s="634" t="n"/>
      <c r="AV12" s="634" t="n"/>
      <c r="AW12" s="634" t="n"/>
      <c r="AX12" s="634" t="n"/>
      <c r="AY12" s="634" t="n"/>
      <c r="AZ12" s="635" t="n"/>
    </row>
    <row r="13">
      <c r="A13" s="70" t="inlineStr">
        <is>
          <t>INSTR_ASSETS_CLASSIFICATION:</t>
        </is>
      </c>
      <c r="B13" s="632" t="inlineStr">
        <is>
          <t>Col 10</t>
        </is>
      </c>
      <c r="C13" s="630" t="n"/>
      <c r="D13" s="631" t="n"/>
      <c r="E13" s="70" t="n"/>
      <c r="F13" s="649" t="n"/>
      <c r="G13" s="630" t="n"/>
      <c r="H13" s="631" t="n"/>
      <c r="I13" s="633" t="n"/>
      <c r="L13" s="572" t="n"/>
      <c r="M13" s="634" t="n"/>
      <c r="N13" s="634" t="n"/>
      <c r="O13" s="634" t="n"/>
      <c r="P13" s="634" t="n"/>
      <c r="Q13" s="634" t="n"/>
      <c r="R13" s="634" t="n"/>
      <c r="S13" s="634" t="n"/>
      <c r="T13" s="634" t="n"/>
      <c r="U13" s="634" t="n"/>
      <c r="V13" s="634" t="n"/>
      <c r="W13" s="634" t="n"/>
      <c r="X13" s="634" t="n"/>
      <c r="Y13" s="634" t="n"/>
      <c r="Z13" s="634" t="n"/>
      <c r="AA13" s="634" t="n"/>
      <c r="AB13" s="634" t="n"/>
      <c r="AC13" s="634" t="n"/>
      <c r="AD13" s="634" t="n"/>
      <c r="AE13" s="634" t="n"/>
      <c r="AF13" s="634" t="n"/>
      <c r="AG13" s="634" t="n"/>
      <c r="AH13" s="634" t="n"/>
      <c r="AI13" s="634" t="n"/>
      <c r="AJ13" s="634" t="n"/>
      <c r="AK13" s="634" t="n"/>
      <c r="AL13" s="634" t="n"/>
      <c r="AM13" s="634" t="n"/>
      <c r="AN13" s="634" t="n"/>
      <c r="AO13" s="634" t="n"/>
      <c r="AP13" s="634" t="n"/>
      <c r="AQ13" s="634" t="n"/>
      <c r="AR13" s="634" t="n"/>
      <c r="AS13" s="634" t="n"/>
      <c r="AT13" s="634" t="n"/>
      <c r="AU13" s="634" t="n"/>
      <c r="AV13" s="634" t="n"/>
      <c r="AW13" s="634" t="n"/>
      <c r="AX13" s="634" t="n"/>
      <c r="AY13" s="634" t="n"/>
      <c r="AZ13" s="635" t="n"/>
    </row>
    <row r="14">
      <c r="A14" s="70" t="inlineStr">
        <is>
          <t>ORIG_MATURITY:</t>
        </is>
      </c>
      <c r="B14" s="632" t="inlineStr">
        <is>
          <t>Col 11</t>
        </is>
      </c>
      <c r="C14" s="630" t="n"/>
      <c r="D14" s="631" t="n"/>
      <c r="E14" s="70" t="n"/>
      <c r="F14" s="649" t="n"/>
      <c r="G14" s="630" t="n"/>
      <c r="H14" s="631" t="n"/>
      <c r="I14" s="633" t="n"/>
      <c r="L14" s="572" t="n"/>
      <c r="M14" s="634" t="n"/>
      <c r="N14" s="634" t="n"/>
      <c r="O14" s="634" t="n"/>
      <c r="P14" s="634" t="n"/>
      <c r="Q14" s="634" t="n"/>
      <c r="R14" s="634" t="n"/>
      <c r="S14" s="634" t="n"/>
      <c r="T14" s="634" t="n"/>
      <c r="U14" s="634" t="n"/>
      <c r="V14" s="634" t="n"/>
      <c r="W14" s="634" t="n"/>
      <c r="X14" s="634" t="n"/>
      <c r="Y14" s="634" t="n"/>
      <c r="Z14" s="634" t="n"/>
      <c r="AA14" s="634" t="n"/>
      <c r="AB14" s="634" t="n"/>
      <c r="AC14" s="634" t="n"/>
      <c r="AD14" s="634" t="n"/>
      <c r="AE14" s="634" t="n"/>
      <c r="AF14" s="634" t="n"/>
      <c r="AG14" s="634" t="n"/>
      <c r="AH14" s="634" t="n"/>
      <c r="AI14" s="634" t="n"/>
      <c r="AJ14" s="634" t="n"/>
      <c r="AK14" s="634" t="n"/>
      <c r="AL14" s="634" t="n"/>
      <c r="AM14" s="634" t="n"/>
      <c r="AN14" s="634" t="n"/>
      <c r="AO14" s="634" t="n"/>
      <c r="AP14" s="634" t="n"/>
      <c r="AQ14" s="634" t="n"/>
      <c r="AR14" s="634" t="n"/>
      <c r="AS14" s="634" t="n"/>
      <c r="AT14" s="634" t="n"/>
      <c r="AU14" s="634" t="n"/>
      <c r="AV14" s="634" t="n"/>
      <c r="AW14" s="634" t="n"/>
      <c r="AX14" s="634" t="n"/>
      <c r="AY14" s="634" t="n"/>
      <c r="AZ14" s="635" t="n"/>
    </row>
    <row r="15">
      <c r="A15" s="70" t="inlineStr">
        <is>
          <t>CUST_BREAKDOWN:</t>
        </is>
      </c>
      <c r="B15" s="632" t="inlineStr">
        <is>
          <t>Col 15</t>
        </is>
      </c>
      <c r="C15" s="630" t="n"/>
      <c r="D15" s="631" t="n"/>
      <c r="E15" s="70" t="n"/>
      <c r="F15" s="649" t="n"/>
      <c r="G15" s="630" t="n"/>
      <c r="H15" s="631" t="n"/>
      <c r="I15" s="633" t="n"/>
      <c r="L15" s="572" t="n"/>
      <c r="M15" s="634" t="n"/>
      <c r="N15" s="634" t="n"/>
      <c r="O15" s="634" t="n"/>
      <c r="P15" s="634" t="n"/>
      <c r="Q15" s="634" t="n"/>
      <c r="R15" s="634" t="n"/>
      <c r="S15" s="634" t="n"/>
      <c r="T15" s="634" t="n"/>
      <c r="U15" s="634" t="n"/>
      <c r="V15" s="634" t="n"/>
      <c r="W15" s="634" t="n"/>
      <c r="X15" s="634" t="n"/>
      <c r="Y15" s="634" t="n"/>
      <c r="Z15" s="634" t="n"/>
      <c r="AA15" s="634" t="n"/>
      <c r="AB15" s="634" t="n"/>
      <c r="AC15" s="634" t="n"/>
      <c r="AD15" s="634" t="n"/>
      <c r="AE15" s="634" t="n"/>
      <c r="AF15" s="634" t="n"/>
      <c r="AG15" s="634" t="n"/>
      <c r="AH15" s="634" t="n"/>
      <c r="AI15" s="634" t="n"/>
      <c r="AJ15" s="634" t="n"/>
      <c r="AK15" s="634" t="n"/>
      <c r="AL15" s="634" t="n"/>
      <c r="AM15" s="634" t="n"/>
      <c r="AN15" s="634" t="n"/>
      <c r="AO15" s="634" t="n"/>
      <c r="AP15" s="634" t="n"/>
      <c r="AQ15" s="634" t="n"/>
      <c r="AR15" s="634" t="n"/>
      <c r="AS15" s="634" t="n"/>
      <c r="AT15" s="634" t="n"/>
      <c r="AU15" s="634" t="n"/>
      <c r="AV15" s="634" t="n"/>
      <c r="AW15" s="634" t="n"/>
      <c r="AX15" s="634" t="n"/>
      <c r="AY15" s="634" t="n"/>
      <c r="AZ15" s="635" t="n"/>
    </row>
    <row r="16">
      <c r="A16" s="70" t="inlineStr">
        <is>
          <t>REF_SECTOR:</t>
        </is>
      </c>
      <c r="B16" s="632" t="inlineStr">
        <is>
          <t>Col 5</t>
        </is>
      </c>
      <c r="C16" s="630" t="n"/>
      <c r="D16" s="631" t="n"/>
      <c r="E16" s="70" t="n"/>
      <c r="F16" s="649" t="n"/>
      <c r="G16" s="630" t="n"/>
      <c r="H16" s="631" t="n"/>
      <c r="I16" s="633" t="n"/>
      <c r="L16" s="572" t="n"/>
      <c r="M16" s="634" t="n"/>
      <c r="N16" s="634" t="n"/>
      <c r="O16" s="634" t="n"/>
      <c r="P16" s="634" t="n"/>
      <c r="Q16" s="634" t="n"/>
      <c r="R16" s="634" t="n"/>
      <c r="S16" s="634" t="n"/>
      <c r="T16" s="634" t="n"/>
      <c r="U16" s="634" t="n"/>
      <c r="V16" s="634" t="n"/>
      <c r="W16" s="634" t="n"/>
      <c r="X16" s="634" t="n"/>
      <c r="Y16" s="634" t="n"/>
      <c r="Z16" s="634" t="n"/>
      <c r="AA16" s="634" t="n"/>
      <c r="AB16" s="634" t="n"/>
      <c r="AC16" s="634" t="n"/>
      <c r="AD16" s="634" t="n"/>
      <c r="AE16" s="634" t="n"/>
      <c r="AF16" s="634" t="n"/>
      <c r="AG16" s="634" t="n"/>
      <c r="AH16" s="634" t="n"/>
      <c r="AI16" s="634" t="n"/>
      <c r="AJ16" s="634" t="n"/>
      <c r="AK16" s="634" t="n"/>
      <c r="AL16" s="634" t="n"/>
      <c r="AM16" s="634" t="n"/>
      <c r="AN16" s="634" t="n"/>
      <c r="AO16" s="634" t="n"/>
      <c r="AP16" s="634" t="n"/>
      <c r="AQ16" s="634" t="n"/>
      <c r="AR16" s="634" t="n"/>
      <c r="AS16" s="634" t="n"/>
      <c r="AT16" s="634" t="n"/>
      <c r="AU16" s="634" t="n"/>
      <c r="AV16" s="634" t="n"/>
      <c r="AW16" s="634" t="n"/>
      <c r="AX16" s="634" t="n"/>
      <c r="AY16" s="634" t="n"/>
      <c r="AZ16" s="635" t="n"/>
    </row>
    <row r="17" ht="15.75" customHeight="1" thickBot="1">
      <c r="A17" s="70" t="inlineStr">
        <is>
          <t>COUNTERPART_AREA:</t>
        </is>
      </c>
      <c r="B17" s="632" t="inlineStr">
        <is>
          <t>Col 4</t>
        </is>
      </c>
      <c r="C17" s="630" t="n"/>
      <c r="D17" s="631" t="n"/>
      <c r="E17" s="72" t="n"/>
      <c r="F17" s="650" t="n"/>
      <c r="G17" s="640" t="n"/>
      <c r="H17" s="641" t="n"/>
      <c r="I17" s="633" t="n"/>
      <c r="L17" s="572" t="n"/>
      <c r="M17" s="634" t="n"/>
      <c r="N17" s="634" t="n"/>
      <c r="O17" s="634" t="n"/>
      <c r="P17" s="634" t="n"/>
      <c r="Q17" s="634" t="n"/>
      <c r="R17" s="634" t="n"/>
      <c r="S17" s="634" t="n"/>
      <c r="T17" s="634" t="n"/>
      <c r="U17" s="634" t="n"/>
      <c r="V17" s="634" t="n"/>
      <c r="W17" s="634" t="n"/>
      <c r="X17" s="634" t="n"/>
      <c r="Y17" s="634" t="n"/>
      <c r="Z17" s="634" t="n"/>
      <c r="AA17" s="634" t="n"/>
      <c r="AB17" s="634" t="n"/>
      <c r="AC17" s="634" t="n"/>
      <c r="AD17" s="634" t="n"/>
      <c r="AE17" s="634" t="n"/>
      <c r="AF17" s="634" t="n"/>
      <c r="AG17" s="634" t="n"/>
      <c r="AH17" s="634" t="n"/>
      <c r="AI17" s="634" t="n"/>
      <c r="AJ17" s="634" t="n"/>
      <c r="AK17" s="634" t="n"/>
      <c r="AL17" s="634" t="n"/>
      <c r="AM17" s="634" t="n"/>
      <c r="AN17" s="634" t="n"/>
      <c r="AO17" s="634" t="n"/>
      <c r="AP17" s="634" t="n"/>
      <c r="AQ17" s="634" t="n"/>
      <c r="AR17" s="634" t="n"/>
      <c r="AS17" s="634" t="n"/>
      <c r="AT17" s="634" t="n"/>
      <c r="AU17" s="634" t="n"/>
      <c r="AV17" s="634" t="n"/>
      <c r="AW17" s="634" t="n"/>
      <c r="AX17" s="634" t="n"/>
      <c r="AY17" s="634" t="n"/>
      <c r="AZ17" s="635" t="n"/>
    </row>
    <row r="18">
      <c r="A18" s="70" t="inlineStr">
        <is>
          <t>COUNTERPART_SECTOR:</t>
        </is>
      </c>
      <c r="B18" s="632" t="inlineStr">
        <is>
          <t>Col 6</t>
        </is>
      </c>
      <c r="C18" s="630" t="n"/>
      <c r="D18" s="631" t="n"/>
      <c r="E18" s="78" t="inlineStr">
        <is>
          <t>EMBARGO_DATE</t>
        </is>
      </c>
      <c r="F18" s="643" t="n"/>
      <c r="G18" s="624" t="n"/>
      <c r="H18" s="625" t="n"/>
      <c r="I18" s="633" t="n"/>
      <c r="L18" s="572" t="n"/>
      <c r="M18" s="634" t="n"/>
      <c r="N18" s="634" t="n"/>
      <c r="O18" s="634" t="n"/>
      <c r="P18" s="634" t="n"/>
      <c r="Q18" s="634" t="n"/>
      <c r="R18" s="634" t="n"/>
      <c r="S18" s="634" t="n"/>
      <c r="T18" s="634" t="n"/>
      <c r="U18" s="634" t="n"/>
      <c r="V18" s="634" t="n"/>
      <c r="W18" s="634" t="n"/>
      <c r="X18" s="634" t="n"/>
      <c r="Y18" s="634" t="n"/>
      <c r="Z18" s="634" t="n"/>
      <c r="AA18" s="634" t="n"/>
      <c r="AB18" s="634" t="n"/>
      <c r="AC18" s="634" t="n"/>
      <c r="AD18" s="634" t="n"/>
      <c r="AE18" s="634" t="n"/>
      <c r="AF18" s="634" t="n"/>
      <c r="AG18" s="634" t="n"/>
      <c r="AH18" s="634" t="n"/>
      <c r="AI18" s="634" t="n"/>
      <c r="AJ18" s="634" t="n"/>
      <c r="AK18" s="634" t="n"/>
      <c r="AL18" s="634" t="n"/>
      <c r="AM18" s="634" t="n"/>
      <c r="AN18" s="634" t="n"/>
      <c r="AO18" s="634" t="n"/>
      <c r="AP18" s="634" t="n"/>
      <c r="AQ18" s="634" t="n"/>
      <c r="AR18" s="634" t="n"/>
      <c r="AS18" s="634" t="n"/>
      <c r="AT18" s="634" t="n"/>
      <c r="AU18" s="634" t="n"/>
      <c r="AV18" s="634" t="n"/>
      <c r="AW18" s="634" t="n"/>
      <c r="AX18" s="634" t="n"/>
      <c r="AY18" s="634" t="n"/>
      <c r="AZ18" s="635" t="n"/>
    </row>
    <row r="19" ht="15.75" customHeight="1" thickBot="1">
      <c r="A19" s="70" t="inlineStr">
        <is>
          <t>ACTIVITY:</t>
        </is>
      </c>
      <c r="B19" s="651" t="n"/>
      <c r="C19" s="630" t="n"/>
      <c r="D19" s="631" t="n"/>
      <c r="E19" s="79" t="n"/>
      <c r="F19" s="649" t="n"/>
      <c r="G19" s="630" t="n"/>
      <c r="H19" s="631" t="n"/>
      <c r="I19" s="652" t="n"/>
      <c r="J19" s="653" t="n"/>
      <c r="K19" s="653" t="n"/>
      <c r="L19" s="568" t="n"/>
      <c r="M19" s="654" t="n"/>
      <c r="N19" s="654" t="n"/>
      <c r="O19" s="654" t="n"/>
      <c r="P19" s="654" t="n"/>
      <c r="Q19" s="654" t="n"/>
      <c r="R19" s="654" t="n"/>
      <c r="S19" s="654" t="n"/>
      <c r="T19" s="654" t="n"/>
      <c r="U19" s="654" t="n"/>
      <c r="V19" s="654" t="n"/>
      <c r="W19" s="654" t="n"/>
      <c r="X19" s="654" t="n"/>
      <c r="Y19" s="654" t="n"/>
      <c r="Z19" s="654" t="n"/>
      <c r="AA19" s="654" t="n"/>
      <c r="AB19" s="654" t="n"/>
      <c r="AC19" s="654" t="n"/>
      <c r="AD19" s="654" t="n"/>
      <c r="AE19" s="654" t="n"/>
      <c r="AF19" s="654" t="n"/>
      <c r="AG19" s="654" t="n"/>
      <c r="AH19" s="654" t="n"/>
      <c r="AI19" s="654" t="n"/>
      <c r="AJ19" s="654" t="n"/>
      <c r="AK19" s="654" t="n"/>
      <c r="AL19" s="654" t="n"/>
      <c r="AM19" s="654" t="n"/>
      <c r="AN19" s="654" t="n"/>
      <c r="AO19" s="654" t="n"/>
      <c r="AP19" s="654" t="n"/>
      <c r="AQ19" s="654" t="n"/>
      <c r="AR19" s="654" t="n"/>
      <c r="AS19" s="654" t="n"/>
      <c r="AT19" s="654" t="n"/>
      <c r="AU19" s="654" t="n"/>
      <c r="AV19" s="654" t="n"/>
      <c r="AW19" s="654" t="n"/>
      <c r="AX19" s="654" t="n"/>
      <c r="AY19" s="654" t="n"/>
      <c r="AZ19" s="655" t="n"/>
    </row>
    <row r="20">
      <c r="A20" s="70" t="inlineStr">
        <is>
          <t>ACTIVITY_TO:</t>
        </is>
      </c>
      <c r="B20" s="651" t="n"/>
      <c r="C20" s="630" t="n"/>
      <c r="D20" s="631" t="n"/>
      <c r="E20" s="79" t="n"/>
      <c r="F20" s="649" t="n"/>
      <c r="G20" s="630" t="n"/>
      <c r="H20" s="631" t="n"/>
      <c r="I20" s="569" t="n"/>
      <c r="L20" s="572" t="n"/>
      <c r="M20" s="634" t="n"/>
      <c r="N20" s="634" t="n"/>
      <c r="O20" s="634" t="n"/>
      <c r="P20" s="634" t="n"/>
      <c r="Q20" s="634" t="n"/>
      <c r="R20" s="634" t="n"/>
      <c r="S20" s="634" t="n"/>
      <c r="T20" s="634" t="n"/>
      <c r="U20" s="634" t="n"/>
      <c r="V20" s="634" t="n"/>
      <c r="W20" s="634" t="n"/>
      <c r="X20" s="634" t="n"/>
      <c r="Y20" s="634" t="n"/>
      <c r="Z20" s="634" t="n"/>
      <c r="AA20" s="634" t="n"/>
      <c r="AB20" s="634" t="n"/>
      <c r="AC20" s="634" t="n"/>
      <c r="AD20" s="634" t="n"/>
      <c r="AE20" s="634" t="n"/>
      <c r="AF20" s="634" t="n"/>
      <c r="AG20" s="634" t="n"/>
      <c r="AH20" s="634" t="n"/>
      <c r="AI20" s="634" t="n"/>
      <c r="AJ20" s="634" t="n"/>
      <c r="AK20" s="634" t="n"/>
      <c r="AL20" s="634" t="n"/>
      <c r="AM20" s="634" t="n"/>
      <c r="AN20" s="634" t="n"/>
      <c r="AO20" s="634" t="n"/>
      <c r="AP20" s="634" t="n"/>
      <c r="AQ20" s="634" t="n"/>
      <c r="AR20" s="634" t="n"/>
      <c r="AS20" s="634" t="n"/>
      <c r="AT20" s="634" t="n"/>
      <c r="AU20" s="634" t="n"/>
      <c r="AV20" s="634" t="n"/>
      <c r="AW20" s="634" t="n"/>
      <c r="AX20" s="634" t="n"/>
      <c r="AY20" s="634" t="n"/>
      <c r="AZ20" s="635" t="n"/>
    </row>
    <row r="21" ht="15.75" customHeight="1" thickBot="1">
      <c r="A21" s="70" t="inlineStr">
        <is>
          <t>PRODUCT:</t>
        </is>
      </c>
      <c r="B21" s="651" t="n"/>
      <c r="C21" s="630" t="n"/>
      <c r="D21" s="631" t="n"/>
      <c r="E21" s="79" t="n"/>
      <c r="F21" s="649" t="n"/>
      <c r="G21" s="630" t="n"/>
      <c r="H21" s="631" t="n"/>
      <c r="I21" s="80" t="inlineStr">
        <is>
          <t xml:space="preserve">Missing / zero: </t>
        </is>
      </c>
      <c r="J21" s="81" t="n"/>
      <c r="K21" s="81" t="n"/>
      <c r="L21" s="82" t="inlineStr">
        <is>
          <t>M = "not applicable / do not exist" ; L = "not available / exist but not collected or not transmitted" ; 0 = "exist but value is zero or considered as zero"</t>
        </is>
      </c>
      <c r="M21" s="83" t="n"/>
      <c r="N21" s="83" t="n"/>
      <c r="O21" s="82" t="n"/>
      <c r="P21" s="83" t="n"/>
      <c r="Q21" s="83" t="n"/>
      <c r="R21" s="82" t="n"/>
      <c r="S21" s="83" t="n"/>
      <c r="T21" s="83" t="n"/>
      <c r="U21" s="82" t="n"/>
      <c r="V21" s="83" t="n"/>
      <c r="W21" s="83" t="n"/>
      <c r="X21" s="82" t="n"/>
      <c r="Y21" s="83" t="n"/>
      <c r="Z21" s="83" t="n"/>
      <c r="AA21" s="67" t="n"/>
      <c r="AB21" s="67" t="n"/>
      <c r="AC21" s="82" t="n"/>
      <c r="AD21" s="83" t="n"/>
      <c r="AE21" s="83" t="n"/>
      <c r="AF21" s="82" t="n"/>
      <c r="AG21" s="83" t="n"/>
      <c r="AH21" s="83" t="n"/>
      <c r="AI21" s="82" t="n"/>
      <c r="AJ21" s="83" t="n"/>
      <c r="AK21" s="83" t="n"/>
      <c r="AL21" s="82" t="n"/>
      <c r="AM21" s="83" t="n"/>
      <c r="AN21" s="83" t="n"/>
      <c r="AO21" s="82" t="n"/>
      <c r="AP21" s="83" t="n"/>
      <c r="AQ21" s="83" t="n"/>
      <c r="AR21" s="82" t="n"/>
      <c r="AS21" s="83" t="n"/>
      <c r="AT21" s="83" t="n"/>
      <c r="AU21" s="82" t="n"/>
      <c r="AV21" s="83" t="n"/>
      <c r="AW21" s="83" t="n"/>
      <c r="AX21" s="82" t="n"/>
      <c r="AY21" s="83" t="n"/>
      <c r="AZ21" s="84" t="n"/>
    </row>
    <row r="22">
      <c r="A22" s="70" t="inlineStr">
        <is>
          <t>PRODUCT_TO:</t>
        </is>
      </c>
      <c r="B22" s="651" t="n"/>
      <c r="C22" s="630" t="n"/>
      <c r="D22" s="631" t="n"/>
      <c r="E22" s="79" t="inlineStr">
        <is>
          <t>TIME_PER_COLLECT:</t>
        </is>
      </c>
      <c r="F22" s="644" t="n"/>
      <c r="G22" s="630" t="n"/>
      <c r="H22" s="631" t="n"/>
      <c r="I22" s="85" t="inlineStr">
        <is>
          <t>DSI:</t>
        </is>
      </c>
      <c r="J22" s="86" t="n"/>
      <c r="K22" s="87" t="n"/>
      <c r="L22" s="88" t="n"/>
      <c r="M22" s="86" t="n"/>
      <c r="N22" s="562" t="n"/>
      <c r="O22" s="627" t="n"/>
      <c r="P22" s="627" t="n"/>
      <c r="Q22" s="627" t="n"/>
      <c r="R22" s="562" t="n"/>
      <c r="S22" s="562" t="n"/>
      <c r="T22" s="90" t="n"/>
      <c r="U22" s="562" t="n"/>
      <c r="V22" s="562" t="n"/>
      <c r="W22" s="90" t="n"/>
      <c r="X22" s="562" t="n"/>
      <c r="Y22" s="91" t="n"/>
      <c r="Z22" s="68" t="inlineStr">
        <is>
          <t>Control start:</t>
        </is>
      </c>
      <c r="AA22" s="562" t="n"/>
      <c r="AB22" s="562" t="n"/>
      <c r="AC22" s="92" t="inlineStr">
        <is>
          <t>A34</t>
        </is>
      </c>
      <c r="AD22" s="562" t="n"/>
      <c r="AE22" s="562" t="n"/>
      <c r="AF22" s="87" t="n"/>
      <c r="AG22" s="562" t="n"/>
      <c r="AH22" s="562" t="n"/>
      <c r="AI22" s="87" t="n"/>
      <c r="AJ22" s="562" t="n"/>
      <c r="AK22" s="562" t="n"/>
      <c r="AL22" s="87" t="n"/>
      <c r="AM22" s="562" t="n"/>
      <c r="AN22" s="562" t="n"/>
      <c r="AO22" s="87" t="n"/>
      <c r="AP22" s="562" t="n"/>
      <c r="AQ22" s="562" t="n"/>
      <c r="AR22" s="87" t="n"/>
      <c r="AS22" s="562" t="n"/>
      <c r="AT22" s="562" t="n"/>
      <c r="AU22" s="87" t="n"/>
      <c r="AV22" s="562" t="n"/>
      <c r="AW22" s="562" t="n"/>
      <c r="AX22" s="87" t="n"/>
      <c r="AY22" s="562" t="n"/>
      <c r="AZ22" s="91" t="n"/>
    </row>
    <row r="23" ht="15.75" customHeight="1" thickBot="1">
      <c r="A23" s="71" t="inlineStr">
        <is>
          <t>EXPENDITURE:</t>
        </is>
      </c>
      <c r="B23" s="651" t="n"/>
      <c r="C23" s="630" t="n"/>
      <c r="D23" s="631" t="n"/>
      <c r="E23" s="93" t="inlineStr">
        <is>
          <t>LAST_UDDATE</t>
        </is>
      </c>
      <c r="F23" s="639" t="n"/>
      <c r="G23" s="640" t="n"/>
      <c r="H23" s="641" t="n"/>
      <c r="I23" s="94" t="inlineStr">
        <is>
          <t>Form version:</t>
        </is>
      </c>
      <c r="J23" s="95" t="n"/>
      <c r="K23" s="96" t="n"/>
      <c r="L23" s="97" t="n"/>
      <c r="M23" s="95" t="n"/>
      <c r="N23" s="563" t="n"/>
      <c r="O23" s="654" t="n"/>
      <c r="P23" s="654" t="n"/>
      <c r="Q23" s="654" t="n"/>
      <c r="R23" s="563" t="n"/>
      <c r="S23" s="563" t="n"/>
      <c r="T23" s="99" t="n"/>
      <c r="U23" s="563" t="n"/>
      <c r="V23" s="563" t="n"/>
      <c r="W23" s="99" t="n"/>
      <c r="X23" s="563" t="n"/>
      <c r="Y23" s="100" t="n"/>
      <c r="Z23" s="72" t="inlineStr">
        <is>
          <t>Data start:</t>
        </is>
      </c>
      <c r="AA23" s="563" t="n"/>
      <c r="AB23" s="563" t="n"/>
      <c r="AC23" s="101" t="inlineStr">
        <is>
          <t>S34</t>
        </is>
      </c>
      <c r="AD23" s="563" t="n"/>
      <c r="AE23" s="563" t="n"/>
      <c r="AF23" s="96" t="n"/>
      <c r="AG23" s="563" t="n"/>
      <c r="AH23" s="563" t="n"/>
      <c r="AI23" s="96" t="n"/>
      <c r="AJ23" s="563" t="n"/>
      <c r="AK23" s="563" t="n"/>
      <c r="AL23" s="96" t="n"/>
      <c r="AM23" s="563" t="n"/>
      <c r="AN23" s="563" t="n"/>
      <c r="AO23" s="96" t="n"/>
      <c r="AP23" s="563" t="n"/>
      <c r="AQ23" s="563" t="n"/>
      <c r="AR23" s="96" t="n"/>
      <c r="AS23" s="563" t="n"/>
      <c r="AT23" s="563" t="n"/>
      <c r="AU23" s="96" t="n"/>
      <c r="AV23" s="563" t="n"/>
      <c r="AW23" s="563" t="n"/>
      <c r="AX23" s="96" t="n"/>
      <c r="AY23" s="563" t="n"/>
      <c r="AZ23" s="100" t="n"/>
    </row>
    <row r="24">
      <c r="A24" s="71" t="inlineStr">
        <is>
          <t>ACCOUNTING_ENTRY:</t>
        </is>
      </c>
      <c r="B24" s="632" t="inlineStr">
        <is>
          <t>Col 8</t>
        </is>
      </c>
      <c r="C24" s="630" t="n"/>
      <c r="D24" s="631" t="n"/>
      <c r="E24" s="78" t="inlineStr">
        <is>
          <t>COMPILING_ORG</t>
        </is>
      </c>
      <c r="F24" s="643" t="n"/>
      <c r="G24" s="624" t="n"/>
      <c r="H24" s="625" t="n"/>
      <c r="I24" s="102" t="inlineStr">
        <is>
          <t>Sender Footnotes</t>
        </is>
      </c>
      <c r="J24" s="103" t="n"/>
      <c r="K24" s="104" t="n"/>
      <c r="L24" s="547" t="n"/>
      <c r="M24" s="548" t="n"/>
      <c r="N24" s="548" t="n"/>
      <c r="O24" s="548" t="n"/>
      <c r="P24" s="548" t="n"/>
      <c r="Q24" s="548" t="n"/>
      <c r="R24" s="548" t="n"/>
      <c r="S24" s="548" t="n"/>
      <c r="T24" s="548" t="n"/>
      <c r="U24" s="548" t="n"/>
      <c r="V24" s="548" t="n"/>
      <c r="W24" s="548" t="n"/>
      <c r="X24" s="548" t="n"/>
      <c r="Y24" s="548" t="n"/>
      <c r="Z24" s="548" t="n"/>
      <c r="AA24" s="548" t="n"/>
      <c r="AB24" s="548" t="n"/>
      <c r="AC24" s="548" t="n"/>
      <c r="AD24" s="548" t="n"/>
      <c r="AE24" s="548" t="n"/>
      <c r="AF24" s="548" t="n"/>
      <c r="AG24" s="548" t="n"/>
      <c r="AH24" s="548" t="n"/>
      <c r="AI24" s="548" t="n"/>
      <c r="AJ24" s="548" t="n"/>
      <c r="AK24" s="548" t="n"/>
      <c r="AL24" s="548" t="n"/>
      <c r="AM24" s="548" t="n"/>
      <c r="AN24" s="548" t="n"/>
      <c r="AO24" s="548" t="n"/>
      <c r="AP24" s="548" t="n"/>
      <c r="AQ24" s="548" t="n"/>
      <c r="AR24" s="548" t="n"/>
      <c r="AS24" s="548" t="n"/>
      <c r="AT24" s="548" t="n"/>
      <c r="AU24" s="548" t="n"/>
      <c r="AV24" s="548" t="n"/>
      <c r="AW24" s="548" t="n"/>
      <c r="AX24" s="548" t="n"/>
      <c r="AY24" s="548" t="n"/>
      <c r="AZ24" s="549" t="n"/>
    </row>
    <row r="25">
      <c r="A25" s="71" t="inlineStr">
        <is>
          <t>CONSOLIDATION:</t>
        </is>
      </c>
      <c r="B25" s="632" t="inlineStr">
        <is>
          <t>Col 7</t>
        </is>
      </c>
      <c r="C25" s="630" t="n"/>
      <c r="D25" s="631" t="n"/>
      <c r="E25" s="79" t="n"/>
      <c r="F25" s="644" t="n"/>
      <c r="G25" s="630" t="n"/>
      <c r="H25" s="631" t="n"/>
      <c r="I25" s="102" t="n"/>
      <c r="J25" s="103" t="n"/>
      <c r="K25" s="104" t="n"/>
      <c r="L25" s="656" t="n"/>
      <c r="M25" s="630" t="n"/>
      <c r="N25" s="630" t="n"/>
      <c r="O25" s="630" t="n"/>
      <c r="P25" s="630" t="n"/>
      <c r="Q25" s="630" t="n"/>
      <c r="R25" s="630" t="n"/>
      <c r="S25" s="630" t="n"/>
      <c r="T25" s="630" t="n"/>
      <c r="U25" s="630" t="n"/>
      <c r="V25" s="630" t="n"/>
      <c r="W25" s="630" t="n"/>
      <c r="X25" s="630" t="n"/>
      <c r="Y25" s="630" t="n"/>
      <c r="Z25" s="630" t="n"/>
      <c r="AA25" s="630" t="n"/>
      <c r="AB25" s="630" t="n"/>
      <c r="AC25" s="630" t="n"/>
      <c r="AD25" s="630" t="n"/>
      <c r="AE25" s="630" t="n"/>
      <c r="AF25" s="630" t="n"/>
      <c r="AG25" s="630" t="n"/>
      <c r="AH25" s="630" t="n"/>
      <c r="AI25" s="630" t="n"/>
      <c r="AJ25" s="630" t="n"/>
      <c r="AK25" s="630" t="n"/>
      <c r="AL25" s="630" t="n"/>
      <c r="AM25" s="630" t="n"/>
      <c r="AN25" s="630" t="n"/>
      <c r="AO25" s="630" t="n"/>
      <c r="AP25" s="630" t="n"/>
      <c r="AQ25" s="630" t="n"/>
      <c r="AR25" s="630" t="n"/>
      <c r="AS25" s="630" t="n"/>
      <c r="AT25" s="630" t="n"/>
      <c r="AU25" s="630" t="n"/>
      <c r="AV25" s="630" t="n"/>
      <c r="AW25" s="630" t="n"/>
      <c r="AX25" s="630" t="n"/>
      <c r="AY25" s="630" t="n"/>
      <c r="AZ25" s="631" t="n"/>
    </row>
    <row r="26">
      <c r="A26" s="71" t="inlineStr">
        <is>
          <t>TRANSFORMATION:</t>
        </is>
      </c>
      <c r="B26" s="632" t="inlineStr">
        <is>
          <t>Col 17</t>
        </is>
      </c>
      <c r="C26" s="630" t="n"/>
      <c r="D26" s="631" t="n"/>
      <c r="E26" s="79" t="inlineStr">
        <is>
          <t>Sender name:</t>
        </is>
      </c>
      <c r="F26" s="644" t="n"/>
      <c r="G26" s="630" t="n"/>
      <c r="H26" s="631" t="n"/>
      <c r="I26" s="102" t="n"/>
      <c r="J26" s="103" t="n"/>
      <c r="K26" s="104" t="n"/>
      <c r="L26" s="656" t="n"/>
      <c r="M26" s="630" t="n"/>
      <c r="N26" s="630" t="n"/>
      <c r="O26" s="630" t="n"/>
      <c r="P26" s="630" t="n"/>
      <c r="Q26" s="630" t="n"/>
      <c r="R26" s="630" t="n"/>
      <c r="S26" s="630" t="n"/>
      <c r="T26" s="630" t="n"/>
      <c r="U26" s="630" t="n"/>
      <c r="V26" s="630" t="n"/>
      <c r="W26" s="630" t="n"/>
      <c r="X26" s="630" t="n"/>
      <c r="Y26" s="630" t="n"/>
      <c r="Z26" s="630" t="n"/>
      <c r="AA26" s="630" t="n"/>
      <c r="AB26" s="630" t="n"/>
      <c r="AC26" s="630" t="n"/>
      <c r="AD26" s="630" t="n"/>
      <c r="AE26" s="630" t="n"/>
      <c r="AF26" s="630" t="n"/>
      <c r="AG26" s="630" t="n"/>
      <c r="AH26" s="630" t="n"/>
      <c r="AI26" s="630" t="n"/>
      <c r="AJ26" s="630" t="n"/>
      <c r="AK26" s="630" t="n"/>
      <c r="AL26" s="630" t="n"/>
      <c r="AM26" s="630" t="n"/>
      <c r="AN26" s="630" t="n"/>
      <c r="AO26" s="630" t="n"/>
      <c r="AP26" s="630" t="n"/>
      <c r="AQ26" s="630" t="n"/>
      <c r="AR26" s="630" t="n"/>
      <c r="AS26" s="630" t="n"/>
      <c r="AT26" s="630" t="n"/>
      <c r="AU26" s="630" t="n"/>
      <c r="AV26" s="630" t="n"/>
      <c r="AW26" s="630" t="n"/>
      <c r="AX26" s="630" t="n"/>
      <c r="AY26" s="630" t="n"/>
      <c r="AZ26" s="631" t="n"/>
    </row>
    <row r="27" ht="15.75" customHeight="1" thickBot="1">
      <c r="A27" s="72" t="inlineStr">
        <is>
          <t>CURRENCY_DENOMINATION:</t>
        </is>
      </c>
      <c r="B27" s="632" t="inlineStr">
        <is>
          <t>Col 14</t>
        </is>
      </c>
      <c r="C27" s="630" t="n"/>
      <c r="D27" s="631" t="n"/>
      <c r="E27" s="79" t="inlineStr">
        <is>
          <t>Sender e-mail:</t>
        </is>
      </c>
      <c r="F27" s="644" t="n"/>
      <c r="G27" s="630" t="n"/>
      <c r="H27" s="631" t="n"/>
      <c r="I27" s="102" t="n"/>
      <c r="J27" s="103" t="n"/>
      <c r="K27" s="104" t="n"/>
      <c r="L27" s="656" t="n"/>
      <c r="M27" s="630" t="n"/>
      <c r="N27" s="630" t="n"/>
      <c r="O27" s="630" t="n"/>
      <c r="P27" s="630" t="n"/>
      <c r="Q27" s="630" t="n"/>
      <c r="R27" s="630" t="n"/>
      <c r="S27" s="630" t="n"/>
      <c r="T27" s="630" t="n"/>
      <c r="U27" s="630" t="n"/>
      <c r="V27" s="630" t="n"/>
      <c r="W27" s="630" t="n"/>
      <c r="X27" s="630" t="n"/>
      <c r="Y27" s="630" t="n"/>
      <c r="Z27" s="630" t="n"/>
      <c r="AA27" s="630" t="n"/>
      <c r="AB27" s="630" t="n"/>
      <c r="AC27" s="630" t="n"/>
      <c r="AD27" s="630" t="n"/>
      <c r="AE27" s="630" t="n"/>
      <c r="AF27" s="630" t="n"/>
      <c r="AG27" s="630" t="n"/>
      <c r="AH27" s="630" t="n"/>
      <c r="AI27" s="630" t="n"/>
      <c r="AJ27" s="630" t="n"/>
      <c r="AK27" s="630" t="n"/>
      <c r="AL27" s="630" t="n"/>
      <c r="AM27" s="630" t="n"/>
      <c r="AN27" s="630" t="n"/>
      <c r="AO27" s="630" t="n"/>
      <c r="AP27" s="630" t="n"/>
      <c r="AQ27" s="630" t="n"/>
      <c r="AR27" s="630" t="n"/>
      <c r="AS27" s="630" t="n"/>
      <c r="AT27" s="630" t="n"/>
      <c r="AU27" s="630" t="n"/>
      <c r="AV27" s="630" t="n"/>
      <c r="AW27" s="630" t="n"/>
      <c r="AX27" s="630" t="n"/>
      <c r="AY27" s="630" t="n"/>
      <c r="AZ27" s="631" t="n"/>
    </row>
    <row r="28">
      <c r="A28" s="108" t="n"/>
      <c r="B28" s="657" t="n"/>
      <c r="C28" s="624" t="n"/>
      <c r="D28" s="625" t="n"/>
      <c r="E28" s="79" t="inlineStr">
        <is>
          <t>Version:</t>
        </is>
      </c>
      <c r="F28" s="644" t="n"/>
      <c r="G28" s="630" t="n"/>
      <c r="H28" s="631" t="n"/>
      <c r="I28" s="102" t="n"/>
      <c r="J28" s="103" t="n"/>
      <c r="K28" s="104" t="n"/>
      <c r="L28" s="656" t="n"/>
      <c r="M28" s="630" t="n"/>
      <c r="N28" s="630" t="n"/>
      <c r="O28" s="630" t="n"/>
      <c r="P28" s="630" t="n"/>
      <c r="Q28" s="630" t="n"/>
      <c r="R28" s="630" t="n"/>
      <c r="S28" s="630" t="n"/>
      <c r="T28" s="630" t="n"/>
      <c r="U28" s="630" t="n"/>
      <c r="V28" s="630" t="n"/>
      <c r="W28" s="630" t="n"/>
      <c r="X28" s="630" t="n"/>
      <c r="Y28" s="630" t="n"/>
      <c r="Z28" s="630" t="n"/>
      <c r="AA28" s="630" t="n"/>
      <c r="AB28" s="630" t="n"/>
      <c r="AC28" s="630" t="n"/>
      <c r="AD28" s="630" t="n"/>
      <c r="AE28" s="630" t="n"/>
      <c r="AF28" s="630" t="n"/>
      <c r="AG28" s="630" t="n"/>
      <c r="AH28" s="630" t="n"/>
      <c r="AI28" s="630" t="n"/>
      <c r="AJ28" s="630" t="n"/>
      <c r="AK28" s="630" t="n"/>
      <c r="AL28" s="630" t="n"/>
      <c r="AM28" s="630" t="n"/>
      <c r="AN28" s="630" t="n"/>
      <c r="AO28" s="630" t="n"/>
      <c r="AP28" s="630" t="n"/>
      <c r="AQ28" s="630" t="n"/>
      <c r="AR28" s="630" t="n"/>
      <c r="AS28" s="630" t="n"/>
      <c r="AT28" s="630" t="n"/>
      <c r="AU28" s="630" t="n"/>
      <c r="AV28" s="630" t="n"/>
      <c r="AW28" s="630" t="n"/>
      <c r="AX28" s="630" t="n"/>
      <c r="AY28" s="630" t="n"/>
      <c r="AZ28" s="631" t="n"/>
    </row>
    <row r="29">
      <c r="A29" s="108" t="n"/>
      <c r="B29" s="108" t="n"/>
      <c r="C29" s="630" t="n"/>
      <c r="D29" s="631" t="n"/>
      <c r="E29" s="79" t="inlineStr">
        <is>
          <t>Update:</t>
        </is>
      </c>
      <c r="F29" s="644" t="n"/>
      <c r="G29" s="630" t="n"/>
      <c r="H29" s="631" t="n"/>
      <c r="I29" s="102" t="n"/>
      <c r="J29" s="103" t="n"/>
      <c r="K29" s="104" t="n"/>
      <c r="L29" s="656" t="n"/>
      <c r="M29" s="630" t="n"/>
      <c r="N29" s="630" t="n"/>
      <c r="O29" s="630" t="n"/>
      <c r="P29" s="630" t="n"/>
      <c r="Q29" s="630" t="n"/>
      <c r="R29" s="630" t="n"/>
      <c r="S29" s="630" t="n"/>
      <c r="T29" s="630" t="n"/>
      <c r="U29" s="630" t="n"/>
      <c r="V29" s="630" t="n"/>
      <c r="W29" s="630" t="n"/>
      <c r="X29" s="630" t="n"/>
      <c r="Y29" s="630" t="n"/>
      <c r="Z29" s="630" t="n"/>
      <c r="AA29" s="630" t="n"/>
      <c r="AB29" s="630" t="n"/>
      <c r="AC29" s="630" t="n"/>
      <c r="AD29" s="630" t="n"/>
      <c r="AE29" s="630" t="n"/>
      <c r="AF29" s="630" t="n"/>
      <c r="AG29" s="630" t="n"/>
      <c r="AH29" s="630" t="n"/>
      <c r="AI29" s="630" t="n"/>
      <c r="AJ29" s="630" t="n"/>
      <c r="AK29" s="630" t="n"/>
      <c r="AL29" s="630" t="n"/>
      <c r="AM29" s="630" t="n"/>
      <c r="AN29" s="630" t="n"/>
      <c r="AO29" s="630" t="n"/>
      <c r="AP29" s="630" t="n"/>
      <c r="AQ29" s="630" t="n"/>
      <c r="AR29" s="630" t="n"/>
      <c r="AS29" s="630" t="n"/>
      <c r="AT29" s="630" t="n"/>
      <c r="AU29" s="630" t="n"/>
      <c r="AV29" s="630" t="n"/>
      <c r="AW29" s="630" t="n"/>
      <c r="AX29" s="630" t="n"/>
      <c r="AY29" s="630" t="n"/>
      <c r="AZ29" s="631" t="n"/>
    </row>
    <row r="30">
      <c r="A30" s="108" t="n"/>
      <c r="B30" s="108" t="n"/>
      <c r="C30" s="630" t="n"/>
      <c r="D30" s="631" t="n"/>
      <c r="E30" s="79" t="n"/>
      <c r="F30" s="644" t="n"/>
      <c r="G30" s="630" t="n"/>
      <c r="H30" s="631" t="n"/>
      <c r="I30" s="102" t="n"/>
      <c r="J30" s="103" t="n"/>
      <c r="K30" s="104" t="n"/>
      <c r="L30" s="656" t="n"/>
      <c r="M30" s="630" t="n"/>
      <c r="N30" s="630" t="n"/>
      <c r="O30" s="630" t="n"/>
      <c r="P30" s="630" t="n"/>
      <c r="Q30" s="630" t="n"/>
      <c r="R30" s="630" t="n"/>
      <c r="S30" s="630" t="n"/>
      <c r="T30" s="630" t="n"/>
      <c r="U30" s="630" t="n"/>
      <c r="V30" s="630" t="n"/>
      <c r="W30" s="630" t="n"/>
      <c r="X30" s="630" t="n"/>
      <c r="Y30" s="630" t="n"/>
      <c r="Z30" s="630" t="n"/>
      <c r="AA30" s="630" t="n"/>
      <c r="AB30" s="630" t="n"/>
      <c r="AC30" s="630" t="n"/>
      <c r="AD30" s="630" t="n"/>
      <c r="AE30" s="630" t="n"/>
      <c r="AF30" s="630" t="n"/>
      <c r="AG30" s="630" t="n"/>
      <c r="AH30" s="630" t="n"/>
      <c r="AI30" s="630" t="n"/>
      <c r="AJ30" s="630" t="n"/>
      <c r="AK30" s="630" t="n"/>
      <c r="AL30" s="630" t="n"/>
      <c r="AM30" s="630" t="n"/>
      <c r="AN30" s="630" t="n"/>
      <c r="AO30" s="630" t="n"/>
      <c r="AP30" s="630" t="n"/>
      <c r="AQ30" s="630" t="n"/>
      <c r="AR30" s="630" t="n"/>
      <c r="AS30" s="630" t="n"/>
      <c r="AT30" s="630" t="n"/>
      <c r="AU30" s="630" t="n"/>
      <c r="AV30" s="630" t="n"/>
      <c r="AW30" s="630" t="n"/>
      <c r="AX30" s="630" t="n"/>
      <c r="AY30" s="630" t="n"/>
      <c r="AZ30" s="631" t="n"/>
    </row>
    <row r="31" ht="15.75" customHeight="1" thickBot="1">
      <c r="A31" s="109" t="n"/>
      <c r="B31" s="109" t="n"/>
      <c r="C31" s="640" t="n"/>
      <c r="D31" s="641" t="n"/>
      <c r="E31" s="93" t="inlineStr">
        <is>
          <t>Date:</t>
        </is>
      </c>
      <c r="F31" s="639" t="n"/>
      <c r="G31" s="640" t="n"/>
      <c r="H31" s="641" t="n"/>
      <c r="I31" s="110" t="n"/>
      <c r="J31" s="111" t="n"/>
      <c r="K31" s="112" t="n"/>
      <c r="L31" s="658" t="n"/>
      <c r="M31" s="640" t="n"/>
      <c r="N31" s="640" t="n"/>
      <c r="O31" s="640" t="n"/>
      <c r="P31" s="640" t="n"/>
      <c r="Q31" s="640" t="n"/>
      <c r="R31" s="640" t="n"/>
      <c r="S31" s="640" t="n"/>
      <c r="T31" s="640" t="n"/>
      <c r="U31" s="640" t="n"/>
      <c r="V31" s="640" t="n"/>
      <c r="W31" s="640" t="n"/>
      <c r="X31" s="640" t="n"/>
      <c r="Y31" s="640" t="n"/>
      <c r="Z31" s="640" t="n"/>
      <c r="AA31" s="640" t="n"/>
      <c r="AB31" s="640" t="n"/>
      <c r="AC31" s="640" t="n"/>
      <c r="AD31" s="640" t="n"/>
      <c r="AE31" s="640" t="n"/>
      <c r="AF31" s="640" t="n"/>
      <c r="AG31" s="640" t="n"/>
      <c r="AH31" s="640" t="n"/>
      <c r="AI31" s="640" t="n"/>
      <c r="AJ31" s="640" t="n"/>
      <c r="AK31" s="640" t="n"/>
      <c r="AL31" s="640" t="n"/>
      <c r="AM31" s="640" t="n"/>
      <c r="AN31" s="640" t="n"/>
      <c r="AO31" s="640" t="n"/>
      <c r="AP31" s="640" t="n"/>
      <c r="AQ31" s="640" t="n"/>
      <c r="AR31" s="640" t="n"/>
      <c r="AS31" s="640" t="n"/>
      <c r="AT31" s="640" t="n"/>
      <c r="AU31" s="640" t="n"/>
      <c r="AV31" s="640" t="n"/>
      <c r="AW31" s="640" t="n"/>
      <c r="AX31" s="640" t="n"/>
      <c r="AY31" s="640" t="n"/>
      <c r="AZ31" s="641" t="n"/>
    </row>
    <row r="33" ht="25.5" customHeight="1">
      <c r="A33" s="113" t="inlineStr">
        <is>
          <t>FREQ</t>
        </is>
      </c>
      <c r="B33" s="113" t="inlineStr">
        <is>
          <t>ADJUSTMENT</t>
        </is>
      </c>
      <c r="C33" s="113" t="inlineStr">
        <is>
          <t>REF_AREA</t>
        </is>
      </c>
      <c r="D33" s="113" t="inlineStr">
        <is>
          <t>COUNTERPART_AREA</t>
        </is>
      </c>
      <c r="E33" s="113" t="inlineStr">
        <is>
          <t>REF_SECTOR</t>
        </is>
      </c>
      <c r="F33" s="113" t="inlineStr">
        <is>
          <t>COUNTERPART_SECTOR</t>
        </is>
      </c>
      <c r="G33" s="113" t="inlineStr">
        <is>
          <t>CONSOLIDATION</t>
        </is>
      </c>
      <c r="H33" s="113" t="inlineStr">
        <is>
          <t>ACCOUNTING_ENTRY</t>
        </is>
      </c>
      <c r="I33" s="113" t="inlineStr">
        <is>
          <t>STO</t>
        </is>
      </c>
      <c r="J33" s="113" t="inlineStr">
        <is>
          <t>INSTR_ASSET</t>
        </is>
      </c>
      <c r="K33" s="113" t="inlineStr">
        <is>
          <t>MATURITY</t>
        </is>
      </c>
      <c r="L33" s="113" t="inlineStr">
        <is>
          <t>VALUATION</t>
        </is>
      </c>
      <c r="M33" s="113" t="inlineStr">
        <is>
          <t>PRICES</t>
        </is>
      </c>
      <c r="N33" s="113" t="inlineStr">
        <is>
          <t>CURRENCY_DENOM</t>
        </is>
      </c>
      <c r="O33" s="114" t="inlineStr">
        <is>
          <t>CUST_BREAKDOWN</t>
        </is>
      </c>
      <c r="P33" s="113" t="inlineStr">
        <is>
          <t>UNIT_MEASURE</t>
        </is>
      </c>
      <c r="Q33" s="113" t="inlineStr">
        <is>
          <t>TRANSFORMATION</t>
        </is>
      </c>
      <c r="R33" s="113" t="inlineStr">
        <is>
          <t>CL_NA_TABLEID/DATES</t>
        </is>
      </c>
      <c r="S33" s="113">
        <f>'Table 1'!E5</f>
        <v/>
      </c>
      <c r="T33" s="113">
        <f>'Table 1'!F5</f>
        <v/>
      </c>
      <c r="U33" s="113">
        <f>'Table 1'!G5</f>
        <v/>
      </c>
      <c r="V33" s="113">
        <f>'Table 1'!#REF!</f>
        <v/>
      </c>
      <c r="W33" s="113">
        <f>'Table 1'!#REF!</f>
        <v/>
      </c>
      <c r="X33" s="115" t="inlineStr">
        <is>
          <t>SDMX series</t>
        </is>
      </c>
      <c r="Y33" s="115" t="n"/>
      <c r="Z33" s="115" t="n"/>
      <c r="AA33" s="116">
        <f>"vlookup - "&amp;IF(COUNTIF(AA34:AA345,"check!!!!")=0,"ok","check!")</f>
        <v/>
      </c>
      <c r="AB33" s="116">
        <f>"link - "&amp;IF(COUNTIF(AB34:AB345,"check!!!!")=0,"ok","check!")</f>
        <v/>
      </c>
    </row>
    <row r="34">
      <c r="A34" s="113" t="inlineStr">
        <is>
          <t>A</t>
        </is>
      </c>
      <c r="B34" s="113" t="inlineStr">
        <is>
          <t>N</t>
        </is>
      </c>
      <c r="C34" s="113" t="inlineStr">
        <is>
          <t>@@</t>
        </is>
      </c>
      <c r="D34" s="113" t="inlineStr">
        <is>
          <t>_Z</t>
        </is>
      </c>
      <c r="E34" s="113" t="inlineStr">
        <is>
          <t>S13</t>
        </is>
      </c>
      <c r="F34" s="113" t="inlineStr">
        <is>
          <t>_Z</t>
        </is>
      </c>
      <c r="G34" s="113" t="inlineStr">
        <is>
          <t>_Z</t>
        </is>
      </c>
      <c r="H34" s="113" t="inlineStr">
        <is>
          <t>B</t>
        </is>
      </c>
      <c r="I34" s="113" t="inlineStr">
        <is>
          <t>B9</t>
        </is>
      </c>
      <c r="J34" s="113" t="inlineStr">
        <is>
          <t>_Z</t>
        </is>
      </c>
      <c r="K34" s="113" t="inlineStr">
        <is>
          <t>_Z</t>
        </is>
      </c>
      <c r="L34" s="113" t="inlineStr">
        <is>
          <t>S</t>
        </is>
      </c>
      <c r="M34" s="113" t="inlineStr">
        <is>
          <t>V</t>
        </is>
      </c>
      <c r="N34" s="113" t="inlineStr">
        <is>
          <t>_T</t>
        </is>
      </c>
      <c r="O34" s="113" t="inlineStr">
        <is>
          <t>_T</t>
        </is>
      </c>
      <c r="P34" s="113" t="inlineStr">
        <is>
          <t>XDC</t>
        </is>
      </c>
      <c r="Q34" s="113" t="inlineStr">
        <is>
          <t>N</t>
        </is>
      </c>
      <c r="R34" s="113" t="inlineStr">
        <is>
          <t>EDP1</t>
        </is>
      </c>
      <c r="S34" s="117">
        <f>IF(VLOOKUP($X34,'Table 1'!$B$10:$H$35,'Table 1'!L$1,0)="","",VLOOKUP($X34,'Table 1'!$B$10:$H$35,'Table 1'!L$1,0))</f>
        <v/>
      </c>
      <c r="T34" s="117">
        <f>IF(VLOOKUP($X34,'Table 1'!$B$10:$H$35,'Table 1'!M$1,0)="","",VLOOKUP($X34,'Table 1'!$B$10:$H$35,'Table 1'!M$1,0))</f>
        <v/>
      </c>
      <c r="U34" s="117">
        <f>IF(VLOOKUP($X34,'Table 1'!$B$10:$H$35,'Table 1'!N$1,0)="","",VLOOKUP($X34,'Table 1'!$B$10:$H$35,'Table 1'!N$1,0))</f>
        <v/>
      </c>
      <c r="V34" s="117">
        <f>IF(VLOOKUP($X34,'Table 1'!$B$10:$H$35,'Table 1'!O$1,0)="","",VLOOKUP($X34,'Table 1'!$B$10:$H$35,'Table 1'!O$1,0))</f>
        <v/>
      </c>
      <c r="W34" s="117">
        <f>IF(VLOOKUP($X34,'Table 1'!$B$10:$H$35,'Table 1'!P$1,0)="","",VLOOKUP($X34,'Table 1'!$B$10:$H$35,'Table 1'!P$1,0))</f>
        <v/>
      </c>
      <c r="X34" s="113">
        <f>A34&amp;"."&amp;B34&amp;"."&amp;C34&amp;"."&amp;D34&amp;"."&amp;E34&amp;"."&amp;F34&amp;"."&amp;G34&amp;"."&amp;H34&amp;"."&amp;I34&amp;"."&amp;J34&amp;"."&amp;K34&amp;"."&amp;L34&amp;"."&amp;M34&amp;"."&amp;N34&amp;"."&amp;O34&amp;"."&amp;P34&amp;"."&amp;Q34&amp;"."&amp;R34</f>
        <v/>
      </c>
      <c r="Y34" s="113" t="n"/>
      <c r="Z34" s="113" t="n"/>
      <c r="AA34" s="118">
        <f>IFERROR(+IF(X34=VLOOKUP(X34,'Table 1'!$B$10:$B$35,1,0),"OK","check!!!!"),"check!!!!")</f>
        <v/>
      </c>
      <c r="AB34" s="113">
        <f>IF(X34='Table 1'!B10,"ok","check!!!!")</f>
        <v/>
      </c>
      <c r="AC34" s="119" t="n"/>
    </row>
    <row r="35">
      <c r="A35" s="113" t="inlineStr">
        <is>
          <t>A</t>
        </is>
      </c>
      <c r="B35" s="113" t="inlineStr">
        <is>
          <t>N</t>
        </is>
      </c>
      <c r="C35" s="113" t="inlineStr">
        <is>
          <t>@@</t>
        </is>
      </c>
      <c r="D35" s="113" t="inlineStr">
        <is>
          <t>_Z</t>
        </is>
      </c>
      <c r="E35" s="113" t="inlineStr">
        <is>
          <t>S1311</t>
        </is>
      </c>
      <c r="F35" s="113" t="inlineStr">
        <is>
          <t>_Z</t>
        </is>
      </c>
      <c r="G35" s="113" t="inlineStr">
        <is>
          <t>_Z</t>
        </is>
      </c>
      <c r="H35" s="113" t="inlineStr">
        <is>
          <t>B</t>
        </is>
      </c>
      <c r="I35" s="113" t="inlineStr">
        <is>
          <t>B9</t>
        </is>
      </c>
      <c r="J35" s="113" t="inlineStr">
        <is>
          <t>_Z</t>
        </is>
      </c>
      <c r="K35" s="113" t="inlineStr">
        <is>
          <t>_Z</t>
        </is>
      </c>
      <c r="L35" s="113" t="inlineStr">
        <is>
          <t>S</t>
        </is>
      </c>
      <c r="M35" s="113" t="inlineStr">
        <is>
          <t>V</t>
        </is>
      </c>
      <c r="N35" s="113" t="inlineStr">
        <is>
          <t>_T</t>
        </is>
      </c>
      <c r="O35" s="113" t="inlineStr">
        <is>
          <t>_T</t>
        </is>
      </c>
      <c r="P35" s="113" t="inlineStr">
        <is>
          <t>XDC</t>
        </is>
      </c>
      <c r="Q35" s="113" t="inlineStr">
        <is>
          <t>N</t>
        </is>
      </c>
      <c r="R35" s="113" t="inlineStr">
        <is>
          <t>EDP1</t>
        </is>
      </c>
      <c r="S35" s="117">
        <f>IF(VLOOKUP($X35,'Table 1'!$B$10:$H$35,'Table 1'!L$1,0)="","",VLOOKUP($X35,'Table 1'!$B$10:$H$35,'Table 1'!L$1,0))</f>
        <v/>
      </c>
      <c r="T35" s="117">
        <f>IF(VLOOKUP($X35,'Table 1'!$B$10:$H$35,'Table 1'!M$1,0)="","",VLOOKUP($X35,'Table 1'!$B$10:$H$35,'Table 1'!M$1,0))</f>
        <v/>
      </c>
      <c r="U35" s="117">
        <f>IF(VLOOKUP($X35,'Table 1'!$B$10:$H$35,'Table 1'!N$1,0)="","",VLOOKUP($X35,'Table 1'!$B$10:$H$35,'Table 1'!N$1,0))</f>
        <v/>
      </c>
      <c r="V35" s="117">
        <f>IF(VLOOKUP($X35,'Table 1'!$B$10:$H$35,'Table 1'!O$1,0)="","",VLOOKUP($X35,'Table 1'!$B$10:$H$35,'Table 1'!O$1,0))</f>
        <v/>
      </c>
      <c r="W35" s="117">
        <f>IF(VLOOKUP($X35,'Table 1'!$B$10:$H$35,'Table 1'!P$1,0)="","",VLOOKUP($X35,'Table 1'!$B$10:$H$35,'Table 1'!P$1,0))</f>
        <v/>
      </c>
      <c r="X35" s="113">
        <f>A35&amp;"."&amp;B35&amp;"."&amp;C35&amp;"."&amp;D35&amp;"."&amp;E35&amp;"."&amp;F35&amp;"."&amp;G35&amp;"."&amp;H35&amp;"."&amp;I35&amp;"."&amp;J35&amp;"."&amp;K35&amp;"."&amp;L35&amp;"."&amp;M35&amp;"."&amp;N35&amp;"."&amp;O35&amp;"."&amp;P35&amp;"."&amp;Q35&amp;"."&amp;R35</f>
        <v/>
      </c>
      <c r="Y35" s="113" t="n"/>
      <c r="Z35" s="113" t="n"/>
      <c r="AA35" s="118">
        <f>IFERROR(+IF(X35=VLOOKUP(X35,'Table 1'!$B$10:$B$35,1,0),"OK","check!!!!"),"check!!!!")</f>
        <v/>
      </c>
      <c r="AB35" s="113">
        <f>IF(X35='Table 1'!B11,"ok","check!!!!")</f>
        <v/>
      </c>
      <c r="AC35" s="119" t="n"/>
    </row>
    <row r="36">
      <c r="A36" s="113" t="inlineStr">
        <is>
          <t>A</t>
        </is>
      </c>
      <c r="B36" s="113" t="inlineStr">
        <is>
          <t>N</t>
        </is>
      </c>
      <c r="C36" s="113" t="inlineStr">
        <is>
          <t>@@</t>
        </is>
      </c>
      <c r="D36" s="113" t="inlineStr">
        <is>
          <t>_Z</t>
        </is>
      </c>
      <c r="E36" s="113" t="inlineStr">
        <is>
          <t>S1312</t>
        </is>
      </c>
      <c r="F36" s="113" t="inlineStr">
        <is>
          <t>_Z</t>
        </is>
      </c>
      <c r="G36" s="113" t="inlineStr">
        <is>
          <t>_Z</t>
        </is>
      </c>
      <c r="H36" s="113" t="inlineStr">
        <is>
          <t>B</t>
        </is>
      </c>
      <c r="I36" s="113" t="inlineStr">
        <is>
          <t>B9</t>
        </is>
      </c>
      <c r="J36" s="113" t="inlineStr">
        <is>
          <t>_Z</t>
        </is>
      </c>
      <c r="K36" s="113" t="inlineStr">
        <is>
          <t>_Z</t>
        </is>
      </c>
      <c r="L36" s="113" t="inlineStr">
        <is>
          <t>S</t>
        </is>
      </c>
      <c r="M36" s="113" t="inlineStr">
        <is>
          <t>V</t>
        </is>
      </c>
      <c r="N36" s="113" t="inlineStr">
        <is>
          <t>_T</t>
        </is>
      </c>
      <c r="O36" s="113" t="inlineStr">
        <is>
          <t>_T</t>
        </is>
      </c>
      <c r="P36" s="113" t="inlineStr">
        <is>
          <t>XDC</t>
        </is>
      </c>
      <c r="Q36" s="113" t="inlineStr">
        <is>
          <t>N</t>
        </is>
      </c>
      <c r="R36" s="113" t="inlineStr">
        <is>
          <t>EDP1</t>
        </is>
      </c>
      <c r="S36" s="117">
        <f>IF(VLOOKUP($X36,'Table 1'!$B$10:$H$35,'Table 1'!L$1,0)="","",VLOOKUP($X36,'Table 1'!$B$10:$H$35,'Table 1'!L$1,0))</f>
        <v/>
      </c>
      <c r="T36" s="117">
        <f>IF(VLOOKUP($X36,'Table 1'!$B$10:$H$35,'Table 1'!M$1,0)="","",VLOOKUP($X36,'Table 1'!$B$10:$H$35,'Table 1'!M$1,0))</f>
        <v/>
      </c>
      <c r="U36" s="117">
        <f>IF(VLOOKUP($X36,'Table 1'!$B$10:$H$35,'Table 1'!N$1,0)="","",VLOOKUP($X36,'Table 1'!$B$10:$H$35,'Table 1'!N$1,0))</f>
        <v/>
      </c>
      <c r="V36" s="117">
        <f>IF(VLOOKUP($X36,'Table 1'!$B$10:$H$35,'Table 1'!O$1,0)="","",VLOOKUP($X36,'Table 1'!$B$10:$H$35,'Table 1'!O$1,0))</f>
        <v/>
      </c>
      <c r="W36" s="117">
        <f>IF(VLOOKUP($X36,'Table 1'!$B$10:$H$35,'Table 1'!P$1,0)="","",VLOOKUP($X36,'Table 1'!$B$10:$H$35,'Table 1'!P$1,0))</f>
        <v/>
      </c>
      <c r="X36" s="113">
        <f>A36&amp;"."&amp;B36&amp;"."&amp;C36&amp;"."&amp;D36&amp;"."&amp;E36&amp;"."&amp;F36&amp;"."&amp;G36&amp;"."&amp;H36&amp;"."&amp;I36&amp;"."&amp;J36&amp;"."&amp;K36&amp;"."&amp;L36&amp;"."&amp;M36&amp;"."&amp;N36&amp;"."&amp;O36&amp;"."&amp;P36&amp;"."&amp;Q36&amp;"."&amp;R36</f>
        <v/>
      </c>
      <c r="Y36" s="113" t="n"/>
      <c r="Z36" s="113" t="n"/>
      <c r="AA36" s="118">
        <f>IFERROR(+IF(X36=VLOOKUP(X36,'Table 1'!$B$10:$B$35,1,0),"OK","check!!!!"),"check!!!!")</f>
        <v/>
      </c>
      <c r="AB36" s="113">
        <f>IF(X36='Table 1'!B12,"ok","check!!!!")</f>
        <v/>
      </c>
      <c r="AC36" s="119" t="n"/>
    </row>
    <row r="37">
      <c r="A37" s="113" t="inlineStr">
        <is>
          <t>A</t>
        </is>
      </c>
      <c r="B37" s="113" t="inlineStr">
        <is>
          <t>N</t>
        </is>
      </c>
      <c r="C37" s="113" t="inlineStr">
        <is>
          <t>@@</t>
        </is>
      </c>
      <c r="D37" s="113" t="inlineStr">
        <is>
          <t>_Z</t>
        </is>
      </c>
      <c r="E37" s="113" t="inlineStr">
        <is>
          <t>S1313</t>
        </is>
      </c>
      <c r="F37" s="113" t="inlineStr">
        <is>
          <t>_Z</t>
        </is>
      </c>
      <c r="G37" s="113" t="inlineStr">
        <is>
          <t>_Z</t>
        </is>
      </c>
      <c r="H37" s="113" t="inlineStr">
        <is>
          <t>B</t>
        </is>
      </c>
      <c r="I37" s="113" t="inlineStr">
        <is>
          <t>B9</t>
        </is>
      </c>
      <c r="J37" s="113" t="inlineStr">
        <is>
          <t>_Z</t>
        </is>
      </c>
      <c r="K37" s="113" t="inlineStr">
        <is>
          <t>_Z</t>
        </is>
      </c>
      <c r="L37" s="113" t="inlineStr">
        <is>
          <t>S</t>
        </is>
      </c>
      <c r="M37" s="113" t="inlineStr">
        <is>
          <t>V</t>
        </is>
      </c>
      <c r="N37" s="113" t="inlineStr">
        <is>
          <t>_T</t>
        </is>
      </c>
      <c r="O37" s="113" t="inlineStr">
        <is>
          <t>_T</t>
        </is>
      </c>
      <c r="P37" s="113" t="inlineStr">
        <is>
          <t>XDC</t>
        </is>
      </c>
      <c r="Q37" s="113" t="inlineStr">
        <is>
          <t>N</t>
        </is>
      </c>
      <c r="R37" s="113" t="inlineStr">
        <is>
          <t>EDP1</t>
        </is>
      </c>
      <c r="S37" s="117">
        <f>IF(VLOOKUP($X37,'Table 1'!$B$10:$H$35,'Table 1'!L$1,0)="","",VLOOKUP($X37,'Table 1'!$B$10:$H$35,'Table 1'!L$1,0))</f>
        <v/>
      </c>
      <c r="T37" s="117">
        <f>IF(VLOOKUP($X37,'Table 1'!$B$10:$H$35,'Table 1'!M$1,0)="","",VLOOKUP($X37,'Table 1'!$B$10:$H$35,'Table 1'!M$1,0))</f>
        <v/>
      </c>
      <c r="U37" s="117">
        <f>IF(VLOOKUP($X37,'Table 1'!$B$10:$H$35,'Table 1'!N$1,0)="","",VLOOKUP($X37,'Table 1'!$B$10:$H$35,'Table 1'!N$1,0))</f>
        <v/>
      </c>
      <c r="V37" s="117">
        <f>IF(VLOOKUP($X37,'Table 1'!$B$10:$H$35,'Table 1'!O$1,0)="","",VLOOKUP($X37,'Table 1'!$B$10:$H$35,'Table 1'!O$1,0))</f>
        <v/>
      </c>
      <c r="W37" s="117">
        <f>IF(VLOOKUP($X37,'Table 1'!$B$10:$H$35,'Table 1'!P$1,0)="","",VLOOKUP($X37,'Table 1'!$B$10:$H$35,'Table 1'!P$1,0))</f>
        <v/>
      </c>
      <c r="X37" s="113">
        <f>A37&amp;"."&amp;B37&amp;"."&amp;C37&amp;"."&amp;D37&amp;"."&amp;E37&amp;"."&amp;F37&amp;"."&amp;G37&amp;"."&amp;H37&amp;"."&amp;I37&amp;"."&amp;J37&amp;"."&amp;K37&amp;"."&amp;L37&amp;"."&amp;M37&amp;"."&amp;N37&amp;"."&amp;O37&amp;"."&amp;P37&amp;"."&amp;Q37&amp;"."&amp;R37</f>
        <v/>
      </c>
      <c r="Y37" s="113" t="n"/>
      <c r="Z37" s="113" t="n"/>
      <c r="AA37" s="118">
        <f>IFERROR(+IF(X37=VLOOKUP(X37,'Table 1'!$B$10:$B$35,1,0),"OK","check!!!!"),"check!!!!")</f>
        <v/>
      </c>
      <c r="AB37" s="113">
        <f>IF(X37='Table 1'!B13,"ok","check!!!!")</f>
        <v/>
      </c>
      <c r="AC37" s="119" t="n"/>
    </row>
    <row r="38">
      <c r="A38" s="113" t="inlineStr">
        <is>
          <t>A</t>
        </is>
      </c>
      <c r="B38" s="113" t="inlineStr">
        <is>
          <t>N</t>
        </is>
      </c>
      <c r="C38" s="113" t="inlineStr">
        <is>
          <t>@@</t>
        </is>
      </c>
      <c r="D38" s="113" t="inlineStr">
        <is>
          <t>_Z</t>
        </is>
      </c>
      <c r="E38" s="113" t="inlineStr">
        <is>
          <t>S1314</t>
        </is>
      </c>
      <c r="F38" s="113" t="inlineStr">
        <is>
          <t>_Z</t>
        </is>
      </c>
      <c r="G38" s="113" t="inlineStr">
        <is>
          <t>_Z</t>
        </is>
      </c>
      <c r="H38" s="113" t="inlineStr">
        <is>
          <t>B</t>
        </is>
      </c>
      <c r="I38" s="113" t="inlineStr">
        <is>
          <t>B9</t>
        </is>
      </c>
      <c r="J38" s="113" t="inlineStr">
        <is>
          <t>_Z</t>
        </is>
      </c>
      <c r="K38" s="113" t="inlineStr">
        <is>
          <t>_Z</t>
        </is>
      </c>
      <c r="L38" s="113" t="inlineStr">
        <is>
          <t>S</t>
        </is>
      </c>
      <c r="M38" s="113" t="inlineStr">
        <is>
          <t>V</t>
        </is>
      </c>
      <c r="N38" s="113" t="inlineStr">
        <is>
          <t>_T</t>
        </is>
      </c>
      <c r="O38" s="113" t="inlineStr">
        <is>
          <t>_T</t>
        </is>
      </c>
      <c r="P38" s="113" t="inlineStr">
        <is>
          <t>XDC</t>
        </is>
      </c>
      <c r="Q38" s="113" t="inlineStr">
        <is>
          <t>N</t>
        </is>
      </c>
      <c r="R38" s="113" t="inlineStr">
        <is>
          <t>EDP1</t>
        </is>
      </c>
      <c r="S38" s="117">
        <f>IF(VLOOKUP($X38,'Table 1'!$B$10:$H$35,'Table 1'!L$1,0)="","",VLOOKUP($X38,'Table 1'!$B$10:$H$35,'Table 1'!L$1,0))</f>
        <v/>
      </c>
      <c r="T38" s="117">
        <f>IF(VLOOKUP($X38,'Table 1'!$B$10:$H$35,'Table 1'!M$1,0)="","",VLOOKUP($X38,'Table 1'!$B$10:$H$35,'Table 1'!M$1,0))</f>
        <v/>
      </c>
      <c r="U38" s="117">
        <f>IF(VLOOKUP($X38,'Table 1'!$B$10:$H$35,'Table 1'!N$1,0)="","",VLOOKUP($X38,'Table 1'!$B$10:$H$35,'Table 1'!N$1,0))</f>
        <v/>
      </c>
      <c r="V38" s="117">
        <f>IF(VLOOKUP($X38,'Table 1'!$B$10:$H$35,'Table 1'!O$1,0)="","",VLOOKUP($X38,'Table 1'!$B$10:$H$35,'Table 1'!O$1,0))</f>
        <v/>
      </c>
      <c r="W38" s="117">
        <f>IF(VLOOKUP($X38,'Table 1'!$B$10:$H$35,'Table 1'!P$1,0)="","",VLOOKUP($X38,'Table 1'!$B$10:$H$35,'Table 1'!P$1,0))</f>
        <v/>
      </c>
      <c r="X38" s="113">
        <f>A38&amp;"."&amp;B38&amp;"."&amp;C38&amp;"."&amp;D38&amp;"."&amp;E38&amp;"."&amp;F38&amp;"."&amp;G38&amp;"."&amp;H38&amp;"."&amp;I38&amp;"."&amp;J38&amp;"."&amp;K38&amp;"."&amp;L38&amp;"."&amp;M38&amp;"."&amp;N38&amp;"."&amp;O38&amp;"."&amp;P38&amp;"."&amp;Q38&amp;"."&amp;R38</f>
        <v/>
      </c>
      <c r="Y38" s="113" t="n"/>
      <c r="Z38" s="113" t="n"/>
      <c r="AA38" s="118">
        <f>IFERROR(+IF(X38=VLOOKUP(X38,'Table 1'!$B$10:$B$35,1,0),"OK","check!!!!"),"check!!!!")</f>
        <v/>
      </c>
      <c r="AB38" s="113">
        <f>IF(X38='Table 1'!B14,"ok","check!!!!")</f>
        <v/>
      </c>
      <c r="AC38" s="119" t="n"/>
    </row>
    <row r="39">
      <c r="A39" s="113" t="inlineStr">
        <is>
          <t>A</t>
        </is>
      </c>
      <c r="B39" s="113" t="inlineStr">
        <is>
          <t>N</t>
        </is>
      </c>
      <c r="C39" s="113" t="inlineStr">
        <is>
          <t>@@</t>
        </is>
      </c>
      <c r="D39" s="113" t="inlineStr">
        <is>
          <t>_Z</t>
        </is>
      </c>
      <c r="E39" s="113" t="inlineStr">
        <is>
          <t>S13</t>
        </is>
      </c>
      <c r="F39" s="113" t="inlineStr">
        <is>
          <t>_Z</t>
        </is>
      </c>
      <c r="G39" s="113" t="inlineStr">
        <is>
          <t>C</t>
        </is>
      </c>
      <c r="H39" s="113" t="inlineStr">
        <is>
          <t>L</t>
        </is>
      </c>
      <c r="I39" s="113" t="inlineStr">
        <is>
          <t>LE</t>
        </is>
      </c>
      <c r="J39" s="113" t="inlineStr">
        <is>
          <t>GD</t>
        </is>
      </c>
      <c r="K39" s="113" t="inlineStr">
        <is>
          <t>T</t>
        </is>
      </c>
      <c r="L39" s="113" t="inlineStr">
        <is>
          <t>F</t>
        </is>
      </c>
      <c r="M39" s="113" t="inlineStr">
        <is>
          <t>V</t>
        </is>
      </c>
      <c r="N39" s="113" t="inlineStr">
        <is>
          <t>_T</t>
        </is>
      </c>
      <c r="O39" s="113" t="inlineStr">
        <is>
          <t>_T</t>
        </is>
      </c>
      <c r="P39" s="113" t="inlineStr">
        <is>
          <t>XDC</t>
        </is>
      </c>
      <c r="Q39" s="113" t="inlineStr">
        <is>
          <t>N</t>
        </is>
      </c>
      <c r="R39" s="113" t="inlineStr">
        <is>
          <t>EDP1</t>
        </is>
      </c>
      <c r="S39" s="117">
        <f>IF(VLOOKUP($X39,'Table 1'!$B$10:$H$35,'Table 1'!L$1,0)="","",VLOOKUP($X39,'Table 1'!$B$10:$H$35,'Table 1'!L$1,0))</f>
        <v/>
      </c>
      <c r="T39" s="117">
        <f>IF(VLOOKUP($X39,'Table 1'!$B$10:$H$35,'Table 1'!M$1,0)="","",VLOOKUP($X39,'Table 1'!$B$10:$H$35,'Table 1'!M$1,0))</f>
        <v/>
      </c>
      <c r="U39" s="117">
        <f>IF(VLOOKUP($X39,'Table 1'!$B$10:$H$35,'Table 1'!N$1,0)="","",VLOOKUP($X39,'Table 1'!$B$10:$H$35,'Table 1'!N$1,0))</f>
        <v/>
      </c>
      <c r="V39" s="117">
        <f>IF(VLOOKUP($X39,'Table 1'!$B$10:$H$35,'Table 1'!O$1,0)="","",VLOOKUP($X39,'Table 1'!$B$10:$H$35,'Table 1'!O$1,0))</f>
        <v/>
      </c>
      <c r="W39" s="117">
        <f>IF(VLOOKUP($X39,'Table 1'!$B$10:$H$35,'Table 1'!P$1,0)="","",VLOOKUP($X39,'Table 1'!$B$10:$H$35,'Table 1'!P$1,0))</f>
        <v/>
      </c>
      <c r="X39" s="113">
        <f>A39&amp;"."&amp;B39&amp;"."&amp;C39&amp;"."&amp;D39&amp;"."&amp;E39&amp;"."&amp;F39&amp;"."&amp;G39&amp;"."&amp;H39&amp;"."&amp;I39&amp;"."&amp;J39&amp;"."&amp;K39&amp;"."&amp;L39&amp;"."&amp;M39&amp;"."&amp;N39&amp;"."&amp;O39&amp;"."&amp;P39&amp;"."&amp;Q39&amp;"."&amp;R39</f>
        <v/>
      </c>
      <c r="Y39" s="113" t="n"/>
      <c r="Z39" s="113" t="n"/>
      <c r="AA39" s="118">
        <f>IFERROR(+IF(X39=VLOOKUP(X39,'Table 1'!$B$10:$B$35,1,0),"OK","check!!!!"),"check!!!!")</f>
        <v/>
      </c>
      <c r="AB39" s="113">
        <f>IF(X39='Table 1'!B18,"ok","check!!!!")</f>
        <v/>
      </c>
      <c r="AC39" s="119" t="n"/>
    </row>
    <row r="40">
      <c r="A40" s="113" t="inlineStr">
        <is>
          <t>A</t>
        </is>
      </c>
      <c r="B40" s="113" t="inlineStr">
        <is>
          <t>N</t>
        </is>
      </c>
      <c r="C40" s="113" t="inlineStr">
        <is>
          <t>@@</t>
        </is>
      </c>
      <c r="D40" s="113" t="inlineStr">
        <is>
          <t>_Z</t>
        </is>
      </c>
      <c r="E40" s="113" t="inlineStr">
        <is>
          <t>S13</t>
        </is>
      </c>
      <c r="F40" s="113" t="inlineStr">
        <is>
          <t>_Z</t>
        </is>
      </c>
      <c r="G40" s="113" t="inlineStr">
        <is>
          <t>C</t>
        </is>
      </c>
      <c r="H40" s="113" t="inlineStr">
        <is>
          <t>L</t>
        </is>
      </c>
      <c r="I40" s="113" t="inlineStr">
        <is>
          <t>LE</t>
        </is>
      </c>
      <c r="J40" s="113" t="inlineStr">
        <is>
          <t>F2</t>
        </is>
      </c>
      <c r="K40" s="113" t="inlineStr">
        <is>
          <t>T</t>
        </is>
      </c>
      <c r="L40" s="113" t="inlineStr">
        <is>
          <t>F</t>
        </is>
      </c>
      <c r="M40" s="113" t="inlineStr">
        <is>
          <t>V</t>
        </is>
      </c>
      <c r="N40" s="113" t="inlineStr">
        <is>
          <t>_T</t>
        </is>
      </c>
      <c r="O40" s="113" t="inlineStr">
        <is>
          <t>_T</t>
        </is>
      </c>
      <c r="P40" s="113" t="inlineStr">
        <is>
          <t>XDC</t>
        </is>
      </c>
      <c r="Q40" s="113" t="inlineStr">
        <is>
          <t>N</t>
        </is>
      </c>
      <c r="R40" s="113" t="inlineStr">
        <is>
          <t>EDP1</t>
        </is>
      </c>
      <c r="S40" s="117">
        <f>IF(VLOOKUP($X40,'Table 1'!$B$10:$H$35,'Table 1'!L$1,0)="","",VLOOKUP($X40,'Table 1'!$B$10:$H$35,'Table 1'!L$1,0))</f>
        <v/>
      </c>
      <c r="T40" s="117">
        <f>IF(VLOOKUP($X40,'Table 1'!$B$10:$H$35,'Table 1'!M$1,0)="","",VLOOKUP($X40,'Table 1'!$B$10:$H$35,'Table 1'!M$1,0))</f>
        <v/>
      </c>
      <c r="U40" s="117">
        <f>IF(VLOOKUP($X40,'Table 1'!$B$10:$H$35,'Table 1'!N$1,0)="","",VLOOKUP($X40,'Table 1'!$B$10:$H$35,'Table 1'!N$1,0))</f>
        <v/>
      </c>
      <c r="V40" s="117">
        <f>IF(VLOOKUP($X40,'Table 1'!$B$10:$H$35,'Table 1'!O$1,0)="","",VLOOKUP($X40,'Table 1'!$B$10:$H$35,'Table 1'!O$1,0))</f>
        <v/>
      </c>
      <c r="W40" s="120">
        <f>IF(VLOOKUP($X40,'Table 1'!$B$10:$H$35,'Table 1'!P$1,0)="","",VLOOKUP($X40,'Table 1'!$B$10:$H$35,'Table 1'!P$1,0))</f>
        <v/>
      </c>
      <c r="X40" s="113">
        <f>A40&amp;"."&amp;B40&amp;"."&amp;C40&amp;"."&amp;D40&amp;"."&amp;E40&amp;"."&amp;F40&amp;"."&amp;G40&amp;"."&amp;H40&amp;"."&amp;I40&amp;"."&amp;J40&amp;"."&amp;K40&amp;"."&amp;L40&amp;"."&amp;M40&amp;"."&amp;N40&amp;"."&amp;O40&amp;"."&amp;P40&amp;"."&amp;Q40&amp;"."&amp;R40</f>
        <v/>
      </c>
      <c r="Y40" s="113" t="n"/>
      <c r="Z40" s="113" t="n"/>
      <c r="AA40" s="118">
        <f>IFERROR(+IF(X40=VLOOKUP(X40,'Table 1'!$B$10:$B$35,1,0),"OK","check!!!!"),"check!!!!")</f>
        <v/>
      </c>
      <c r="AB40" s="113">
        <f>IF(X40='Table 1'!B20,"ok","check!!!!")</f>
        <v/>
      </c>
      <c r="AC40" s="119" t="n"/>
    </row>
    <row r="41">
      <c r="A41" s="113" t="inlineStr">
        <is>
          <t>A</t>
        </is>
      </c>
      <c r="B41" s="113" t="inlineStr">
        <is>
          <t>N</t>
        </is>
      </c>
      <c r="C41" s="113" t="inlineStr">
        <is>
          <t>@@</t>
        </is>
      </c>
      <c r="D41" s="113" t="inlineStr">
        <is>
          <t>_Z</t>
        </is>
      </c>
      <c r="E41" s="113" t="inlineStr">
        <is>
          <t>S13</t>
        </is>
      </c>
      <c r="F41" s="113" t="inlineStr">
        <is>
          <t>_Z</t>
        </is>
      </c>
      <c r="G41" s="113" t="inlineStr">
        <is>
          <t>C</t>
        </is>
      </c>
      <c r="H41" s="113" t="inlineStr">
        <is>
          <t>L</t>
        </is>
      </c>
      <c r="I41" s="113" t="inlineStr">
        <is>
          <t>LE</t>
        </is>
      </c>
      <c r="J41" s="113" t="inlineStr">
        <is>
          <t>F3</t>
        </is>
      </c>
      <c r="K41" s="113" t="inlineStr">
        <is>
          <t>T</t>
        </is>
      </c>
      <c r="L41" s="113" t="inlineStr">
        <is>
          <t>F</t>
        </is>
      </c>
      <c r="M41" s="113" t="inlineStr">
        <is>
          <t>V</t>
        </is>
      </c>
      <c r="N41" s="113" t="inlineStr">
        <is>
          <t>_T</t>
        </is>
      </c>
      <c r="O41" s="113" t="inlineStr">
        <is>
          <t>_T</t>
        </is>
      </c>
      <c r="P41" s="113" t="inlineStr">
        <is>
          <t>XDC</t>
        </is>
      </c>
      <c r="Q41" s="113" t="inlineStr">
        <is>
          <t>N</t>
        </is>
      </c>
      <c r="R41" s="113" t="inlineStr">
        <is>
          <t>EDP1</t>
        </is>
      </c>
      <c r="S41" s="117">
        <f>IF(VLOOKUP($X41,'Table 1'!$B$10:$H$35,'Table 1'!L$1,0)="","",VLOOKUP($X41,'Table 1'!$B$10:$H$35,'Table 1'!L$1,0))</f>
        <v/>
      </c>
      <c r="T41" s="117">
        <f>IF(VLOOKUP($X41,'Table 1'!$B$10:$H$35,'Table 1'!M$1,0)="","",VLOOKUP($X41,'Table 1'!$B$10:$H$35,'Table 1'!M$1,0))</f>
        <v/>
      </c>
      <c r="U41" s="117">
        <f>IF(VLOOKUP($X41,'Table 1'!$B$10:$H$35,'Table 1'!N$1,0)="","",VLOOKUP($X41,'Table 1'!$B$10:$H$35,'Table 1'!N$1,0))</f>
        <v/>
      </c>
      <c r="V41" s="117">
        <f>IF(VLOOKUP($X41,'Table 1'!$B$10:$H$35,'Table 1'!O$1,0)="","",VLOOKUP($X41,'Table 1'!$B$10:$H$35,'Table 1'!O$1,0))</f>
        <v/>
      </c>
      <c r="W41" s="120">
        <f>IF(VLOOKUP($X41,'Table 1'!$B$10:$H$35,'Table 1'!P$1,0)="","",VLOOKUP($X41,'Table 1'!$B$10:$H$35,'Table 1'!P$1,0))</f>
        <v/>
      </c>
      <c r="X41" s="113">
        <f>A41&amp;"."&amp;B41&amp;"."&amp;C41&amp;"."&amp;D41&amp;"."&amp;E41&amp;"."&amp;F41&amp;"."&amp;G41&amp;"."&amp;H41&amp;"."&amp;I41&amp;"."&amp;J41&amp;"."&amp;K41&amp;"."&amp;L41&amp;"."&amp;M41&amp;"."&amp;N41&amp;"."&amp;O41&amp;"."&amp;P41&amp;"."&amp;Q41&amp;"."&amp;R41</f>
        <v/>
      </c>
      <c r="Y41" s="113" t="n"/>
      <c r="Z41" s="113" t="n"/>
      <c r="AA41" s="118">
        <f>IFERROR(+IF(X41=VLOOKUP(X41,'Table 1'!$B$10:$B$35,1,0),"OK","check!!!!"),"check!!!!")</f>
        <v/>
      </c>
      <c r="AB41" s="113">
        <f>IF(X41='Table 1'!B21,"ok","check!!!!")</f>
        <v/>
      </c>
      <c r="AC41" s="119" t="n"/>
    </row>
    <row r="42">
      <c r="A42" s="113" t="inlineStr">
        <is>
          <t>A</t>
        </is>
      </c>
      <c r="B42" s="113" t="inlineStr">
        <is>
          <t>N</t>
        </is>
      </c>
      <c r="C42" s="113" t="inlineStr">
        <is>
          <t>@@</t>
        </is>
      </c>
      <c r="D42" s="113" t="inlineStr">
        <is>
          <t>_Z</t>
        </is>
      </c>
      <c r="E42" s="113" t="inlineStr">
        <is>
          <t>S13</t>
        </is>
      </c>
      <c r="F42" s="113" t="inlineStr">
        <is>
          <t>_Z</t>
        </is>
      </c>
      <c r="G42" s="113" t="inlineStr">
        <is>
          <t>C</t>
        </is>
      </c>
      <c r="H42" s="113" t="inlineStr">
        <is>
          <t>L</t>
        </is>
      </c>
      <c r="I42" s="113" t="inlineStr">
        <is>
          <t>LE</t>
        </is>
      </c>
      <c r="J42" s="113" t="inlineStr">
        <is>
          <t>F3</t>
        </is>
      </c>
      <c r="K42" s="113" t="inlineStr">
        <is>
          <t>S</t>
        </is>
      </c>
      <c r="L42" s="113" t="inlineStr">
        <is>
          <t>F</t>
        </is>
      </c>
      <c r="M42" s="113" t="inlineStr">
        <is>
          <t>V</t>
        </is>
      </c>
      <c r="N42" s="113" t="inlineStr">
        <is>
          <t>_T</t>
        </is>
      </c>
      <c r="O42" s="113" t="inlineStr">
        <is>
          <t>_T</t>
        </is>
      </c>
      <c r="P42" s="113" t="inlineStr">
        <is>
          <t>XDC</t>
        </is>
      </c>
      <c r="Q42" s="113" t="inlineStr">
        <is>
          <t>N</t>
        </is>
      </c>
      <c r="R42" s="113" t="inlineStr">
        <is>
          <t>EDP1</t>
        </is>
      </c>
      <c r="S42" s="117">
        <f>IF(VLOOKUP($X42,'Table 1'!$B$10:$H$35,'Table 1'!L$1,0)="","",VLOOKUP($X42,'Table 1'!$B$10:$H$35,'Table 1'!L$1,0))</f>
        <v/>
      </c>
      <c r="T42" s="117">
        <f>IF(VLOOKUP($X42,'Table 1'!$B$10:$H$35,'Table 1'!M$1,0)="","",VLOOKUP($X42,'Table 1'!$B$10:$H$35,'Table 1'!M$1,0))</f>
        <v/>
      </c>
      <c r="U42" s="117">
        <f>IF(VLOOKUP($X42,'Table 1'!$B$10:$H$35,'Table 1'!N$1,0)="","",VLOOKUP($X42,'Table 1'!$B$10:$H$35,'Table 1'!N$1,0))</f>
        <v/>
      </c>
      <c r="V42" s="117">
        <f>IF(VLOOKUP($X42,'Table 1'!$B$10:$H$35,'Table 1'!O$1,0)="","",VLOOKUP($X42,'Table 1'!$B$10:$H$35,'Table 1'!O$1,0))</f>
        <v/>
      </c>
      <c r="W42" s="120">
        <f>IF(VLOOKUP($X42,'Table 1'!$B$10:$H$35,'Table 1'!P$1,0)="","",VLOOKUP($X42,'Table 1'!$B$10:$H$35,'Table 1'!P$1,0))</f>
        <v/>
      </c>
      <c r="X42" s="113">
        <f>A42&amp;"."&amp;B42&amp;"."&amp;C42&amp;"."&amp;D42&amp;"."&amp;E42&amp;"."&amp;F42&amp;"."&amp;G42&amp;"."&amp;H42&amp;"."&amp;I42&amp;"."&amp;J42&amp;"."&amp;K42&amp;"."&amp;L42&amp;"."&amp;M42&amp;"."&amp;N42&amp;"."&amp;O42&amp;"."&amp;P42&amp;"."&amp;Q42&amp;"."&amp;R42</f>
        <v/>
      </c>
      <c r="Y42" s="113" t="n"/>
      <c r="Z42" s="113" t="n"/>
      <c r="AA42" s="118">
        <f>IFERROR(+IF(X42=VLOOKUP(X42,'Table 1'!$B$10:$B$35,1,0),"OK","check!!!!"),"check!!!!")</f>
        <v/>
      </c>
      <c r="AB42" s="113">
        <f>IF(X42='Table 1'!B22,"ok","check!!!!")</f>
        <v/>
      </c>
      <c r="AC42" s="119" t="n"/>
    </row>
    <row r="43">
      <c r="A43" s="113" t="inlineStr">
        <is>
          <t>A</t>
        </is>
      </c>
      <c r="B43" s="113" t="inlineStr">
        <is>
          <t>N</t>
        </is>
      </c>
      <c r="C43" s="113" t="inlineStr">
        <is>
          <t>@@</t>
        </is>
      </c>
      <c r="D43" s="113" t="inlineStr">
        <is>
          <t>_Z</t>
        </is>
      </c>
      <c r="E43" s="113" t="inlineStr">
        <is>
          <t>S13</t>
        </is>
      </c>
      <c r="F43" s="113" t="inlineStr">
        <is>
          <t>_Z</t>
        </is>
      </c>
      <c r="G43" s="113" t="inlineStr">
        <is>
          <t>C</t>
        </is>
      </c>
      <c r="H43" s="113" t="inlineStr">
        <is>
          <t>L</t>
        </is>
      </c>
      <c r="I43" s="113" t="inlineStr">
        <is>
          <t>LE</t>
        </is>
      </c>
      <c r="J43" s="113" t="inlineStr">
        <is>
          <t>F3</t>
        </is>
      </c>
      <c r="K43" s="113" t="inlineStr">
        <is>
          <t>L</t>
        </is>
      </c>
      <c r="L43" s="113" t="inlineStr">
        <is>
          <t>F</t>
        </is>
      </c>
      <c r="M43" s="113" t="inlineStr">
        <is>
          <t>V</t>
        </is>
      </c>
      <c r="N43" s="113" t="inlineStr">
        <is>
          <t>_T</t>
        </is>
      </c>
      <c r="O43" s="113" t="inlineStr">
        <is>
          <t>_T</t>
        </is>
      </c>
      <c r="P43" s="113" t="inlineStr">
        <is>
          <t>XDC</t>
        </is>
      </c>
      <c r="Q43" s="113" t="inlineStr">
        <is>
          <t>N</t>
        </is>
      </c>
      <c r="R43" s="113" t="inlineStr">
        <is>
          <t>EDP1</t>
        </is>
      </c>
      <c r="S43" s="117">
        <f>IF(VLOOKUP($X43,'Table 1'!$B$10:$H$35,'Table 1'!L$1,0)="","",VLOOKUP($X43,'Table 1'!$B$10:$H$35,'Table 1'!L$1,0))</f>
        <v/>
      </c>
      <c r="T43" s="117">
        <f>IF(VLOOKUP($X43,'Table 1'!$B$10:$H$35,'Table 1'!M$1,0)="","",VLOOKUP($X43,'Table 1'!$B$10:$H$35,'Table 1'!M$1,0))</f>
        <v/>
      </c>
      <c r="U43" s="117">
        <f>IF(VLOOKUP($X43,'Table 1'!$B$10:$H$35,'Table 1'!N$1,0)="","",VLOOKUP($X43,'Table 1'!$B$10:$H$35,'Table 1'!N$1,0))</f>
        <v/>
      </c>
      <c r="V43" s="117">
        <f>IF(VLOOKUP($X43,'Table 1'!$B$10:$H$35,'Table 1'!O$1,0)="","",VLOOKUP($X43,'Table 1'!$B$10:$H$35,'Table 1'!O$1,0))</f>
        <v/>
      </c>
      <c r="W43" s="120">
        <f>IF(VLOOKUP($X43,'Table 1'!$B$10:$H$35,'Table 1'!P$1,0)="","",VLOOKUP($X43,'Table 1'!$B$10:$H$35,'Table 1'!P$1,0))</f>
        <v/>
      </c>
      <c r="X43" s="113">
        <f>A43&amp;"."&amp;B43&amp;"."&amp;C43&amp;"."&amp;D43&amp;"."&amp;E43&amp;"."&amp;F43&amp;"."&amp;G43&amp;"."&amp;H43&amp;"."&amp;I43&amp;"."&amp;J43&amp;"."&amp;K43&amp;"."&amp;L43&amp;"."&amp;M43&amp;"."&amp;N43&amp;"."&amp;O43&amp;"."&amp;P43&amp;"."&amp;Q43&amp;"."&amp;R43</f>
        <v/>
      </c>
      <c r="Y43" s="113" t="n"/>
      <c r="Z43" s="113" t="n"/>
      <c r="AA43" s="118">
        <f>IFERROR(+IF(X43=VLOOKUP(X43,'Table 1'!$B$10:$B$35,1,0),"OK","check!!!!"),"check!!!!")</f>
        <v/>
      </c>
      <c r="AB43" s="113">
        <f>IF(X43='Table 1'!B23,"ok","check!!!!")</f>
        <v/>
      </c>
      <c r="AC43" s="119" t="n"/>
    </row>
    <row r="44">
      <c r="A44" s="113" t="inlineStr">
        <is>
          <t>A</t>
        </is>
      </c>
      <c r="B44" s="113" t="inlineStr">
        <is>
          <t>N</t>
        </is>
      </c>
      <c r="C44" s="113" t="inlineStr">
        <is>
          <t>@@</t>
        </is>
      </c>
      <c r="D44" s="113" t="inlineStr">
        <is>
          <t>_Z</t>
        </is>
      </c>
      <c r="E44" s="113" t="inlineStr">
        <is>
          <t>S13</t>
        </is>
      </c>
      <c r="F44" s="113" t="inlineStr">
        <is>
          <t>_Z</t>
        </is>
      </c>
      <c r="G44" s="113" t="inlineStr">
        <is>
          <t>C</t>
        </is>
      </c>
      <c r="H44" s="113" t="inlineStr">
        <is>
          <t>L</t>
        </is>
      </c>
      <c r="I44" s="113" t="inlineStr">
        <is>
          <t>LE</t>
        </is>
      </c>
      <c r="J44" s="113" t="inlineStr">
        <is>
          <t>F4</t>
        </is>
      </c>
      <c r="K44" s="113" t="inlineStr">
        <is>
          <t>T</t>
        </is>
      </c>
      <c r="L44" s="113" t="inlineStr">
        <is>
          <t>F</t>
        </is>
      </c>
      <c r="M44" s="113" t="inlineStr">
        <is>
          <t>V</t>
        </is>
      </c>
      <c r="N44" s="113" t="inlineStr">
        <is>
          <t>_T</t>
        </is>
      </c>
      <c r="O44" s="113" t="inlineStr">
        <is>
          <t>_T</t>
        </is>
      </c>
      <c r="P44" s="113" t="inlineStr">
        <is>
          <t>XDC</t>
        </is>
      </c>
      <c r="Q44" s="113" t="inlineStr">
        <is>
          <t>N</t>
        </is>
      </c>
      <c r="R44" s="113" t="inlineStr">
        <is>
          <t>EDP1</t>
        </is>
      </c>
      <c r="S44" s="117">
        <f>IF(VLOOKUP($X44,'Table 1'!$B$10:$H$35,'Table 1'!L$1,0)="","",VLOOKUP($X44,'Table 1'!$B$10:$H$35,'Table 1'!L$1,0))</f>
        <v/>
      </c>
      <c r="T44" s="117">
        <f>IF(VLOOKUP($X44,'Table 1'!$B$10:$H$35,'Table 1'!M$1,0)="","",VLOOKUP($X44,'Table 1'!$B$10:$H$35,'Table 1'!M$1,0))</f>
        <v/>
      </c>
      <c r="U44" s="117">
        <f>IF(VLOOKUP($X44,'Table 1'!$B$10:$H$35,'Table 1'!N$1,0)="","",VLOOKUP($X44,'Table 1'!$B$10:$H$35,'Table 1'!N$1,0))</f>
        <v/>
      </c>
      <c r="V44" s="117">
        <f>IF(VLOOKUP($X44,'Table 1'!$B$10:$H$35,'Table 1'!O$1,0)="","",VLOOKUP($X44,'Table 1'!$B$10:$H$35,'Table 1'!O$1,0))</f>
        <v/>
      </c>
      <c r="W44" s="120">
        <f>IF(VLOOKUP($X44,'Table 1'!$B$10:$H$35,'Table 1'!P$1,0)="","",VLOOKUP($X44,'Table 1'!$B$10:$H$35,'Table 1'!P$1,0))</f>
        <v/>
      </c>
      <c r="X44" s="113">
        <f>A44&amp;"."&amp;B44&amp;"."&amp;C44&amp;"."&amp;D44&amp;"."&amp;E44&amp;"."&amp;F44&amp;"."&amp;G44&amp;"."&amp;H44&amp;"."&amp;I44&amp;"."&amp;J44&amp;"."&amp;K44&amp;"."&amp;L44&amp;"."&amp;M44&amp;"."&amp;N44&amp;"."&amp;O44&amp;"."&amp;P44&amp;"."&amp;Q44&amp;"."&amp;R44</f>
        <v/>
      </c>
      <c r="Y44" s="113" t="n"/>
      <c r="Z44" s="113" t="n"/>
      <c r="AA44" s="118">
        <f>IFERROR(+IF(X44=VLOOKUP(X44,'Table 1'!$B$10:$B$35,1,0),"OK","check!!!!"),"check!!!!")</f>
        <v/>
      </c>
      <c r="AB44" s="113">
        <f>IF(X44='Table 1'!B24,"ok","check!!!!")</f>
        <v/>
      </c>
      <c r="AC44" s="119" t="n"/>
    </row>
    <row r="45">
      <c r="A45" s="113" t="inlineStr">
        <is>
          <t>A</t>
        </is>
      </c>
      <c r="B45" s="113" t="inlineStr">
        <is>
          <t>N</t>
        </is>
      </c>
      <c r="C45" s="113" t="inlineStr">
        <is>
          <t>@@</t>
        </is>
      </c>
      <c r="D45" s="113" t="inlineStr">
        <is>
          <t>_Z</t>
        </is>
      </c>
      <c r="E45" s="113" t="inlineStr">
        <is>
          <t>S13</t>
        </is>
      </c>
      <c r="F45" s="113" t="inlineStr">
        <is>
          <t>_Z</t>
        </is>
      </c>
      <c r="G45" s="113" t="inlineStr">
        <is>
          <t>C</t>
        </is>
      </c>
      <c r="H45" s="113" t="inlineStr">
        <is>
          <t>L</t>
        </is>
      </c>
      <c r="I45" s="113" t="inlineStr">
        <is>
          <t>LE</t>
        </is>
      </c>
      <c r="J45" s="113" t="inlineStr">
        <is>
          <t>F4</t>
        </is>
      </c>
      <c r="K45" s="113" t="inlineStr">
        <is>
          <t>S</t>
        </is>
      </c>
      <c r="L45" s="113" t="inlineStr">
        <is>
          <t>F</t>
        </is>
      </c>
      <c r="M45" s="113" t="inlineStr">
        <is>
          <t>V</t>
        </is>
      </c>
      <c r="N45" s="113" t="inlineStr">
        <is>
          <t>_T</t>
        </is>
      </c>
      <c r="O45" s="113" t="inlineStr">
        <is>
          <t>_T</t>
        </is>
      </c>
      <c r="P45" s="113" t="inlineStr">
        <is>
          <t>XDC</t>
        </is>
      </c>
      <c r="Q45" s="113" t="inlineStr">
        <is>
          <t>N</t>
        </is>
      </c>
      <c r="R45" s="113" t="inlineStr">
        <is>
          <t>EDP1</t>
        </is>
      </c>
      <c r="S45" s="117">
        <f>IF(VLOOKUP($X45,'Table 1'!$B$10:$H$35,'Table 1'!L$1,0)="","",VLOOKUP($X45,'Table 1'!$B$10:$H$35,'Table 1'!L$1,0))</f>
        <v/>
      </c>
      <c r="T45" s="117">
        <f>IF(VLOOKUP($X45,'Table 1'!$B$10:$H$35,'Table 1'!M$1,0)="","",VLOOKUP($X45,'Table 1'!$B$10:$H$35,'Table 1'!M$1,0))</f>
        <v/>
      </c>
      <c r="U45" s="117">
        <f>IF(VLOOKUP($X45,'Table 1'!$B$10:$H$35,'Table 1'!N$1,0)="","",VLOOKUP($X45,'Table 1'!$B$10:$H$35,'Table 1'!N$1,0))</f>
        <v/>
      </c>
      <c r="V45" s="117">
        <f>IF(VLOOKUP($X45,'Table 1'!$B$10:$H$35,'Table 1'!O$1,0)="","",VLOOKUP($X45,'Table 1'!$B$10:$H$35,'Table 1'!O$1,0))</f>
        <v/>
      </c>
      <c r="W45" s="120">
        <f>IF(VLOOKUP($X45,'Table 1'!$B$10:$H$35,'Table 1'!P$1,0)="","",VLOOKUP($X45,'Table 1'!$B$10:$H$35,'Table 1'!P$1,0))</f>
        <v/>
      </c>
      <c r="X45" s="113">
        <f>A45&amp;"."&amp;B45&amp;"."&amp;C45&amp;"."&amp;D45&amp;"."&amp;E45&amp;"."&amp;F45&amp;"."&amp;G45&amp;"."&amp;H45&amp;"."&amp;I45&amp;"."&amp;J45&amp;"."&amp;K45&amp;"."&amp;L45&amp;"."&amp;M45&amp;"."&amp;N45&amp;"."&amp;O45&amp;"."&amp;P45&amp;"."&amp;Q45&amp;"."&amp;R45</f>
        <v/>
      </c>
      <c r="Y45" s="113" t="n"/>
      <c r="Z45" s="113" t="n"/>
      <c r="AA45" s="118">
        <f>IFERROR(+IF(X45=VLOOKUP(X45,'Table 1'!$B$10:$B$35,1,0),"OK","check!!!!"),"check!!!!")</f>
        <v/>
      </c>
      <c r="AB45" s="113">
        <f>IF(X45='Table 1'!B25,"ok","check!!!!")</f>
        <v/>
      </c>
      <c r="AC45" s="119" t="n"/>
    </row>
    <row r="46">
      <c r="A46" s="113" t="inlineStr">
        <is>
          <t>A</t>
        </is>
      </c>
      <c r="B46" s="113" t="inlineStr">
        <is>
          <t>N</t>
        </is>
      </c>
      <c r="C46" s="113" t="inlineStr">
        <is>
          <t>@@</t>
        </is>
      </c>
      <c r="D46" s="113" t="inlineStr">
        <is>
          <t>_Z</t>
        </is>
      </c>
      <c r="E46" s="113" t="inlineStr">
        <is>
          <t>S13</t>
        </is>
      </c>
      <c r="F46" s="113" t="inlineStr">
        <is>
          <t>_Z</t>
        </is>
      </c>
      <c r="G46" s="113" t="inlineStr">
        <is>
          <t>C</t>
        </is>
      </c>
      <c r="H46" s="113" t="inlineStr">
        <is>
          <t>L</t>
        </is>
      </c>
      <c r="I46" s="113" t="inlineStr">
        <is>
          <t>LE</t>
        </is>
      </c>
      <c r="J46" s="113" t="inlineStr">
        <is>
          <t>F4</t>
        </is>
      </c>
      <c r="K46" s="113" t="inlineStr">
        <is>
          <t>L</t>
        </is>
      </c>
      <c r="L46" s="113" t="inlineStr">
        <is>
          <t>F</t>
        </is>
      </c>
      <c r="M46" s="113" t="inlineStr">
        <is>
          <t>V</t>
        </is>
      </c>
      <c r="N46" s="113" t="inlineStr">
        <is>
          <t>_T</t>
        </is>
      </c>
      <c r="O46" s="113" t="inlineStr">
        <is>
          <t>_T</t>
        </is>
      </c>
      <c r="P46" s="113" t="inlineStr">
        <is>
          <t>XDC</t>
        </is>
      </c>
      <c r="Q46" s="113" t="inlineStr">
        <is>
          <t>N</t>
        </is>
      </c>
      <c r="R46" s="113" t="inlineStr">
        <is>
          <t>EDP1</t>
        </is>
      </c>
      <c r="S46" s="117">
        <f>IF(VLOOKUP($X46,'Table 1'!$B$10:$H$35,'Table 1'!L$1,0)="","",VLOOKUP($X46,'Table 1'!$B$10:$H$35,'Table 1'!L$1,0))</f>
        <v/>
      </c>
      <c r="T46" s="117">
        <f>IF(VLOOKUP($X46,'Table 1'!$B$10:$H$35,'Table 1'!M$1,0)="","",VLOOKUP($X46,'Table 1'!$B$10:$H$35,'Table 1'!M$1,0))</f>
        <v/>
      </c>
      <c r="U46" s="117">
        <f>IF(VLOOKUP($X46,'Table 1'!$B$10:$H$35,'Table 1'!N$1,0)="","",VLOOKUP($X46,'Table 1'!$B$10:$H$35,'Table 1'!N$1,0))</f>
        <v/>
      </c>
      <c r="V46" s="117">
        <f>IF(VLOOKUP($X46,'Table 1'!$B$10:$H$35,'Table 1'!O$1,0)="","",VLOOKUP($X46,'Table 1'!$B$10:$H$35,'Table 1'!O$1,0))</f>
        <v/>
      </c>
      <c r="W46" s="120">
        <f>IF(VLOOKUP($X46,'Table 1'!$B$10:$H$35,'Table 1'!P$1,0)="","",VLOOKUP($X46,'Table 1'!$B$10:$H$35,'Table 1'!P$1,0))</f>
        <v/>
      </c>
      <c r="X46" s="113">
        <f>A46&amp;"."&amp;B46&amp;"."&amp;C46&amp;"."&amp;D46&amp;"."&amp;E46&amp;"."&amp;F46&amp;"."&amp;G46&amp;"."&amp;H46&amp;"."&amp;I46&amp;"."&amp;J46&amp;"."&amp;K46&amp;"."&amp;L46&amp;"."&amp;M46&amp;"."&amp;N46&amp;"."&amp;O46&amp;"."&amp;P46&amp;"."&amp;Q46&amp;"."&amp;R46</f>
        <v/>
      </c>
      <c r="Y46" s="113" t="n"/>
      <c r="Z46" s="113" t="n"/>
      <c r="AA46" s="118">
        <f>IFERROR(+IF(X46=VLOOKUP(X46,'Table 1'!$B$10:$B$35,1,0),"OK","check!!!!"),"check!!!!")</f>
        <v/>
      </c>
      <c r="AB46" s="113">
        <f>IF(X46='Table 1'!B26,"ok","check!!!!")</f>
        <v/>
      </c>
      <c r="AC46" s="119" t="n"/>
    </row>
    <row r="47">
      <c r="A47" s="113" t="inlineStr">
        <is>
          <t>A</t>
        </is>
      </c>
      <c r="B47" s="113" t="inlineStr">
        <is>
          <t>N</t>
        </is>
      </c>
      <c r="C47" s="113" t="inlineStr">
        <is>
          <t>@@</t>
        </is>
      </c>
      <c r="D47" s="113" t="inlineStr">
        <is>
          <t>_Z</t>
        </is>
      </c>
      <c r="E47" s="113" t="inlineStr">
        <is>
          <t>S13</t>
        </is>
      </c>
      <c r="F47" s="113" t="inlineStr">
        <is>
          <t>_Z</t>
        </is>
      </c>
      <c r="G47" s="113" t="inlineStr">
        <is>
          <t>_Z</t>
        </is>
      </c>
      <c r="H47" s="113" t="inlineStr">
        <is>
          <t>D</t>
        </is>
      </c>
      <c r="I47" s="113" t="inlineStr">
        <is>
          <t>P51G</t>
        </is>
      </c>
      <c r="J47" s="113" t="inlineStr">
        <is>
          <t>_Z</t>
        </is>
      </c>
      <c r="K47" s="113" t="inlineStr">
        <is>
          <t>T</t>
        </is>
      </c>
      <c r="L47" s="113" t="inlineStr">
        <is>
          <t>S</t>
        </is>
      </c>
      <c r="M47" s="113" t="inlineStr">
        <is>
          <t>V</t>
        </is>
      </c>
      <c r="N47" s="113" t="inlineStr">
        <is>
          <t>_T</t>
        </is>
      </c>
      <c r="O47" s="113" t="inlineStr">
        <is>
          <t>_T</t>
        </is>
      </c>
      <c r="P47" s="113" t="inlineStr">
        <is>
          <t>XDC</t>
        </is>
      </c>
      <c r="Q47" s="113" t="inlineStr">
        <is>
          <t>N</t>
        </is>
      </c>
      <c r="R47" s="113" t="inlineStr">
        <is>
          <t>EDP1</t>
        </is>
      </c>
      <c r="S47" s="117">
        <f>IF(VLOOKUP($X47,'Table 1'!$B$10:$H$35,'Table 1'!L$1,0)="","",VLOOKUP($X47,'Table 1'!$B$10:$H$35,'Table 1'!L$1,0))</f>
        <v/>
      </c>
      <c r="T47" s="117">
        <f>IF(VLOOKUP($X47,'Table 1'!$B$10:$H$35,'Table 1'!M$1,0)="","",VLOOKUP($X47,'Table 1'!$B$10:$H$35,'Table 1'!M$1,0))</f>
        <v/>
      </c>
      <c r="U47" s="117">
        <f>IF(VLOOKUP($X47,'Table 1'!$B$10:$H$35,'Table 1'!N$1,0)="","",VLOOKUP($X47,'Table 1'!$B$10:$H$35,'Table 1'!N$1,0))</f>
        <v/>
      </c>
      <c r="V47" s="117">
        <f>IF(VLOOKUP($X47,'Table 1'!$B$10:$H$35,'Table 1'!O$1,0)="","",VLOOKUP($X47,'Table 1'!$B$10:$H$35,'Table 1'!O$1,0))</f>
        <v/>
      </c>
      <c r="W47" s="117">
        <f>IF(VLOOKUP($X47,'Table 1'!$B$10:$H$35,'Table 1'!P$1,0)="","",VLOOKUP($X47,'Table 1'!$B$10:$H$35,'Table 1'!P$1,0))</f>
        <v/>
      </c>
      <c r="X47" s="113">
        <f>A47&amp;"."&amp;B47&amp;"."&amp;C47&amp;"."&amp;D47&amp;"."&amp;E47&amp;"."&amp;F47&amp;"."&amp;G47&amp;"."&amp;H47&amp;"."&amp;I47&amp;"."&amp;J47&amp;"."&amp;K47&amp;"."&amp;L47&amp;"."&amp;M47&amp;"."&amp;N47&amp;"."&amp;O47&amp;"."&amp;P47&amp;"."&amp;Q47&amp;"."&amp;R47</f>
        <v/>
      </c>
      <c r="Y47" s="113" t="n"/>
      <c r="Z47" s="113" t="n"/>
      <c r="AA47" s="118">
        <f>IFERROR(+IF(X47=VLOOKUP(X47,'Table 1'!$B$10:$B$35,1,0),"OK","check!!!!"),"check!!!!")</f>
        <v/>
      </c>
      <c r="AB47" s="113">
        <f>IF(X47='Table 1'!B31,"ok","check!!!!")</f>
        <v/>
      </c>
      <c r="AC47" s="119" t="n"/>
    </row>
    <row r="48">
      <c r="A48" s="113" t="inlineStr">
        <is>
          <t>A</t>
        </is>
      </c>
      <c r="B48" s="113" t="inlineStr">
        <is>
          <t>N</t>
        </is>
      </c>
      <c r="C48" s="113" t="inlineStr">
        <is>
          <t>@@</t>
        </is>
      </c>
      <c r="D48" s="113" t="inlineStr">
        <is>
          <t>_Z</t>
        </is>
      </c>
      <c r="E48" s="113" t="inlineStr">
        <is>
          <t>S13</t>
        </is>
      </c>
      <c r="F48" s="113" t="inlineStr">
        <is>
          <t>_Z</t>
        </is>
      </c>
      <c r="G48" s="113" t="inlineStr">
        <is>
          <t>C</t>
        </is>
      </c>
      <c r="H48" s="113" t="inlineStr">
        <is>
          <t>D</t>
        </is>
      </c>
      <c r="I48" s="113" t="inlineStr">
        <is>
          <t>D41</t>
        </is>
      </c>
      <c r="J48" s="113" t="inlineStr">
        <is>
          <t>_Z</t>
        </is>
      </c>
      <c r="K48" s="113" t="inlineStr">
        <is>
          <t>_Z</t>
        </is>
      </c>
      <c r="L48" s="113" t="inlineStr">
        <is>
          <t>S</t>
        </is>
      </c>
      <c r="M48" s="113" t="inlineStr">
        <is>
          <t>V</t>
        </is>
      </c>
      <c r="N48" s="113" t="inlineStr">
        <is>
          <t>_T</t>
        </is>
      </c>
      <c r="O48" s="113" t="inlineStr">
        <is>
          <t>_T</t>
        </is>
      </c>
      <c r="P48" s="113" t="inlineStr">
        <is>
          <t>XDC</t>
        </is>
      </c>
      <c r="Q48" s="113" t="inlineStr">
        <is>
          <t>N</t>
        </is>
      </c>
      <c r="R48" s="113" t="inlineStr">
        <is>
          <t>EDP1</t>
        </is>
      </c>
      <c r="S48" s="117">
        <f>IF(VLOOKUP($X48,'Table 1'!$B$10:$H$35,'Table 1'!L$1,0)="","",VLOOKUP($X48,'Table 1'!$B$10:$H$35,'Table 1'!L$1,0))</f>
        <v/>
      </c>
      <c r="T48" s="117">
        <f>IF(VLOOKUP($X48,'Table 1'!$B$10:$H$35,'Table 1'!M$1,0)="","",VLOOKUP($X48,'Table 1'!$B$10:$H$35,'Table 1'!M$1,0))</f>
        <v/>
      </c>
      <c r="U48" s="117">
        <f>IF(VLOOKUP($X48,'Table 1'!$B$10:$H$35,'Table 1'!N$1,0)="","",VLOOKUP($X48,'Table 1'!$B$10:$H$35,'Table 1'!N$1,0))</f>
        <v/>
      </c>
      <c r="V48" s="117">
        <f>IF(VLOOKUP($X48,'Table 1'!$B$10:$H$35,'Table 1'!O$1,0)="","",VLOOKUP($X48,'Table 1'!$B$10:$H$35,'Table 1'!O$1,0))</f>
        <v/>
      </c>
      <c r="W48" s="117">
        <f>IF(VLOOKUP($X48,'Table 1'!$B$10:$H$35,'Table 1'!P$1,0)="","",VLOOKUP($X48,'Table 1'!$B$10:$H$35,'Table 1'!P$1,0))</f>
        <v/>
      </c>
      <c r="X48" s="113">
        <f>A48&amp;"."&amp;B48&amp;"."&amp;C48&amp;"."&amp;D48&amp;"."&amp;E48&amp;"."&amp;F48&amp;"."&amp;G48&amp;"."&amp;H48&amp;"."&amp;I48&amp;"."&amp;J48&amp;"."&amp;K48&amp;"."&amp;L48&amp;"."&amp;M48&amp;"."&amp;N48&amp;"."&amp;O48&amp;"."&amp;P48&amp;"."&amp;Q48&amp;"."&amp;R48</f>
        <v/>
      </c>
      <c r="Y48" s="113" t="n"/>
      <c r="Z48" s="113" t="n"/>
      <c r="AA48" s="118">
        <f>IFERROR(+IF(X48=VLOOKUP(X48,'Table 1'!$B$10:$B$35,1,0),"OK","check!!!!"),"check!!!!")</f>
        <v/>
      </c>
      <c r="AB48" s="113">
        <f>IF(X48='Table 1'!B32,"ok","check!!!!")</f>
        <v/>
      </c>
      <c r="AC48" s="119" t="n"/>
    </row>
    <row r="49">
      <c r="A49" s="113" t="inlineStr">
        <is>
          <t>A</t>
        </is>
      </c>
      <c r="B49" s="113" t="inlineStr">
        <is>
          <t>N</t>
        </is>
      </c>
      <c r="C49" s="113" t="inlineStr">
        <is>
          <t>@@</t>
        </is>
      </c>
      <c r="D49" s="113" t="inlineStr">
        <is>
          <t>_Z</t>
        </is>
      </c>
      <c r="E49" s="113" t="inlineStr">
        <is>
          <t>S1</t>
        </is>
      </c>
      <c r="F49" s="113" t="inlineStr">
        <is>
          <t>_Z</t>
        </is>
      </c>
      <c r="G49" s="113" t="inlineStr">
        <is>
          <t>_Z</t>
        </is>
      </c>
      <c r="H49" s="113" t="inlineStr">
        <is>
          <t>B</t>
        </is>
      </c>
      <c r="I49" s="113" t="inlineStr">
        <is>
          <t>B1GQ</t>
        </is>
      </c>
      <c r="J49" s="113" t="inlineStr">
        <is>
          <t>_Z</t>
        </is>
      </c>
      <c r="K49" s="113" t="inlineStr">
        <is>
          <t>T</t>
        </is>
      </c>
      <c r="L49" s="113" t="inlineStr">
        <is>
          <t>S</t>
        </is>
      </c>
      <c r="M49" s="113" t="inlineStr">
        <is>
          <t>V</t>
        </is>
      </c>
      <c r="N49" s="113" t="inlineStr">
        <is>
          <t>_T</t>
        </is>
      </c>
      <c r="O49" s="113" t="inlineStr">
        <is>
          <t>_T</t>
        </is>
      </c>
      <c r="P49" s="113" t="inlineStr">
        <is>
          <t>XDC</t>
        </is>
      </c>
      <c r="Q49" s="113" t="inlineStr">
        <is>
          <t>N</t>
        </is>
      </c>
      <c r="R49" s="113" t="inlineStr">
        <is>
          <t>EDP1</t>
        </is>
      </c>
      <c r="S49" s="117">
        <f>IF(VLOOKUP($X49,'Table 1'!$B$10:$H$35,'Table 1'!L$1,0)="","",VLOOKUP($X49,'Table 1'!$B$10:$H$35,'Table 1'!L$1,0))</f>
        <v/>
      </c>
      <c r="T49" s="117">
        <f>IF(VLOOKUP($X49,'Table 1'!$B$10:$H$35,'Table 1'!M$1,0)="","",VLOOKUP($X49,'Table 1'!$B$10:$H$35,'Table 1'!M$1,0))</f>
        <v/>
      </c>
      <c r="U49" s="117">
        <f>IF(VLOOKUP($X49,'Table 1'!$B$10:$H$35,'Table 1'!N$1,0)="","",VLOOKUP($X49,'Table 1'!$B$10:$H$35,'Table 1'!N$1,0))</f>
        <v/>
      </c>
      <c r="V49" s="117">
        <f>IF(VLOOKUP($X49,'Table 1'!$B$10:$H$35,'Table 1'!O$1,0)="","",VLOOKUP($X49,'Table 1'!$B$10:$H$35,'Table 1'!O$1,0))</f>
        <v/>
      </c>
      <c r="W49" s="117">
        <f>IF(VLOOKUP($X49,'Table 1'!$B$10:$H$35,'Table 1'!P$1,0)="","",VLOOKUP($X49,'Table 1'!$B$10:$H$35,'Table 1'!P$1,0))</f>
        <v/>
      </c>
      <c r="X49" s="113">
        <f>A49&amp;"."&amp;B49&amp;"."&amp;C49&amp;"."&amp;D49&amp;"."&amp;E49&amp;"."&amp;F49&amp;"."&amp;G49&amp;"."&amp;H49&amp;"."&amp;I49&amp;"."&amp;J49&amp;"."&amp;K49&amp;"."&amp;L49&amp;"."&amp;M49&amp;"."&amp;N49&amp;"."&amp;O49&amp;"."&amp;P49&amp;"."&amp;Q49&amp;"."&amp;R49</f>
        <v/>
      </c>
      <c r="Y49" s="113" t="n"/>
      <c r="Z49" s="113" t="n"/>
      <c r="AA49" s="118">
        <f>IFERROR(+IF(X49=VLOOKUP(X49,'Table 1'!$B$10:$B$35,1,0),"OK","check!!!!"),"check!!!!")</f>
        <v/>
      </c>
      <c r="AB49" s="113">
        <f>IF(X49='Table 1'!B35,"ok","check!!!!")</f>
        <v/>
      </c>
      <c r="AC49" s="119" t="n"/>
    </row>
    <row r="50">
      <c r="A50" s="113" t="inlineStr">
        <is>
          <t>A</t>
        </is>
      </c>
      <c r="B50" s="113" t="inlineStr">
        <is>
          <t>N</t>
        </is>
      </c>
      <c r="C50" s="113" t="inlineStr">
        <is>
          <t>@@</t>
        </is>
      </c>
      <c r="D50" s="113" t="inlineStr">
        <is>
          <t>_Z</t>
        </is>
      </c>
      <c r="E50" s="113" t="inlineStr">
        <is>
          <t>S1311</t>
        </is>
      </c>
      <c r="F50" s="113" t="inlineStr">
        <is>
          <t>_Z</t>
        </is>
      </c>
      <c r="G50" s="113" t="inlineStr">
        <is>
          <t>_Z</t>
        </is>
      </c>
      <c r="H50" s="113" t="inlineStr">
        <is>
          <t>B</t>
        </is>
      </c>
      <c r="I50" s="113" t="inlineStr">
        <is>
          <t>ORWB</t>
        </is>
      </c>
      <c r="J50" s="113" t="inlineStr">
        <is>
          <t>_Z</t>
        </is>
      </c>
      <c r="K50" s="113" t="inlineStr">
        <is>
          <t>T</t>
        </is>
      </c>
      <c r="L50" s="113" t="inlineStr">
        <is>
          <t>S</t>
        </is>
      </c>
      <c r="M50" s="113" t="inlineStr">
        <is>
          <t>V</t>
        </is>
      </c>
      <c r="N50" s="113" t="inlineStr">
        <is>
          <t>_T</t>
        </is>
      </c>
      <c r="O50" s="113" t="inlineStr">
        <is>
          <t>_T</t>
        </is>
      </c>
      <c r="P50" s="113" t="inlineStr">
        <is>
          <t>XDC</t>
        </is>
      </c>
      <c r="Q50" s="113" t="inlineStr">
        <is>
          <t>N</t>
        </is>
      </c>
      <c r="R50" s="113" t="inlineStr">
        <is>
          <t>EDP2</t>
        </is>
      </c>
      <c r="S50" s="121">
        <f>IF(VLOOKUP($X50,'Table 2A'!$B$8:$G$47,'Table 2A'!M$1,0)="","",VLOOKUP($X50,'Table 2A'!$B$8:$G$47,'Table 2A'!M$1,0))</f>
        <v/>
      </c>
      <c r="T50" s="121">
        <f>IF(VLOOKUP($X50,'Table 2A'!$B$8:$G$47,'Table 2A'!N$1,0)="","",VLOOKUP($X50,'Table 2A'!$B$8:$G$47,'Table 2A'!N$1,0))</f>
        <v/>
      </c>
      <c r="U50" s="121">
        <f>IF(VLOOKUP($X50,'Table 2A'!$B$8:$G$47,'Table 2A'!O$1,0)="","",VLOOKUP($X50,'Table 2A'!$B$8:$G$47,'Table 2A'!O$1,0))</f>
        <v/>
      </c>
      <c r="V50" s="121">
        <f>IF(VLOOKUP($X50,'Table 2A'!$B$8:$G$47,'Table 2A'!P$1,0)="","",VLOOKUP($X50,'Table 2A'!$B$8:$G$47,'Table 2A'!P$1,0))</f>
        <v/>
      </c>
      <c r="W50" s="121">
        <f>IF(VLOOKUP($X50,'Table 2A'!$B$8:$G$47,'Table 2A'!Q$1,0)="","",VLOOKUP($X50,'Table 2A'!$B$8:$G$47,'Table 2A'!Q$1,0))</f>
        <v/>
      </c>
      <c r="X50" s="113">
        <f>A50&amp;"."&amp;B50&amp;"."&amp;C50&amp;"."&amp;D50&amp;"."&amp;E50&amp;"."&amp;F50&amp;"."&amp;G50&amp;"."&amp;H50&amp;"."&amp;I50&amp;"."&amp;J50&amp;"."&amp;K50&amp;"."&amp;L50&amp;"."&amp;M50&amp;"."&amp;N50&amp;"."&amp;O50&amp;"."&amp;P50&amp;"."&amp;Q50&amp;"."&amp;R50</f>
        <v/>
      </c>
      <c r="Y50" s="113" t="n"/>
      <c r="Z50" s="113" t="n"/>
      <c r="AA50" s="118">
        <f>IFERROR(+IF(X50=VLOOKUP(X50,'Table 2A'!$B$8:$B$47,1,0),"OK","check!!!!"),"check!!!!")</f>
        <v/>
      </c>
      <c r="AB50" s="113">
        <f>IF(X50='Table 2A'!B8,"ok","check!!!!")</f>
        <v/>
      </c>
      <c r="AC50" s="119" t="n"/>
    </row>
    <row r="51">
      <c r="A51" s="113" t="inlineStr">
        <is>
          <t>A</t>
        </is>
      </c>
      <c r="B51" s="113" t="inlineStr">
        <is>
          <t>N</t>
        </is>
      </c>
      <c r="C51" s="113" t="inlineStr">
        <is>
          <t>@@</t>
        </is>
      </c>
      <c r="D51" s="113" t="inlineStr">
        <is>
          <t>_Z</t>
        </is>
      </c>
      <c r="E51" s="113" t="inlineStr">
        <is>
          <t>S1311</t>
        </is>
      </c>
      <c r="F51" s="113" t="inlineStr">
        <is>
          <t>_Z</t>
        </is>
      </c>
      <c r="G51" s="113" t="inlineStr">
        <is>
          <t>_Z</t>
        </is>
      </c>
      <c r="H51" s="113" t="inlineStr">
        <is>
          <t>B</t>
        </is>
      </c>
      <c r="I51" s="113" t="inlineStr">
        <is>
          <t>F</t>
        </is>
      </c>
      <c r="J51" s="113" t="inlineStr">
        <is>
          <t>F</t>
        </is>
      </c>
      <c r="K51" s="113" t="inlineStr">
        <is>
          <t>T</t>
        </is>
      </c>
      <c r="L51" s="113" t="inlineStr">
        <is>
          <t>S</t>
        </is>
      </c>
      <c r="M51" s="113" t="inlineStr">
        <is>
          <t>V</t>
        </is>
      </c>
      <c r="N51" s="113" t="inlineStr">
        <is>
          <t>_T</t>
        </is>
      </c>
      <c r="O51" s="113" t="inlineStr">
        <is>
          <t>_T</t>
        </is>
      </c>
      <c r="P51" s="113" t="inlineStr">
        <is>
          <t>XDC</t>
        </is>
      </c>
      <c r="Q51" s="113" t="inlineStr">
        <is>
          <t>N</t>
        </is>
      </c>
      <c r="R51" s="113" t="inlineStr">
        <is>
          <t>EDP2</t>
        </is>
      </c>
      <c r="S51" s="121">
        <f>IF(VLOOKUP($X51,'Table 2A'!$B$8:$G$47,'Table 2A'!M$1,0)="","",VLOOKUP($X51,'Table 2A'!$B$8:$G$47,'Table 2A'!M$1,0))</f>
        <v/>
      </c>
      <c r="T51" s="121">
        <f>IF(VLOOKUP($X51,'Table 2A'!$B$8:$G$47,'Table 2A'!N$1,0)="","",VLOOKUP($X51,'Table 2A'!$B$8:$G$47,'Table 2A'!N$1,0))</f>
        <v/>
      </c>
      <c r="U51" s="121">
        <f>IF(VLOOKUP($X51,'Table 2A'!$B$8:$G$47,'Table 2A'!O$1,0)="","",VLOOKUP($X51,'Table 2A'!$B$8:$G$47,'Table 2A'!O$1,0))</f>
        <v/>
      </c>
      <c r="V51" s="121">
        <f>IF(VLOOKUP($X51,'Table 2A'!$B$8:$G$47,'Table 2A'!P$1,0)="","",VLOOKUP($X51,'Table 2A'!$B$8:$G$47,'Table 2A'!P$1,0))</f>
        <v/>
      </c>
      <c r="W51" s="121">
        <f>IF(VLOOKUP($X51,'Table 2A'!$B$8:$G$47,'Table 2A'!Q$1,0)="","",VLOOKUP($X51,'Table 2A'!$B$8:$G$47,'Table 2A'!Q$1,0))</f>
        <v/>
      </c>
      <c r="X51" s="113">
        <f>A51&amp;"."&amp;B51&amp;"."&amp;C51&amp;"."&amp;D51&amp;"."&amp;E51&amp;"."&amp;F51&amp;"."&amp;G51&amp;"."&amp;H51&amp;"."&amp;I51&amp;"."&amp;J51&amp;"."&amp;K51&amp;"."&amp;L51&amp;"."&amp;M51&amp;"."&amp;N51&amp;"."&amp;O51&amp;"."&amp;P51&amp;"."&amp;Q51&amp;"."&amp;R51</f>
        <v/>
      </c>
      <c r="Y51" s="113" t="n"/>
      <c r="Z51" s="113" t="n"/>
      <c r="AA51" s="118">
        <f>IFERROR(+IF(X51=VLOOKUP(X51,'Table 2A'!$B$8:$B$47,1,0),"OK","check!!!!"),"check!!!!")</f>
        <v/>
      </c>
      <c r="AB51" s="113">
        <f>IF('Table 2A'!B11=X51,"ok","check!!!!")</f>
        <v/>
      </c>
      <c r="AC51" s="119" t="n"/>
    </row>
    <row r="52">
      <c r="A52" s="113" t="inlineStr">
        <is>
          <t>A</t>
        </is>
      </c>
      <c r="B52" s="113" t="inlineStr">
        <is>
          <t>N</t>
        </is>
      </c>
      <c r="C52" s="113" t="inlineStr">
        <is>
          <t>@@</t>
        </is>
      </c>
      <c r="D52" s="113" t="inlineStr">
        <is>
          <t>_Z</t>
        </is>
      </c>
      <c r="E52" s="113" t="inlineStr">
        <is>
          <t>S1311</t>
        </is>
      </c>
      <c r="F52" s="113" t="inlineStr">
        <is>
          <t>_Z</t>
        </is>
      </c>
      <c r="G52" s="113" t="inlineStr">
        <is>
          <t>N</t>
        </is>
      </c>
      <c r="H52" s="113" t="inlineStr">
        <is>
          <t>AI</t>
        </is>
      </c>
      <c r="I52" s="113" t="inlineStr">
        <is>
          <t>F</t>
        </is>
      </c>
      <c r="J52" s="113" t="inlineStr">
        <is>
          <t>F4</t>
        </is>
      </c>
      <c r="K52" s="113" t="inlineStr">
        <is>
          <t>T</t>
        </is>
      </c>
      <c r="L52" s="113" t="inlineStr">
        <is>
          <t>S</t>
        </is>
      </c>
      <c r="M52" s="113" t="inlineStr">
        <is>
          <t>V</t>
        </is>
      </c>
      <c r="N52" s="113" t="inlineStr">
        <is>
          <t>_T</t>
        </is>
      </c>
      <c r="O52" s="113" t="inlineStr">
        <is>
          <t>_T</t>
        </is>
      </c>
      <c r="P52" s="113" t="inlineStr">
        <is>
          <t>XDC</t>
        </is>
      </c>
      <c r="Q52" s="113" t="inlineStr">
        <is>
          <t>N</t>
        </is>
      </c>
      <c r="R52" s="113" t="inlineStr">
        <is>
          <t>EDP2</t>
        </is>
      </c>
      <c r="S52" s="121">
        <f>IF(VLOOKUP($X52,'Table 2A'!$B$8:$G$47,'Table 2A'!M$1,0)="","",VLOOKUP($X52,'Table 2A'!$B$8:$G$47,'Table 2A'!M$1,0))</f>
        <v/>
      </c>
      <c r="T52" s="121">
        <f>IF(VLOOKUP($X52,'Table 2A'!$B$8:$G$47,'Table 2A'!N$1,0)="","",VLOOKUP($X52,'Table 2A'!$B$8:$G$47,'Table 2A'!N$1,0))</f>
        <v/>
      </c>
      <c r="U52" s="121">
        <f>IF(VLOOKUP($X52,'Table 2A'!$B$8:$G$47,'Table 2A'!O$1,0)="","",VLOOKUP($X52,'Table 2A'!$B$8:$G$47,'Table 2A'!O$1,0))</f>
        <v/>
      </c>
      <c r="V52" s="121">
        <f>IF(VLOOKUP($X52,'Table 2A'!$B$8:$G$47,'Table 2A'!P$1,0)="","",VLOOKUP($X52,'Table 2A'!$B$8:$G$47,'Table 2A'!P$1,0))</f>
        <v/>
      </c>
      <c r="W52" s="121">
        <f>IF(VLOOKUP($X52,'Table 2A'!$B$8:$G$47,'Table 2A'!Q$1,0)="","",VLOOKUP($X52,'Table 2A'!$B$8:$G$47,'Table 2A'!Q$1,0))</f>
        <v/>
      </c>
      <c r="X52" s="113">
        <f>A52&amp;"."&amp;B52&amp;"."&amp;C52&amp;"."&amp;D52&amp;"."&amp;E52&amp;"."&amp;F52&amp;"."&amp;G52&amp;"."&amp;H52&amp;"."&amp;I52&amp;"."&amp;J52&amp;"."&amp;K52&amp;"."&amp;L52&amp;"."&amp;M52&amp;"."&amp;N52&amp;"."&amp;O52&amp;"."&amp;P52&amp;"."&amp;Q52&amp;"."&amp;R52</f>
        <v/>
      </c>
      <c r="Y52" s="113" t="n"/>
      <c r="Z52" s="113" t="n"/>
      <c r="AA52" s="118">
        <f>IFERROR(+IF(X52=VLOOKUP(X52,'Table 2A'!$B$8:$B$47,1,0),"OK","check!!!!"),"check!!!!")</f>
        <v/>
      </c>
      <c r="AB52" s="113">
        <f>IF('Table 2A'!B12=X52,"ok","check!!!!")</f>
        <v/>
      </c>
      <c r="AC52" s="119" t="n"/>
    </row>
    <row r="53">
      <c r="A53" s="113" t="inlineStr">
        <is>
          <t>A</t>
        </is>
      </c>
      <c r="B53" s="113" t="inlineStr">
        <is>
          <t>N</t>
        </is>
      </c>
      <c r="C53" s="113" t="inlineStr">
        <is>
          <t>@@</t>
        </is>
      </c>
      <c r="D53" s="113" t="inlineStr">
        <is>
          <t>_Z</t>
        </is>
      </c>
      <c r="E53" s="113" t="inlineStr">
        <is>
          <t>S1311</t>
        </is>
      </c>
      <c r="F53" s="113" t="inlineStr">
        <is>
          <t>_Z</t>
        </is>
      </c>
      <c r="G53" s="113" t="inlineStr">
        <is>
          <t>N</t>
        </is>
      </c>
      <c r="H53" s="113" t="inlineStr">
        <is>
          <t>AD</t>
        </is>
      </c>
      <c r="I53" s="113" t="inlineStr">
        <is>
          <t>F</t>
        </is>
      </c>
      <c r="J53" s="113" t="inlineStr">
        <is>
          <t>F4</t>
        </is>
      </c>
      <c r="K53" s="113" t="inlineStr">
        <is>
          <t>T</t>
        </is>
      </c>
      <c r="L53" s="113" t="inlineStr">
        <is>
          <t>S</t>
        </is>
      </c>
      <c r="M53" s="113" t="inlineStr">
        <is>
          <t>V</t>
        </is>
      </c>
      <c r="N53" s="113" t="inlineStr">
        <is>
          <t>_T</t>
        </is>
      </c>
      <c r="O53" s="113" t="inlineStr">
        <is>
          <t>_T</t>
        </is>
      </c>
      <c r="P53" s="113" t="inlineStr">
        <is>
          <t>XDC</t>
        </is>
      </c>
      <c r="Q53" s="113" t="inlineStr">
        <is>
          <t>N</t>
        </is>
      </c>
      <c r="R53" s="113" t="inlineStr">
        <is>
          <t>EDP2</t>
        </is>
      </c>
      <c r="S53" s="121">
        <f>IF(VLOOKUP($X53,'Table 2A'!$B$8:$G$47,'Table 2A'!M$1,0)="","",VLOOKUP($X53,'Table 2A'!$B$8:$G$47,'Table 2A'!M$1,0))</f>
        <v/>
      </c>
      <c r="T53" s="121">
        <f>IF(VLOOKUP($X53,'Table 2A'!$B$8:$G$47,'Table 2A'!N$1,0)="","",VLOOKUP($X53,'Table 2A'!$B$8:$G$47,'Table 2A'!N$1,0))</f>
        <v/>
      </c>
      <c r="U53" s="121">
        <f>IF(VLOOKUP($X53,'Table 2A'!$B$8:$G$47,'Table 2A'!O$1,0)="","",VLOOKUP($X53,'Table 2A'!$B$8:$G$47,'Table 2A'!O$1,0))</f>
        <v/>
      </c>
      <c r="V53" s="121">
        <f>IF(VLOOKUP($X53,'Table 2A'!$B$8:$G$47,'Table 2A'!P$1,0)="","",VLOOKUP($X53,'Table 2A'!$B$8:$G$47,'Table 2A'!P$1,0))</f>
        <v/>
      </c>
      <c r="W53" s="121">
        <f>IF(VLOOKUP($X53,'Table 2A'!$B$8:$G$47,'Table 2A'!Q$1,0)="","",VLOOKUP($X53,'Table 2A'!$B$8:$G$47,'Table 2A'!Q$1,0))</f>
        <v/>
      </c>
      <c r="X53" s="113">
        <f>A53&amp;"."&amp;B53&amp;"."&amp;C53&amp;"."&amp;D53&amp;"."&amp;E53&amp;"."&amp;F53&amp;"."&amp;G53&amp;"."&amp;H53&amp;"."&amp;I53&amp;"."&amp;J53&amp;"."&amp;K53&amp;"."&amp;L53&amp;"."&amp;M53&amp;"."&amp;N53&amp;"."&amp;O53&amp;"."&amp;P53&amp;"."&amp;Q53&amp;"."&amp;R53</f>
        <v/>
      </c>
      <c r="Y53" s="113" t="n"/>
      <c r="Z53" s="113" t="n"/>
      <c r="AA53" s="118">
        <f>IFERROR(+IF(X53=VLOOKUP(X53,'Table 2A'!$B$8:$B$47,1,0),"OK","check!!!!"),"check!!!!")</f>
        <v/>
      </c>
      <c r="AB53" s="113">
        <f>IF('Table 2A'!B13=X53,"ok","check!!!!")</f>
        <v/>
      </c>
      <c r="AC53" s="119" t="n"/>
    </row>
    <row r="54">
      <c r="A54" s="113" t="inlineStr">
        <is>
          <t>A</t>
        </is>
      </c>
      <c r="B54" s="113" t="inlineStr">
        <is>
          <t>N</t>
        </is>
      </c>
      <c r="C54" s="113" t="inlineStr">
        <is>
          <t>@@</t>
        </is>
      </c>
      <c r="D54" s="113" t="inlineStr">
        <is>
          <t>_Z</t>
        </is>
      </c>
      <c r="E54" s="113" t="inlineStr">
        <is>
          <t>S1311</t>
        </is>
      </c>
      <c r="F54" s="113" t="inlineStr">
        <is>
          <t>_Z</t>
        </is>
      </c>
      <c r="G54" s="113" t="inlineStr">
        <is>
          <t>N</t>
        </is>
      </c>
      <c r="H54" s="113" t="inlineStr">
        <is>
          <t>AI</t>
        </is>
      </c>
      <c r="I54" s="113" t="inlineStr">
        <is>
          <t>F</t>
        </is>
      </c>
      <c r="J54" s="113" t="inlineStr">
        <is>
          <t>F5</t>
        </is>
      </c>
      <c r="K54" s="113" t="inlineStr">
        <is>
          <t>T</t>
        </is>
      </c>
      <c r="L54" s="113" t="inlineStr">
        <is>
          <t>S</t>
        </is>
      </c>
      <c r="M54" s="113" t="inlineStr">
        <is>
          <t>V</t>
        </is>
      </c>
      <c r="N54" s="113" t="inlineStr">
        <is>
          <t>_T</t>
        </is>
      </c>
      <c r="O54" s="113" t="inlineStr">
        <is>
          <t>_T</t>
        </is>
      </c>
      <c r="P54" s="113" t="inlineStr">
        <is>
          <t>XDC</t>
        </is>
      </c>
      <c r="Q54" s="113" t="inlineStr">
        <is>
          <t>N</t>
        </is>
      </c>
      <c r="R54" s="113" t="inlineStr">
        <is>
          <t>EDP2</t>
        </is>
      </c>
      <c r="S54" s="121">
        <f>IF(VLOOKUP($X54,'Table 2A'!$B$8:$G$47,'Table 2A'!M$1,0)="","",VLOOKUP($X54,'Table 2A'!$B$8:$G$47,'Table 2A'!M$1,0))</f>
        <v/>
      </c>
      <c r="T54" s="121">
        <f>IF(VLOOKUP($X54,'Table 2A'!$B$8:$G$47,'Table 2A'!N$1,0)="","",VLOOKUP($X54,'Table 2A'!$B$8:$G$47,'Table 2A'!N$1,0))</f>
        <v/>
      </c>
      <c r="U54" s="121">
        <f>IF(VLOOKUP($X54,'Table 2A'!$B$8:$G$47,'Table 2A'!O$1,0)="","",VLOOKUP($X54,'Table 2A'!$B$8:$G$47,'Table 2A'!O$1,0))</f>
        <v/>
      </c>
      <c r="V54" s="121">
        <f>IF(VLOOKUP($X54,'Table 2A'!$B$8:$G$47,'Table 2A'!P$1,0)="","",VLOOKUP($X54,'Table 2A'!$B$8:$G$47,'Table 2A'!P$1,0))</f>
        <v/>
      </c>
      <c r="W54" s="121">
        <f>IF(VLOOKUP($X54,'Table 2A'!$B$8:$G$47,'Table 2A'!Q$1,0)="","",VLOOKUP($X54,'Table 2A'!$B$8:$G$47,'Table 2A'!Q$1,0))</f>
        <v/>
      </c>
      <c r="X54" s="113">
        <f>A54&amp;"."&amp;B54&amp;"."&amp;C54&amp;"."&amp;D54&amp;"."&amp;E54&amp;"."&amp;F54&amp;"."&amp;G54&amp;"."&amp;H54&amp;"."&amp;I54&amp;"."&amp;J54&amp;"."&amp;K54&amp;"."&amp;L54&amp;"."&amp;M54&amp;"."&amp;N54&amp;"."&amp;O54&amp;"."&amp;P54&amp;"."&amp;Q54&amp;"."&amp;R54</f>
        <v/>
      </c>
      <c r="Y54" s="113" t="n"/>
      <c r="Z54" s="113" t="n"/>
      <c r="AA54" s="118">
        <f>IFERROR(+IF(X54=VLOOKUP(X54,'Table 2A'!$B$8:$B$47,1,0),"OK","check!!!!"),"check!!!!")</f>
        <v/>
      </c>
      <c r="AB54" s="113">
        <f>IF('Table 2A'!B14=X54,"ok","check!!!!")</f>
        <v/>
      </c>
      <c r="AC54" s="119" t="n"/>
    </row>
    <row r="55">
      <c r="A55" s="113" t="inlineStr">
        <is>
          <t>A</t>
        </is>
      </c>
      <c r="B55" s="113" t="inlineStr">
        <is>
          <t>N</t>
        </is>
      </c>
      <c r="C55" s="113" t="inlineStr">
        <is>
          <t>@@</t>
        </is>
      </c>
      <c r="D55" s="113" t="inlineStr">
        <is>
          <t>_Z</t>
        </is>
      </c>
      <c r="E55" s="113" t="inlineStr">
        <is>
          <t>S1311</t>
        </is>
      </c>
      <c r="F55" s="113" t="inlineStr">
        <is>
          <t>_Z</t>
        </is>
      </c>
      <c r="G55" s="113" t="inlineStr">
        <is>
          <t>N</t>
        </is>
      </c>
      <c r="H55" s="113" t="inlineStr">
        <is>
          <t>AD</t>
        </is>
      </c>
      <c r="I55" s="113" t="inlineStr">
        <is>
          <t>F</t>
        </is>
      </c>
      <c r="J55" s="113" t="inlineStr">
        <is>
          <t>F5</t>
        </is>
      </c>
      <c r="K55" s="113" t="inlineStr">
        <is>
          <t>T</t>
        </is>
      </c>
      <c r="L55" s="113" t="inlineStr">
        <is>
          <t>S</t>
        </is>
      </c>
      <c r="M55" s="113" t="inlineStr">
        <is>
          <t>V</t>
        </is>
      </c>
      <c r="N55" s="113" t="inlineStr">
        <is>
          <t>_T</t>
        </is>
      </c>
      <c r="O55" s="113" t="inlineStr">
        <is>
          <t>_T</t>
        </is>
      </c>
      <c r="P55" s="113" t="inlineStr">
        <is>
          <t>XDC</t>
        </is>
      </c>
      <c r="Q55" s="113" t="inlineStr">
        <is>
          <t>N</t>
        </is>
      </c>
      <c r="R55" s="113" t="inlineStr">
        <is>
          <t>EDP2</t>
        </is>
      </c>
      <c r="S55" s="121">
        <f>IF(VLOOKUP($X55,'Table 2A'!$B$8:$G$47,'Table 2A'!M$1,0)="","",VLOOKUP($X55,'Table 2A'!$B$8:$G$47,'Table 2A'!M$1,0))</f>
        <v/>
      </c>
      <c r="T55" s="121">
        <f>IF(VLOOKUP($X55,'Table 2A'!$B$8:$G$47,'Table 2A'!N$1,0)="","",VLOOKUP($X55,'Table 2A'!$B$8:$G$47,'Table 2A'!N$1,0))</f>
        <v/>
      </c>
      <c r="U55" s="121">
        <f>IF(VLOOKUP($X55,'Table 2A'!$B$8:$G$47,'Table 2A'!O$1,0)="","",VLOOKUP($X55,'Table 2A'!$B$8:$G$47,'Table 2A'!O$1,0))</f>
        <v/>
      </c>
      <c r="V55" s="121">
        <f>IF(VLOOKUP($X55,'Table 2A'!$B$8:$G$47,'Table 2A'!P$1,0)="","",VLOOKUP($X55,'Table 2A'!$B$8:$G$47,'Table 2A'!P$1,0))</f>
        <v/>
      </c>
      <c r="W55" s="121">
        <f>IF(VLOOKUP($X55,'Table 2A'!$B$8:$G$47,'Table 2A'!Q$1,0)="","",VLOOKUP($X55,'Table 2A'!$B$8:$G$47,'Table 2A'!Q$1,0))</f>
        <v/>
      </c>
      <c r="X55" s="113">
        <f>A55&amp;"."&amp;B55&amp;"."&amp;C55&amp;"."&amp;D55&amp;"."&amp;E55&amp;"."&amp;F55&amp;"."&amp;G55&amp;"."&amp;H55&amp;"."&amp;I55&amp;"."&amp;J55&amp;"."&amp;K55&amp;"."&amp;L55&amp;"."&amp;M55&amp;"."&amp;N55&amp;"."&amp;O55&amp;"."&amp;P55&amp;"."&amp;Q55&amp;"."&amp;R55</f>
        <v/>
      </c>
      <c r="Y55" s="113" t="n"/>
      <c r="Z55" s="113" t="n"/>
      <c r="AA55" s="118">
        <f>IFERROR(+IF(X55=VLOOKUP(X55,'Table 2A'!$B$8:$B$47,1,0),"OK","check!!!!"),"check!!!!")</f>
        <v/>
      </c>
      <c r="AB55" s="113">
        <f>IF('Table 2A'!B15=X55,"ok","check!!!!")</f>
        <v/>
      </c>
      <c r="AC55" s="119" t="n"/>
    </row>
    <row r="56">
      <c r="A56" s="113" t="inlineStr">
        <is>
          <t>A</t>
        </is>
      </c>
      <c r="B56" s="113" t="inlineStr">
        <is>
          <t>N</t>
        </is>
      </c>
      <c r="C56" s="113" t="inlineStr">
        <is>
          <t>@@</t>
        </is>
      </c>
      <c r="D56" s="113" t="inlineStr">
        <is>
          <t>_Z</t>
        </is>
      </c>
      <c r="E56" s="113" t="inlineStr">
        <is>
          <t>S1311</t>
        </is>
      </c>
      <c r="F56" s="113" t="inlineStr">
        <is>
          <t>_Z</t>
        </is>
      </c>
      <c r="G56" s="113" t="inlineStr">
        <is>
          <t>_Z</t>
        </is>
      </c>
      <c r="H56" s="113" t="inlineStr">
        <is>
          <t>N</t>
        </is>
      </c>
      <c r="I56" s="113" t="inlineStr">
        <is>
          <t>F</t>
        </is>
      </c>
      <c r="J56" s="113" t="inlineStr">
        <is>
          <t>FNDX</t>
        </is>
      </c>
      <c r="K56" s="113" t="inlineStr">
        <is>
          <t>T</t>
        </is>
      </c>
      <c r="L56" s="113" t="inlineStr">
        <is>
          <t>S</t>
        </is>
      </c>
      <c r="M56" s="113" t="inlineStr">
        <is>
          <t>V</t>
        </is>
      </c>
      <c r="N56" s="113" t="inlineStr">
        <is>
          <t>_T</t>
        </is>
      </c>
      <c r="O56" s="113" t="inlineStr">
        <is>
          <t>_T</t>
        </is>
      </c>
      <c r="P56" s="113" t="inlineStr">
        <is>
          <t>XDC</t>
        </is>
      </c>
      <c r="Q56" s="113" t="inlineStr">
        <is>
          <t>N</t>
        </is>
      </c>
      <c r="R56" s="113" t="inlineStr">
        <is>
          <t>EDP2</t>
        </is>
      </c>
      <c r="S56" s="121">
        <f>IF(VLOOKUP($X56,'Table 2A'!$B$8:$G$47,'Table 2A'!M$1,0)="","",VLOOKUP($X56,'Table 2A'!$B$8:$G$47,'Table 2A'!M$1,0))</f>
        <v/>
      </c>
      <c r="T56" s="121">
        <f>IF(VLOOKUP($X56,'Table 2A'!$B$8:$G$47,'Table 2A'!N$1,0)="","",VLOOKUP($X56,'Table 2A'!$B$8:$G$47,'Table 2A'!N$1,0))</f>
        <v/>
      </c>
      <c r="U56" s="121">
        <f>IF(VLOOKUP($X56,'Table 2A'!$B$8:$G$47,'Table 2A'!O$1,0)="","",VLOOKUP($X56,'Table 2A'!$B$8:$G$47,'Table 2A'!O$1,0))</f>
        <v/>
      </c>
      <c r="V56" s="121">
        <f>IF(VLOOKUP($X56,'Table 2A'!$B$8:$G$47,'Table 2A'!P$1,0)="","",VLOOKUP($X56,'Table 2A'!$B$8:$G$47,'Table 2A'!P$1,0))</f>
        <v/>
      </c>
      <c r="W56" s="121">
        <f>IF(VLOOKUP($X56,'Table 2A'!$B$8:$G$47,'Table 2A'!Q$1,0)="","",VLOOKUP($X56,'Table 2A'!$B$8:$G$47,'Table 2A'!Q$1,0))</f>
        <v/>
      </c>
      <c r="X56" s="113">
        <f>A56&amp;"."&amp;B56&amp;"."&amp;C56&amp;"."&amp;D56&amp;"."&amp;E56&amp;"."&amp;F56&amp;"."&amp;G56&amp;"."&amp;H56&amp;"."&amp;I56&amp;"."&amp;J56&amp;"."&amp;K56&amp;"."&amp;L56&amp;"."&amp;M56&amp;"."&amp;N56&amp;"."&amp;O56&amp;"."&amp;P56&amp;"."&amp;Q56&amp;"."&amp;R56</f>
        <v/>
      </c>
      <c r="Y56" s="113" t="n"/>
      <c r="Z56" s="113" t="n"/>
      <c r="AA56" s="118">
        <f>IFERROR(+IF(X56=VLOOKUP(X56,'Table 2A'!$B$8:$B$47,1,0),"OK","check!!!!"),"check!!!!")</f>
        <v/>
      </c>
      <c r="AB56" s="113">
        <f>IF('Table 2A'!B16=X56,"ok","check!!!!")</f>
        <v/>
      </c>
      <c r="AC56" s="119" t="n"/>
    </row>
    <row r="57">
      <c r="A57" s="113" t="inlineStr">
        <is>
          <t>A</t>
        </is>
      </c>
      <c r="B57" s="113" t="inlineStr">
        <is>
          <t>N</t>
        </is>
      </c>
      <c r="C57" s="113" t="inlineStr">
        <is>
          <t>@@</t>
        </is>
      </c>
      <c r="D57" s="113" t="inlineStr">
        <is>
          <t>_Z</t>
        </is>
      </c>
      <c r="E57" s="113" t="inlineStr">
        <is>
          <t>S1311</t>
        </is>
      </c>
      <c r="F57" s="113" t="inlineStr">
        <is>
          <t>_Z</t>
        </is>
      </c>
      <c r="G57" s="113" t="inlineStr">
        <is>
          <t>_Z</t>
        </is>
      </c>
      <c r="H57" s="113" t="inlineStr">
        <is>
          <t>L</t>
        </is>
      </c>
      <c r="I57" s="113" t="inlineStr">
        <is>
          <t>F</t>
        </is>
      </c>
      <c r="J57" s="113" t="inlineStr">
        <is>
          <t>FNDL</t>
        </is>
      </c>
      <c r="K57" s="113" t="inlineStr">
        <is>
          <t>T</t>
        </is>
      </c>
      <c r="L57" s="113" t="inlineStr">
        <is>
          <t>S</t>
        </is>
      </c>
      <c r="M57" s="113" t="inlineStr">
        <is>
          <t>V</t>
        </is>
      </c>
      <c r="N57" s="113" t="inlineStr">
        <is>
          <t>_T</t>
        </is>
      </c>
      <c r="O57" s="113" t="inlineStr">
        <is>
          <t>_T</t>
        </is>
      </c>
      <c r="P57" s="113" t="inlineStr">
        <is>
          <t>XDC</t>
        </is>
      </c>
      <c r="Q57" s="113" t="inlineStr">
        <is>
          <t>N</t>
        </is>
      </c>
      <c r="R57" s="113" t="inlineStr">
        <is>
          <t>EDP2</t>
        </is>
      </c>
      <c r="S57" s="121">
        <f>IF(VLOOKUP($X57,'Table 2A'!$B$8:$G$47,'Table 2A'!M$1,0)="","",VLOOKUP($X57,'Table 2A'!$B$8:$G$47,'Table 2A'!M$1,0))</f>
        <v/>
      </c>
      <c r="T57" s="121">
        <f>IF(VLOOKUP($X57,'Table 2A'!$B$8:$G$47,'Table 2A'!N$1,0)="","",VLOOKUP($X57,'Table 2A'!$B$8:$G$47,'Table 2A'!N$1,0))</f>
        <v/>
      </c>
      <c r="U57" s="121">
        <f>IF(VLOOKUP($X57,'Table 2A'!$B$8:$G$47,'Table 2A'!O$1,0)="","",VLOOKUP($X57,'Table 2A'!$B$8:$G$47,'Table 2A'!O$1,0))</f>
        <v/>
      </c>
      <c r="V57" s="121">
        <f>IF(VLOOKUP($X57,'Table 2A'!$B$8:$G$47,'Table 2A'!P$1,0)="","",VLOOKUP($X57,'Table 2A'!$B$8:$G$47,'Table 2A'!P$1,0))</f>
        <v/>
      </c>
      <c r="W57" s="121">
        <f>IF(VLOOKUP($X57,'Table 2A'!$B$8:$G$47,'Table 2A'!Q$1,0)="","",VLOOKUP($X57,'Table 2A'!$B$8:$G$47,'Table 2A'!Q$1,0))</f>
        <v/>
      </c>
      <c r="X57" s="113">
        <f>A57&amp;"."&amp;B57&amp;"."&amp;C57&amp;"."&amp;D57&amp;"."&amp;E57&amp;"."&amp;F57&amp;"."&amp;G57&amp;"."&amp;H57&amp;"."&amp;I57&amp;"."&amp;J57&amp;"."&amp;K57&amp;"."&amp;L57&amp;"."&amp;M57&amp;"."&amp;N57&amp;"."&amp;O57&amp;"."&amp;P57&amp;"."&amp;Q57&amp;"."&amp;R57</f>
        <v/>
      </c>
      <c r="Y57" s="113" t="n"/>
      <c r="Z57" s="113" t="n"/>
      <c r="AA57" s="118">
        <f>IFERROR(+IF(X57=VLOOKUP(X57,'Table 2A'!$B$8:$B$47,1,0),"OK","check!!!!"),"check!!!!")</f>
        <v/>
      </c>
      <c r="AB57" s="113">
        <f>IF('Table 2A'!B17=X57,"ok","check!!!!")</f>
        <v/>
      </c>
      <c r="AC57" s="119" t="n"/>
    </row>
    <row r="58">
      <c r="A58" s="113" t="inlineStr">
        <is>
          <t>A</t>
        </is>
      </c>
      <c r="B58" s="113" t="inlineStr">
        <is>
          <t>N</t>
        </is>
      </c>
      <c r="C58" s="113" t="inlineStr">
        <is>
          <t>@@</t>
        </is>
      </c>
      <c r="D58" s="113" t="inlineStr">
        <is>
          <t>_Z</t>
        </is>
      </c>
      <c r="E58" s="113" t="inlineStr">
        <is>
          <t>S1311</t>
        </is>
      </c>
      <c r="F58" s="113" t="inlineStr">
        <is>
          <t>_Z</t>
        </is>
      </c>
      <c r="G58" s="113" t="inlineStr">
        <is>
          <t>_Z</t>
        </is>
      </c>
      <c r="H58" s="122" t="inlineStr">
        <is>
          <t>N</t>
        </is>
      </c>
      <c r="I58" s="113" t="inlineStr">
        <is>
          <t>F</t>
        </is>
      </c>
      <c r="J58" s="122" t="inlineStr">
        <is>
          <t>F71K</t>
        </is>
      </c>
      <c r="K58" s="113" t="inlineStr">
        <is>
          <t>T</t>
        </is>
      </c>
      <c r="L58" s="113" t="inlineStr">
        <is>
          <t>S</t>
        </is>
      </c>
      <c r="M58" s="113" t="inlineStr">
        <is>
          <t>V</t>
        </is>
      </c>
      <c r="N58" s="113" t="inlineStr">
        <is>
          <t>_T</t>
        </is>
      </c>
      <c r="O58" s="113" t="inlineStr">
        <is>
          <t>_T</t>
        </is>
      </c>
      <c r="P58" s="113" t="inlineStr">
        <is>
          <t>XDC</t>
        </is>
      </c>
      <c r="Q58" s="113" t="inlineStr">
        <is>
          <t>N</t>
        </is>
      </c>
      <c r="R58" s="113" t="inlineStr">
        <is>
          <t>EDP2</t>
        </is>
      </c>
      <c r="S58" s="121">
        <f>IF(VLOOKUP($X58,'Table 2A'!$B$8:$G$47,'Table 2A'!M$1,0)="","",VLOOKUP($X58,'Table 2A'!$B$8:$G$47,'Table 2A'!M$1,0))</f>
        <v/>
      </c>
      <c r="T58" s="121">
        <f>IF(VLOOKUP($X58,'Table 2A'!$B$8:$G$47,'Table 2A'!N$1,0)="","",VLOOKUP($X58,'Table 2A'!$B$8:$G$47,'Table 2A'!N$1,0))</f>
        <v/>
      </c>
      <c r="U58" s="121">
        <f>IF(VLOOKUP($X58,'Table 2A'!$B$8:$G$47,'Table 2A'!O$1,0)="","",VLOOKUP($X58,'Table 2A'!$B$8:$G$47,'Table 2A'!O$1,0))</f>
        <v/>
      </c>
      <c r="V58" s="121">
        <f>IF(VLOOKUP($X58,'Table 2A'!$B$8:$G$47,'Table 2A'!P$1,0)="","",VLOOKUP($X58,'Table 2A'!$B$8:$G$47,'Table 2A'!P$1,0))</f>
        <v/>
      </c>
      <c r="W58" s="121">
        <f>IF(VLOOKUP($X58,'Table 2A'!$B$8:$G$47,'Table 2A'!Q$1,0)="","",VLOOKUP($X58,'Table 2A'!$B$8:$G$47,'Table 2A'!Q$1,0))</f>
        <v/>
      </c>
      <c r="X58" s="113">
        <f>A58&amp;"."&amp;B58&amp;"."&amp;C58&amp;"."&amp;D58&amp;"."&amp;E58&amp;"."&amp;F58&amp;"."&amp;G58&amp;"."&amp;H58&amp;"."&amp;I58&amp;"."&amp;J58&amp;"."&amp;K58&amp;"."&amp;L58&amp;"."&amp;M58&amp;"."&amp;N58&amp;"."&amp;O58&amp;"."&amp;P58&amp;"."&amp;Q58&amp;"."&amp;R58</f>
        <v/>
      </c>
      <c r="Y58" s="113" t="n"/>
      <c r="Z58" s="113" t="n"/>
      <c r="AA58" s="118">
        <f>IFERROR(+IF(X58=VLOOKUP(X58,'Table 2A'!$B$8:$B$47,1,0),"OK","check!!!!"),"check!!!!")</f>
        <v/>
      </c>
      <c r="AB58" s="113">
        <f>IF('Table 2A'!B18=X58,"ok","check!!!!")</f>
        <v/>
      </c>
      <c r="AC58" s="119" t="n"/>
    </row>
    <row r="59">
      <c r="A59" s="113" t="inlineStr">
        <is>
          <t>A</t>
        </is>
      </c>
      <c r="B59" s="113" t="inlineStr">
        <is>
          <t>N</t>
        </is>
      </c>
      <c r="C59" s="113" t="inlineStr">
        <is>
          <t>@@</t>
        </is>
      </c>
      <c r="D59" s="113" t="inlineStr">
        <is>
          <t>_Z</t>
        </is>
      </c>
      <c r="E59" s="113" t="inlineStr">
        <is>
          <t>S1311</t>
        </is>
      </c>
      <c r="F59" s="113" t="inlineStr">
        <is>
          <t>_Z</t>
        </is>
      </c>
      <c r="G59" s="113" t="inlineStr">
        <is>
          <t>_Z</t>
        </is>
      </c>
      <c r="H59" s="113" t="inlineStr">
        <is>
          <t>N</t>
        </is>
      </c>
      <c r="I59" s="113" t="inlineStr">
        <is>
          <t>F</t>
        </is>
      </c>
      <c r="J59" s="113" t="inlineStr">
        <is>
          <t>FNDX</t>
        </is>
      </c>
      <c r="K59" s="113" t="inlineStr">
        <is>
          <t>T</t>
        </is>
      </c>
      <c r="L59" s="113" t="inlineStr">
        <is>
          <t>S</t>
        </is>
      </c>
      <c r="M59" s="113" t="inlineStr">
        <is>
          <t>V</t>
        </is>
      </c>
      <c r="N59" s="113" t="inlineStr">
        <is>
          <t>_T</t>
        </is>
      </c>
      <c r="O59" s="113" t="inlineStr">
        <is>
          <t>C01</t>
        </is>
      </c>
      <c r="P59" s="113" t="inlineStr">
        <is>
          <t>XDC</t>
        </is>
      </c>
      <c r="Q59" s="113" t="inlineStr">
        <is>
          <t>N</t>
        </is>
      </c>
      <c r="R59" s="113" t="inlineStr">
        <is>
          <t>EDP2</t>
        </is>
      </c>
      <c r="S59" s="121">
        <f>IF(VLOOKUP($X59,'Table 2A'!$B$8:$G$47,'Table 2A'!M$1,0)="","",VLOOKUP($X59,'Table 2A'!$B$8:$G$47,'Table 2A'!M$1,0))</f>
        <v/>
      </c>
      <c r="T59" s="121">
        <f>IF(VLOOKUP($X59,'Table 2A'!$B$8:$G$47,'Table 2A'!N$1,0)="","",VLOOKUP($X59,'Table 2A'!$B$8:$G$47,'Table 2A'!N$1,0))</f>
        <v/>
      </c>
      <c r="U59" s="121">
        <f>IF(VLOOKUP($X59,'Table 2A'!$B$8:$G$47,'Table 2A'!O$1,0)="","",VLOOKUP($X59,'Table 2A'!$B$8:$G$47,'Table 2A'!O$1,0))</f>
        <v/>
      </c>
      <c r="V59" s="121">
        <f>IF(VLOOKUP($X59,'Table 2A'!$B$8:$G$47,'Table 2A'!P$1,0)="","",VLOOKUP($X59,'Table 2A'!$B$8:$G$47,'Table 2A'!P$1,0))</f>
        <v/>
      </c>
      <c r="W59" s="121">
        <f>IF(VLOOKUP($X59,'Table 2A'!$B$8:$G$47,'Table 2A'!Q$1,0)="","",VLOOKUP($X59,'Table 2A'!$B$8:$G$47,'Table 2A'!Q$1,0))</f>
        <v/>
      </c>
      <c r="X59" s="113">
        <f>A59&amp;"."&amp;B59&amp;"."&amp;C59&amp;"."&amp;D59&amp;"."&amp;E59&amp;"."&amp;F59&amp;"."&amp;G59&amp;"."&amp;H59&amp;"."&amp;I59&amp;"."&amp;J59&amp;"."&amp;K59&amp;"."&amp;L59&amp;"."&amp;M59&amp;"."&amp;N59&amp;"."&amp;O59&amp;"."&amp;P59&amp;"."&amp;Q59&amp;"."&amp;R59</f>
        <v/>
      </c>
      <c r="Y59" s="113" t="n"/>
      <c r="Z59" s="113" t="n"/>
      <c r="AA59" s="118">
        <f>IFERROR(+IF(X59=VLOOKUP(X59,'Table 2A'!$B$8:$B$47,1,0),"OK","check!!!!"),"check!!!!")</f>
        <v/>
      </c>
      <c r="AB59" s="113">
        <f>IF('Table 2A'!B19=X59,"ok","check!!!!")</f>
        <v/>
      </c>
      <c r="AC59" s="119" t="n"/>
    </row>
    <row r="60">
      <c r="A60" s="113" t="inlineStr">
        <is>
          <t>A</t>
        </is>
      </c>
      <c r="B60" s="113" t="inlineStr">
        <is>
          <t>N</t>
        </is>
      </c>
      <c r="C60" s="113" t="inlineStr">
        <is>
          <t>@@</t>
        </is>
      </c>
      <c r="D60" s="113" t="inlineStr">
        <is>
          <t>_Z</t>
        </is>
      </c>
      <c r="E60" s="113" t="inlineStr">
        <is>
          <t>S1311</t>
        </is>
      </c>
      <c r="F60" s="113" t="inlineStr">
        <is>
          <t>_Z</t>
        </is>
      </c>
      <c r="G60" s="113" t="inlineStr">
        <is>
          <t>_Z</t>
        </is>
      </c>
      <c r="H60" s="113" t="inlineStr">
        <is>
          <t>N</t>
        </is>
      </c>
      <c r="I60" s="113" t="inlineStr">
        <is>
          <t>F</t>
        </is>
      </c>
      <c r="J60" s="113" t="inlineStr">
        <is>
          <t>FNDX</t>
        </is>
      </c>
      <c r="K60" s="113" t="inlineStr">
        <is>
          <t>T</t>
        </is>
      </c>
      <c r="L60" s="113" t="inlineStr">
        <is>
          <t>S</t>
        </is>
      </c>
      <c r="M60" s="113" t="inlineStr">
        <is>
          <t>V</t>
        </is>
      </c>
      <c r="N60" s="113" t="inlineStr">
        <is>
          <t>_T</t>
        </is>
      </c>
      <c r="O60" s="113" t="inlineStr">
        <is>
          <t>C02</t>
        </is>
      </c>
      <c r="P60" s="113" t="inlineStr">
        <is>
          <t>XDC</t>
        </is>
      </c>
      <c r="Q60" s="113" t="inlineStr">
        <is>
          <t>N</t>
        </is>
      </c>
      <c r="R60" s="113" t="inlineStr">
        <is>
          <t>EDP2</t>
        </is>
      </c>
      <c r="S60" s="121">
        <f>IF(VLOOKUP($X60,'Table 2A'!$B$8:$G$47,'Table 2A'!M$1,0)="","",VLOOKUP($X60,'Table 2A'!$B$8:$G$47,'Table 2A'!M$1,0))</f>
        <v/>
      </c>
      <c r="T60" s="121">
        <f>IF(VLOOKUP($X60,'Table 2A'!$B$8:$G$47,'Table 2A'!N$1,0)="","",VLOOKUP($X60,'Table 2A'!$B$8:$G$47,'Table 2A'!N$1,0))</f>
        <v/>
      </c>
      <c r="U60" s="121">
        <f>IF(VLOOKUP($X60,'Table 2A'!$B$8:$G$47,'Table 2A'!O$1,0)="","",VLOOKUP($X60,'Table 2A'!$B$8:$G$47,'Table 2A'!O$1,0))</f>
        <v/>
      </c>
      <c r="V60" s="121">
        <f>IF(VLOOKUP($X60,'Table 2A'!$B$8:$G$47,'Table 2A'!P$1,0)="","",VLOOKUP($X60,'Table 2A'!$B$8:$G$47,'Table 2A'!P$1,0))</f>
        <v/>
      </c>
      <c r="W60" s="121">
        <f>IF(VLOOKUP($X60,'Table 2A'!$B$8:$G$47,'Table 2A'!Q$1,0)="","",VLOOKUP($X60,'Table 2A'!$B$8:$G$47,'Table 2A'!Q$1,0))</f>
        <v/>
      </c>
      <c r="X60" s="113">
        <f>A60&amp;"."&amp;B60&amp;"."&amp;C60&amp;"."&amp;D60&amp;"."&amp;E60&amp;"."&amp;F60&amp;"."&amp;G60&amp;"."&amp;H60&amp;"."&amp;I60&amp;"."&amp;J60&amp;"."&amp;K60&amp;"."&amp;L60&amp;"."&amp;M60&amp;"."&amp;N60&amp;"."&amp;O60&amp;"."&amp;P60&amp;"."&amp;Q60&amp;"."&amp;R60</f>
        <v/>
      </c>
      <c r="Y60" s="113" t="n"/>
      <c r="Z60" s="113" t="n"/>
      <c r="AA60" s="118">
        <f>IFERROR(+IF(X60=VLOOKUP(X60,'Table 2A'!$B$8:$B$47,1,0),"OK","check!!!!"),"check!!!!")</f>
        <v/>
      </c>
      <c r="AB60" s="113">
        <f>IF('Table 2A'!B20=X60,"ok","check!!!!")</f>
        <v/>
      </c>
      <c r="AC60" s="119" t="n"/>
    </row>
    <row r="61">
      <c r="A61" s="113" t="inlineStr">
        <is>
          <t>A</t>
        </is>
      </c>
      <c r="B61" s="113" t="inlineStr">
        <is>
          <t>N</t>
        </is>
      </c>
      <c r="C61" s="113" t="inlineStr">
        <is>
          <t>@@</t>
        </is>
      </c>
      <c r="D61" s="113" t="inlineStr">
        <is>
          <t>_Z</t>
        </is>
      </c>
      <c r="E61" s="113" t="inlineStr">
        <is>
          <t>S1311</t>
        </is>
      </c>
      <c r="F61" s="113" t="inlineStr">
        <is>
          <t>_Z</t>
        </is>
      </c>
      <c r="G61" s="113" t="inlineStr">
        <is>
          <t>_Z</t>
        </is>
      </c>
      <c r="H61" s="113" t="inlineStr">
        <is>
          <t>B</t>
        </is>
      </c>
      <c r="I61" s="113" t="inlineStr">
        <is>
          <t>ORNF</t>
        </is>
      </c>
      <c r="J61" s="113" t="inlineStr">
        <is>
          <t>_Z</t>
        </is>
      </c>
      <c r="K61" s="113" t="inlineStr">
        <is>
          <t>T</t>
        </is>
      </c>
      <c r="L61" s="113" t="inlineStr">
        <is>
          <t>S</t>
        </is>
      </c>
      <c r="M61" s="113" t="inlineStr">
        <is>
          <t>V</t>
        </is>
      </c>
      <c r="N61" s="113" t="inlineStr">
        <is>
          <t>_T</t>
        </is>
      </c>
      <c r="O61" s="113" t="inlineStr">
        <is>
          <t>_T</t>
        </is>
      </c>
      <c r="P61" s="113" t="inlineStr">
        <is>
          <t>XDC</t>
        </is>
      </c>
      <c r="Q61" s="113" t="inlineStr">
        <is>
          <t>N</t>
        </is>
      </c>
      <c r="R61" s="113" t="inlineStr">
        <is>
          <t>EDP2</t>
        </is>
      </c>
      <c r="S61" s="121">
        <f>IF(VLOOKUP($X61,'Table 2A'!$B$8:$G$47,'Table 2A'!M$1,0)="","",VLOOKUP($X61,'Table 2A'!$B$8:$G$47,'Table 2A'!M$1,0))</f>
        <v/>
      </c>
      <c r="T61" s="121">
        <f>IF(VLOOKUP($X61,'Table 2A'!$B$8:$G$47,'Table 2A'!N$1,0)="","",VLOOKUP($X61,'Table 2A'!$B$8:$G$47,'Table 2A'!N$1,0))</f>
        <v/>
      </c>
      <c r="U61" s="121">
        <f>IF(VLOOKUP($X61,'Table 2A'!$B$8:$G$47,'Table 2A'!O$1,0)="","",VLOOKUP($X61,'Table 2A'!$B$8:$G$47,'Table 2A'!O$1,0))</f>
        <v/>
      </c>
      <c r="V61" s="121">
        <f>IF(VLOOKUP($X61,'Table 2A'!$B$8:$G$47,'Table 2A'!P$1,0)="","",VLOOKUP($X61,'Table 2A'!$B$8:$G$47,'Table 2A'!P$1,0))</f>
        <v/>
      </c>
      <c r="W61" s="121">
        <f>IF(VLOOKUP($X61,'Table 2A'!$B$8:$G$47,'Table 2A'!Q$1,0)="","",VLOOKUP($X61,'Table 2A'!$B$8:$G$47,'Table 2A'!Q$1,0))</f>
        <v/>
      </c>
      <c r="X61" s="113">
        <f>A61&amp;"."&amp;B61&amp;"."&amp;C61&amp;"."&amp;D61&amp;"."&amp;E61&amp;"."&amp;F61&amp;"."&amp;G61&amp;"."&amp;H61&amp;"."&amp;I61&amp;"."&amp;J61&amp;"."&amp;K61&amp;"."&amp;L61&amp;"."&amp;M61&amp;"."&amp;N61&amp;"."&amp;O61&amp;"."&amp;P61&amp;"."&amp;Q61&amp;"."&amp;R61</f>
        <v/>
      </c>
      <c r="Y61" s="113" t="n"/>
      <c r="Z61" s="113" t="n"/>
      <c r="AA61" s="118">
        <f>IFERROR(+IF(X61=VLOOKUP(X61,'Table 2A'!$B$8:$B$47,1,0),"OK","check!!!!"),"check!!!!")</f>
        <v/>
      </c>
      <c r="AB61" s="113">
        <f>IF('Table 2A'!B22=X61,"ok","check!!!!")</f>
        <v/>
      </c>
      <c r="AC61" s="119" t="n"/>
    </row>
    <row r="62">
      <c r="A62" s="113" t="inlineStr">
        <is>
          <t>A</t>
        </is>
      </c>
      <c r="B62" s="113" t="inlineStr">
        <is>
          <t>N</t>
        </is>
      </c>
      <c r="C62" s="113" t="inlineStr">
        <is>
          <t>@@</t>
        </is>
      </c>
      <c r="D62" s="113" t="inlineStr">
        <is>
          <t>_Z</t>
        </is>
      </c>
      <c r="E62" s="113" t="inlineStr">
        <is>
          <t>S1311</t>
        </is>
      </c>
      <c r="F62" s="113" t="inlineStr">
        <is>
          <t>_Z</t>
        </is>
      </c>
      <c r="G62" s="113" t="inlineStr">
        <is>
          <t>_Z</t>
        </is>
      </c>
      <c r="H62" s="113" t="inlineStr">
        <is>
          <t>B</t>
        </is>
      </c>
      <c r="I62" s="113" t="inlineStr">
        <is>
          <t>ORNF</t>
        </is>
      </c>
      <c r="J62" s="113" t="inlineStr">
        <is>
          <t>_Z</t>
        </is>
      </c>
      <c r="K62" s="113" t="inlineStr">
        <is>
          <t>T</t>
        </is>
      </c>
      <c r="L62" s="113" t="inlineStr">
        <is>
          <t>S</t>
        </is>
      </c>
      <c r="M62" s="113" t="inlineStr">
        <is>
          <t>V</t>
        </is>
      </c>
      <c r="N62" s="113" t="inlineStr">
        <is>
          <t>_T</t>
        </is>
      </c>
      <c r="O62" s="113" t="inlineStr">
        <is>
          <t>C01</t>
        </is>
      </c>
      <c r="P62" s="113" t="inlineStr">
        <is>
          <t>XDC</t>
        </is>
      </c>
      <c r="Q62" s="113" t="inlineStr">
        <is>
          <t>N</t>
        </is>
      </c>
      <c r="R62" s="113" t="inlineStr">
        <is>
          <t>EDP2</t>
        </is>
      </c>
      <c r="S62" s="121">
        <f>IF(VLOOKUP($X62,'Table 2A'!$B$8:$G$47,'Table 2A'!M$1,0)="","",VLOOKUP($X62,'Table 2A'!$B$8:$G$47,'Table 2A'!M$1,0))</f>
        <v/>
      </c>
      <c r="T62" s="121">
        <f>IF(VLOOKUP($X62,'Table 2A'!$B$8:$G$47,'Table 2A'!N$1,0)="","",VLOOKUP($X62,'Table 2A'!$B$8:$G$47,'Table 2A'!N$1,0))</f>
        <v/>
      </c>
      <c r="U62" s="121">
        <f>IF(VLOOKUP($X62,'Table 2A'!$B$8:$G$47,'Table 2A'!O$1,0)="","",VLOOKUP($X62,'Table 2A'!$B$8:$G$47,'Table 2A'!O$1,0))</f>
        <v/>
      </c>
      <c r="V62" s="121">
        <f>IF(VLOOKUP($X62,'Table 2A'!$B$8:$G$47,'Table 2A'!P$1,0)="","",VLOOKUP($X62,'Table 2A'!$B$8:$G$47,'Table 2A'!P$1,0))</f>
        <v/>
      </c>
      <c r="W62" s="121">
        <f>IF(VLOOKUP($X62,'Table 2A'!$B$8:$G$47,'Table 2A'!Q$1,0)="","",VLOOKUP($X62,'Table 2A'!$B$8:$G$47,'Table 2A'!Q$1,0))</f>
        <v/>
      </c>
      <c r="X62" s="113">
        <f>A62&amp;"."&amp;B62&amp;"."&amp;C62&amp;"."&amp;D62&amp;"."&amp;E62&amp;"."&amp;F62&amp;"."&amp;G62&amp;"."&amp;H62&amp;"."&amp;I62&amp;"."&amp;J62&amp;"."&amp;K62&amp;"."&amp;L62&amp;"."&amp;M62&amp;"."&amp;N62&amp;"."&amp;O62&amp;"."&amp;P62&amp;"."&amp;Q62&amp;"."&amp;R62</f>
        <v/>
      </c>
      <c r="Y62" s="113" t="n"/>
      <c r="Z62" s="113" t="n"/>
      <c r="AA62" s="118">
        <f>IFERROR(+IF(X62=VLOOKUP(X62,'Table 2A'!$B$8:$B$47,1,0),"OK","check!!!!"),"check!!!!")</f>
        <v/>
      </c>
      <c r="AB62" s="113">
        <f>IF('Table 2A'!B23=X62,"ok","check!!!!")</f>
        <v/>
      </c>
      <c r="AC62" s="119" t="n"/>
    </row>
    <row r="63">
      <c r="A63" s="113" t="inlineStr">
        <is>
          <t>A</t>
        </is>
      </c>
      <c r="B63" s="113" t="inlineStr">
        <is>
          <t>N</t>
        </is>
      </c>
      <c r="C63" s="113" t="inlineStr">
        <is>
          <t>@@</t>
        </is>
      </c>
      <c r="D63" s="113" t="inlineStr">
        <is>
          <t>_Z</t>
        </is>
      </c>
      <c r="E63" s="113" t="inlineStr">
        <is>
          <t>S1311</t>
        </is>
      </c>
      <c r="F63" s="113" t="inlineStr">
        <is>
          <t>_Z</t>
        </is>
      </c>
      <c r="G63" s="113" t="inlineStr">
        <is>
          <t>_Z</t>
        </is>
      </c>
      <c r="H63" s="113" t="inlineStr">
        <is>
          <t>B</t>
        </is>
      </c>
      <c r="I63" s="113" t="inlineStr">
        <is>
          <t>ORNF</t>
        </is>
      </c>
      <c r="J63" s="113" t="inlineStr">
        <is>
          <t>_Z</t>
        </is>
      </c>
      <c r="K63" s="113" t="inlineStr">
        <is>
          <t>T</t>
        </is>
      </c>
      <c r="L63" s="113" t="inlineStr">
        <is>
          <t>S</t>
        </is>
      </c>
      <c r="M63" s="113" t="inlineStr">
        <is>
          <t>V</t>
        </is>
      </c>
      <c r="N63" s="113" t="inlineStr">
        <is>
          <t>_T</t>
        </is>
      </c>
      <c r="O63" s="113" t="inlineStr">
        <is>
          <t>C02</t>
        </is>
      </c>
      <c r="P63" s="113" t="inlineStr">
        <is>
          <t>XDC</t>
        </is>
      </c>
      <c r="Q63" s="113" t="inlineStr">
        <is>
          <t>N</t>
        </is>
      </c>
      <c r="R63" s="113" t="inlineStr">
        <is>
          <t>EDP2</t>
        </is>
      </c>
      <c r="S63" s="121">
        <f>IF(VLOOKUP($X63,'Table 2A'!$B$8:$G$47,'Table 2A'!M$1,0)="","",VLOOKUP($X63,'Table 2A'!$B$8:$G$47,'Table 2A'!M$1,0))</f>
        <v/>
      </c>
      <c r="T63" s="121">
        <f>IF(VLOOKUP($X63,'Table 2A'!$B$8:$G$47,'Table 2A'!N$1,0)="","",VLOOKUP($X63,'Table 2A'!$B$8:$G$47,'Table 2A'!N$1,0))</f>
        <v/>
      </c>
      <c r="U63" s="121">
        <f>IF(VLOOKUP($X63,'Table 2A'!$B$8:$G$47,'Table 2A'!O$1,0)="","",VLOOKUP($X63,'Table 2A'!$B$8:$G$47,'Table 2A'!O$1,0))</f>
        <v/>
      </c>
      <c r="V63" s="121">
        <f>IF(VLOOKUP($X63,'Table 2A'!$B$8:$G$47,'Table 2A'!P$1,0)="","",VLOOKUP($X63,'Table 2A'!$B$8:$G$47,'Table 2A'!P$1,0))</f>
        <v/>
      </c>
      <c r="W63" s="121">
        <f>IF(VLOOKUP($X63,'Table 2A'!$B$8:$G$47,'Table 2A'!Q$1,0)="","",VLOOKUP($X63,'Table 2A'!$B$8:$G$47,'Table 2A'!Q$1,0))</f>
        <v/>
      </c>
      <c r="X63" s="113">
        <f>A63&amp;"."&amp;B63&amp;"."&amp;C63&amp;"."&amp;D63&amp;"."&amp;E63&amp;"."&amp;F63&amp;"."&amp;G63&amp;"."&amp;H63&amp;"."&amp;I63&amp;"."&amp;J63&amp;"."&amp;K63&amp;"."&amp;L63&amp;"."&amp;M63&amp;"."&amp;N63&amp;"."&amp;O63&amp;"."&amp;P63&amp;"."&amp;Q63&amp;"."&amp;R63</f>
        <v/>
      </c>
      <c r="Y63" s="113" t="n"/>
      <c r="Z63" s="113" t="n"/>
      <c r="AA63" s="118">
        <f>IFERROR(+IF(X63=VLOOKUP(X63,'Table 2A'!$B$8:$B$47,1,0),"OK","check!!!!"),"check!!!!")</f>
        <v/>
      </c>
      <c r="AB63" s="113">
        <f>IF('Table 2A'!B24=X63,"ok","check!!!!")</f>
        <v/>
      </c>
      <c r="AC63" s="119" t="n"/>
    </row>
    <row r="64">
      <c r="A64" s="113" t="inlineStr">
        <is>
          <t>A</t>
        </is>
      </c>
      <c r="B64" s="113" t="inlineStr">
        <is>
          <t>N</t>
        </is>
      </c>
      <c r="C64" s="113" t="inlineStr">
        <is>
          <t>@@</t>
        </is>
      </c>
      <c r="D64" s="113" t="inlineStr">
        <is>
          <t>_Z</t>
        </is>
      </c>
      <c r="E64" s="113" t="inlineStr">
        <is>
          <t>S1311</t>
        </is>
      </c>
      <c r="F64" s="113" t="inlineStr">
        <is>
          <t>_Z</t>
        </is>
      </c>
      <c r="G64" s="113" t="inlineStr">
        <is>
          <t>_Z</t>
        </is>
      </c>
      <c r="H64" s="113" t="inlineStr">
        <is>
          <t>B</t>
        </is>
      </c>
      <c r="I64" s="113" t="inlineStr">
        <is>
          <t>ORD41A</t>
        </is>
      </c>
      <c r="J64" s="113" t="inlineStr">
        <is>
          <t>_Z</t>
        </is>
      </c>
      <c r="K64" s="113" t="inlineStr">
        <is>
          <t>T</t>
        </is>
      </c>
      <c r="L64" s="113" t="inlineStr">
        <is>
          <t>S</t>
        </is>
      </c>
      <c r="M64" s="113" t="inlineStr">
        <is>
          <t>V</t>
        </is>
      </c>
      <c r="N64" s="113" t="inlineStr">
        <is>
          <t>_T</t>
        </is>
      </c>
      <c r="O64" s="113" t="inlineStr">
        <is>
          <t>_T</t>
        </is>
      </c>
      <c r="P64" s="113" t="inlineStr">
        <is>
          <t>XDC</t>
        </is>
      </c>
      <c r="Q64" s="113" t="inlineStr">
        <is>
          <t>N</t>
        </is>
      </c>
      <c r="R64" s="113" t="inlineStr">
        <is>
          <t>EDP2</t>
        </is>
      </c>
      <c r="S64" s="121">
        <f>IF(VLOOKUP($X64,'Table 2A'!$B$8:$G$47,'Table 2A'!M$1,0)="","",VLOOKUP($X64,'Table 2A'!$B$8:$G$47,'Table 2A'!M$1,0))</f>
        <v/>
      </c>
      <c r="T64" s="121">
        <f>IF(VLOOKUP($X64,'Table 2A'!$B$8:$G$47,'Table 2A'!N$1,0)="","",VLOOKUP($X64,'Table 2A'!$B$8:$G$47,'Table 2A'!N$1,0))</f>
        <v/>
      </c>
      <c r="U64" s="121">
        <f>IF(VLOOKUP($X64,'Table 2A'!$B$8:$G$47,'Table 2A'!O$1,0)="","",VLOOKUP($X64,'Table 2A'!$B$8:$G$47,'Table 2A'!O$1,0))</f>
        <v/>
      </c>
      <c r="V64" s="121">
        <f>IF(VLOOKUP($X64,'Table 2A'!$B$8:$G$47,'Table 2A'!P$1,0)="","",VLOOKUP($X64,'Table 2A'!$B$8:$G$47,'Table 2A'!P$1,0))</f>
        <v/>
      </c>
      <c r="W64" s="121">
        <f>IF(VLOOKUP($X64,'Table 2A'!$B$8:$G$47,'Table 2A'!Q$1,0)="","",VLOOKUP($X64,'Table 2A'!$B$8:$G$47,'Table 2A'!Q$1,0))</f>
        <v/>
      </c>
      <c r="X64" s="113">
        <f>A64&amp;"."&amp;B64&amp;"."&amp;C64&amp;"."&amp;D64&amp;"."&amp;E64&amp;"."&amp;F64&amp;"."&amp;G64&amp;"."&amp;H64&amp;"."&amp;I64&amp;"."&amp;J64&amp;"."&amp;K64&amp;"."&amp;L64&amp;"."&amp;M64&amp;"."&amp;N64&amp;"."&amp;O64&amp;"."&amp;P64&amp;"."&amp;Q64&amp;"."&amp;R64</f>
        <v/>
      </c>
      <c r="Y64" s="113" t="n"/>
      <c r="Z64" s="113" t="n"/>
      <c r="AA64" s="118">
        <f>IFERROR(+IF(X64=VLOOKUP(X64,'Table 2A'!$B$8:$B$47,1,0),"OK","check!!!!"),"check!!!!")</f>
        <v/>
      </c>
      <c r="AB64" s="113">
        <f>IF('Table 2A'!B26=X64,"ok","check!!!!")</f>
        <v/>
      </c>
      <c r="AC64" s="119" t="n"/>
    </row>
    <row r="65">
      <c r="A65" s="113" t="inlineStr">
        <is>
          <t>A</t>
        </is>
      </c>
      <c r="B65" s="113" t="inlineStr">
        <is>
          <t>N</t>
        </is>
      </c>
      <c r="C65" s="113" t="inlineStr">
        <is>
          <t>@@</t>
        </is>
      </c>
      <c r="D65" s="113" t="inlineStr">
        <is>
          <t>_Z</t>
        </is>
      </c>
      <c r="E65" s="113" t="inlineStr">
        <is>
          <t>S1311</t>
        </is>
      </c>
      <c r="F65" s="113" t="inlineStr">
        <is>
          <t>_Z</t>
        </is>
      </c>
      <c r="G65" s="113" t="inlineStr">
        <is>
          <t>_Z</t>
        </is>
      </c>
      <c r="H65" s="113" t="inlineStr">
        <is>
          <t>A</t>
        </is>
      </c>
      <c r="I65" s="113" t="inlineStr">
        <is>
          <t>F</t>
        </is>
      </c>
      <c r="J65" s="113" t="inlineStr">
        <is>
          <t>F8</t>
        </is>
      </c>
      <c r="K65" s="113" t="inlineStr">
        <is>
          <t>T</t>
        </is>
      </c>
      <c r="L65" s="113" t="inlineStr">
        <is>
          <t>S</t>
        </is>
      </c>
      <c r="M65" s="113" t="inlineStr">
        <is>
          <t>V</t>
        </is>
      </c>
      <c r="N65" s="113" t="inlineStr">
        <is>
          <t>_T</t>
        </is>
      </c>
      <c r="O65" s="113" t="inlineStr">
        <is>
          <t>_T</t>
        </is>
      </c>
      <c r="P65" s="113" t="inlineStr">
        <is>
          <t>XDC</t>
        </is>
      </c>
      <c r="Q65" s="113" t="inlineStr">
        <is>
          <t>N</t>
        </is>
      </c>
      <c r="R65" s="113" t="inlineStr">
        <is>
          <t>EDP2</t>
        </is>
      </c>
      <c r="S65" s="121">
        <f>IF(VLOOKUP($X65,'Table 2A'!$B$8:$G$47,'Table 2A'!M$1,0)="","",VLOOKUP($X65,'Table 2A'!$B$8:$G$47,'Table 2A'!M$1,0))</f>
        <v/>
      </c>
      <c r="T65" s="121">
        <f>IF(VLOOKUP($X65,'Table 2A'!$B$8:$G$47,'Table 2A'!N$1,0)="","",VLOOKUP($X65,'Table 2A'!$B$8:$G$47,'Table 2A'!N$1,0))</f>
        <v/>
      </c>
      <c r="U65" s="121">
        <f>IF(VLOOKUP($X65,'Table 2A'!$B$8:$G$47,'Table 2A'!O$1,0)="","",VLOOKUP($X65,'Table 2A'!$B$8:$G$47,'Table 2A'!O$1,0))</f>
        <v/>
      </c>
      <c r="V65" s="121">
        <f>IF(VLOOKUP($X65,'Table 2A'!$B$8:$G$47,'Table 2A'!P$1,0)="","",VLOOKUP($X65,'Table 2A'!$B$8:$G$47,'Table 2A'!P$1,0))</f>
        <v/>
      </c>
      <c r="W65" s="121">
        <f>IF(VLOOKUP($X65,'Table 2A'!$B$8:$G$47,'Table 2A'!Q$1,0)="","",VLOOKUP($X65,'Table 2A'!$B$8:$G$47,'Table 2A'!Q$1,0))</f>
        <v/>
      </c>
      <c r="X65" s="113">
        <f>A65&amp;"."&amp;B65&amp;"."&amp;C65&amp;"."&amp;D65&amp;"."&amp;E65&amp;"."&amp;F65&amp;"."&amp;G65&amp;"."&amp;H65&amp;"."&amp;I65&amp;"."&amp;J65&amp;"."&amp;K65&amp;"."&amp;L65&amp;"."&amp;M65&amp;"."&amp;N65&amp;"."&amp;O65&amp;"."&amp;P65&amp;"."&amp;Q65&amp;"."&amp;R65</f>
        <v/>
      </c>
      <c r="Y65" s="113" t="n"/>
      <c r="Z65" s="113" t="n"/>
      <c r="AA65" s="118">
        <f>IFERROR(+IF(X65=VLOOKUP(X65,'Table 2A'!$B$8:$B$47,1,0),"OK","check!!!!"),"check!!!!")</f>
        <v/>
      </c>
      <c r="AB65" s="113">
        <f>IF('Table 2A'!B28=X65,"ok","check!!!!")</f>
        <v/>
      </c>
      <c r="AC65" s="119" t="n"/>
    </row>
    <row r="66">
      <c r="A66" s="113" t="inlineStr">
        <is>
          <t>A</t>
        </is>
      </c>
      <c r="B66" s="113" t="inlineStr">
        <is>
          <t>N</t>
        </is>
      </c>
      <c r="C66" s="113" t="inlineStr">
        <is>
          <t>@@</t>
        </is>
      </c>
      <c r="D66" s="113" t="inlineStr">
        <is>
          <t>_Z</t>
        </is>
      </c>
      <c r="E66" s="113" t="inlineStr">
        <is>
          <t>S1311</t>
        </is>
      </c>
      <c r="F66" s="113" t="inlineStr">
        <is>
          <t>_Z</t>
        </is>
      </c>
      <c r="G66" s="113" t="inlineStr">
        <is>
          <t>_Z</t>
        </is>
      </c>
      <c r="H66" s="113" t="inlineStr">
        <is>
          <t>A</t>
        </is>
      </c>
      <c r="I66" s="113" t="inlineStr">
        <is>
          <t>F</t>
        </is>
      </c>
      <c r="J66" s="113" t="inlineStr">
        <is>
          <t>F8</t>
        </is>
      </c>
      <c r="K66" s="113" t="inlineStr">
        <is>
          <t>T</t>
        </is>
      </c>
      <c r="L66" s="113" t="inlineStr">
        <is>
          <t>S</t>
        </is>
      </c>
      <c r="M66" s="113" t="inlineStr">
        <is>
          <t>V</t>
        </is>
      </c>
      <c r="N66" s="113" t="inlineStr">
        <is>
          <t>_T</t>
        </is>
      </c>
      <c r="O66" s="113" t="inlineStr">
        <is>
          <t>C01</t>
        </is>
      </c>
      <c r="P66" s="113" t="inlineStr">
        <is>
          <t>XDC</t>
        </is>
      </c>
      <c r="Q66" s="113" t="inlineStr">
        <is>
          <t>N</t>
        </is>
      </c>
      <c r="R66" s="113" t="inlineStr">
        <is>
          <t>EDP2</t>
        </is>
      </c>
      <c r="S66" s="121">
        <f>IF(VLOOKUP($X66,'Table 2A'!$B$8:$G$47,'Table 2A'!M$1,0)="","",VLOOKUP($X66,'Table 2A'!$B$8:$G$47,'Table 2A'!M$1,0))</f>
        <v/>
      </c>
      <c r="T66" s="121">
        <f>IF(VLOOKUP($X66,'Table 2A'!$B$8:$G$47,'Table 2A'!N$1,0)="","",VLOOKUP($X66,'Table 2A'!$B$8:$G$47,'Table 2A'!N$1,0))</f>
        <v/>
      </c>
      <c r="U66" s="121">
        <f>IF(VLOOKUP($X66,'Table 2A'!$B$8:$G$47,'Table 2A'!O$1,0)="","",VLOOKUP($X66,'Table 2A'!$B$8:$G$47,'Table 2A'!O$1,0))</f>
        <v/>
      </c>
      <c r="V66" s="121">
        <f>IF(VLOOKUP($X66,'Table 2A'!$B$8:$G$47,'Table 2A'!P$1,0)="","",VLOOKUP($X66,'Table 2A'!$B$8:$G$47,'Table 2A'!P$1,0))</f>
        <v/>
      </c>
      <c r="W66" s="121">
        <f>IF(VLOOKUP($X66,'Table 2A'!$B$8:$G$47,'Table 2A'!Q$1,0)="","",VLOOKUP($X66,'Table 2A'!$B$8:$G$47,'Table 2A'!Q$1,0))</f>
        <v/>
      </c>
      <c r="X66" s="113">
        <f>A66&amp;"."&amp;B66&amp;"."&amp;C66&amp;"."&amp;D66&amp;"."&amp;E66&amp;"."&amp;F66&amp;"."&amp;G66&amp;"."&amp;H66&amp;"."&amp;I66&amp;"."&amp;J66&amp;"."&amp;K66&amp;"."&amp;L66&amp;"."&amp;M66&amp;"."&amp;N66&amp;"."&amp;O66&amp;"."&amp;P66&amp;"."&amp;Q66&amp;"."&amp;R66</f>
        <v/>
      </c>
      <c r="Y66" s="113" t="n"/>
      <c r="Z66" s="113" t="n"/>
      <c r="AA66" s="118">
        <f>IFERROR(+IF(X66=VLOOKUP(X66,'Table 2A'!$B$8:$B$47,1,0),"OK","check!!!!"),"check!!!!")</f>
        <v/>
      </c>
      <c r="AB66" s="113">
        <f>IF('Table 2A'!B29=X66,"ok","check!!!!")</f>
        <v/>
      </c>
      <c r="AC66" s="119" t="n"/>
    </row>
    <row r="67">
      <c r="A67" s="113" t="inlineStr">
        <is>
          <t>A</t>
        </is>
      </c>
      <c r="B67" s="113" t="inlineStr">
        <is>
          <t>N</t>
        </is>
      </c>
      <c r="C67" s="113" t="inlineStr">
        <is>
          <t>@@</t>
        </is>
      </c>
      <c r="D67" s="113" t="inlineStr">
        <is>
          <t>_Z</t>
        </is>
      </c>
      <c r="E67" s="113" t="inlineStr">
        <is>
          <t>S1311</t>
        </is>
      </c>
      <c r="F67" s="113" t="inlineStr">
        <is>
          <t>_Z</t>
        </is>
      </c>
      <c r="G67" s="113" t="inlineStr">
        <is>
          <t>_Z</t>
        </is>
      </c>
      <c r="H67" s="113" t="inlineStr">
        <is>
          <t>A</t>
        </is>
      </c>
      <c r="I67" s="113" t="inlineStr">
        <is>
          <t>F</t>
        </is>
      </c>
      <c r="J67" s="113" t="inlineStr">
        <is>
          <t>F8</t>
        </is>
      </c>
      <c r="K67" s="113" t="inlineStr">
        <is>
          <t>T</t>
        </is>
      </c>
      <c r="L67" s="113" t="inlineStr">
        <is>
          <t>S</t>
        </is>
      </c>
      <c r="M67" s="113" t="inlineStr">
        <is>
          <t>V</t>
        </is>
      </c>
      <c r="N67" s="113" t="inlineStr">
        <is>
          <t>_T</t>
        </is>
      </c>
      <c r="O67" s="113" t="inlineStr">
        <is>
          <t>C02</t>
        </is>
      </c>
      <c r="P67" s="113" t="inlineStr">
        <is>
          <t>XDC</t>
        </is>
      </c>
      <c r="Q67" s="113" t="inlineStr">
        <is>
          <t>N</t>
        </is>
      </c>
      <c r="R67" s="113" t="inlineStr">
        <is>
          <t>EDP2</t>
        </is>
      </c>
      <c r="S67" s="121">
        <f>IF(VLOOKUP($X67,'Table 2A'!$B$8:$G$47,'Table 2A'!M$1,0)="","",VLOOKUP($X67,'Table 2A'!$B$8:$G$47,'Table 2A'!M$1,0))</f>
        <v/>
      </c>
      <c r="T67" s="121">
        <f>IF(VLOOKUP($X67,'Table 2A'!$B$8:$G$47,'Table 2A'!N$1,0)="","",VLOOKUP($X67,'Table 2A'!$B$8:$G$47,'Table 2A'!N$1,0))</f>
        <v/>
      </c>
      <c r="U67" s="121">
        <f>IF(VLOOKUP($X67,'Table 2A'!$B$8:$G$47,'Table 2A'!O$1,0)="","",VLOOKUP($X67,'Table 2A'!$B$8:$G$47,'Table 2A'!O$1,0))</f>
        <v/>
      </c>
      <c r="V67" s="121">
        <f>IF(VLOOKUP($X67,'Table 2A'!$B$8:$G$47,'Table 2A'!P$1,0)="","",VLOOKUP($X67,'Table 2A'!$B$8:$G$47,'Table 2A'!P$1,0))</f>
        <v/>
      </c>
      <c r="W67" s="121">
        <f>IF(VLOOKUP($X67,'Table 2A'!$B$8:$G$47,'Table 2A'!Q$1,0)="","",VLOOKUP($X67,'Table 2A'!$B$8:$G$47,'Table 2A'!Q$1,0))</f>
        <v/>
      </c>
      <c r="X67" s="113">
        <f>A67&amp;"."&amp;B67&amp;"."&amp;C67&amp;"."&amp;D67&amp;"."&amp;E67&amp;"."&amp;F67&amp;"."&amp;G67&amp;"."&amp;H67&amp;"."&amp;I67&amp;"."&amp;J67&amp;"."&amp;K67&amp;"."&amp;L67&amp;"."&amp;M67&amp;"."&amp;N67&amp;"."&amp;O67&amp;"."&amp;P67&amp;"."&amp;Q67&amp;"."&amp;R67</f>
        <v/>
      </c>
      <c r="Y67" s="113" t="n"/>
      <c r="Z67" s="113" t="n"/>
      <c r="AA67" s="118">
        <f>IFERROR(+IF(X67=VLOOKUP(X67,'Table 2A'!$B$8:$B$47,1,0),"OK","check!!!!"),"check!!!!")</f>
        <v/>
      </c>
      <c r="AB67" s="113">
        <f>IF('Table 2A'!B30=X67,"ok","check!!!!")</f>
        <v/>
      </c>
      <c r="AC67" s="119" t="n"/>
    </row>
    <row r="68">
      <c r="A68" s="113" t="inlineStr">
        <is>
          <t>A</t>
        </is>
      </c>
      <c r="B68" s="113" t="inlineStr">
        <is>
          <t>N</t>
        </is>
      </c>
      <c r="C68" s="113" t="inlineStr">
        <is>
          <t>@@</t>
        </is>
      </c>
      <c r="D68" s="113" t="inlineStr">
        <is>
          <t>_Z</t>
        </is>
      </c>
      <c r="E68" s="113" t="inlineStr">
        <is>
          <t>S1311</t>
        </is>
      </c>
      <c r="F68" s="113" t="inlineStr">
        <is>
          <t>_Z</t>
        </is>
      </c>
      <c r="G68" s="113" t="inlineStr">
        <is>
          <t>_Z</t>
        </is>
      </c>
      <c r="H68" s="113" t="inlineStr">
        <is>
          <t>L</t>
        </is>
      </c>
      <c r="I68" s="113" t="inlineStr">
        <is>
          <t>F</t>
        </is>
      </c>
      <c r="J68" s="113" t="inlineStr">
        <is>
          <t>F8</t>
        </is>
      </c>
      <c r="K68" s="113" t="inlineStr">
        <is>
          <t>T</t>
        </is>
      </c>
      <c r="L68" s="113" t="inlineStr">
        <is>
          <t>S</t>
        </is>
      </c>
      <c r="M68" s="113" t="inlineStr">
        <is>
          <t>V</t>
        </is>
      </c>
      <c r="N68" s="113" t="inlineStr">
        <is>
          <t>_T</t>
        </is>
      </c>
      <c r="O68" s="113" t="inlineStr">
        <is>
          <t>_T</t>
        </is>
      </c>
      <c r="P68" s="113" t="inlineStr">
        <is>
          <t>XDC</t>
        </is>
      </c>
      <c r="Q68" s="113" t="inlineStr">
        <is>
          <t>N</t>
        </is>
      </c>
      <c r="R68" s="113" t="inlineStr">
        <is>
          <t>EDP2</t>
        </is>
      </c>
      <c r="S68" s="121">
        <f>IF(VLOOKUP($X68,'Table 2A'!$B$8:$G$47,'Table 2A'!M$1,0)="","",VLOOKUP($X68,'Table 2A'!$B$8:$G$47,'Table 2A'!M$1,0))</f>
        <v/>
      </c>
      <c r="T68" s="121">
        <f>IF(VLOOKUP($X68,'Table 2A'!$B$8:$G$47,'Table 2A'!N$1,0)="","",VLOOKUP($X68,'Table 2A'!$B$8:$G$47,'Table 2A'!N$1,0))</f>
        <v/>
      </c>
      <c r="U68" s="121">
        <f>IF(VLOOKUP($X68,'Table 2A'!$B$8:$G$47,'Table 2A'!O$1,0)="","",VLOOKUP($X68,'Table 2A'!$B$8:$G$47,'Table 2A'!O$1,0))</f>
        <v/>
      </c>
      <c r="V68" s="121">
        <f>IF(VLOOKUP($X68,'Table 2A'!$B$8:$G$47,'Table 2A'!P$1,0)="","",VLOOKUP($X68,'Table 2A'!$B$8:$G$47,'Table 2A'!P$1,0))</f>
        <v/>
      </c>
      <c r="W68" s="121">
        <f>IF(VLOOKUP($X68,'Table 2A'!$B$8:$G$47,'Table 2A'!Q$1,0)="","",VLOOKUP($X68,'Table 2A'!$B$8:$G$47,'Table 2A'!Q$1,0))</f>
        <v/>
      </c>
      <c r="X68" s="113">
        <f>A68&amp;"."&amp;B68&amp;"."&amp;C68&amp;"."&amp;D68&amp;"."&amp;E68&amp;"."&amp;F68&amp;"."&amp;G68&amp;"."&amp;H68&amp;"."&amp;I68&amp;"."&amp;J68&amp;"."&amp;K68&amp;"."&amp;L68&amp;"."&amp;M68&amp;"."&amp;N68&amp;"."&amp;O68&amp;"."&amp;P68&amp;"."&amp;Q68&amp;"."&amp;R68</f>
        <v/>
      </c>
      <c r="Y68" s="113" t="n"/>
      <c r="Z68" s="113" t="n"/>
      <c r="AA68" s="118">
        <f>IFERROR(+IF(X68=VLOOKUP(X68,'Table 2A'!$B$8:$B$47,1,0),"OK","check!!!!"),"check!!!!")</f>
        <v/>
      </c>
      <c r="AB68" s="113">
        <f>IF('Table 2A'!B31=X68,"ok","check!!!!")</f>
        <v/>
      </c>
      <c r="AC68" s="119" t="n"/>
    </row>
    <row r="69">
      <c r="A69" s="113" t="inlineStr">
        <is>
          <t>A</t>
        </is>
      </c>
      <c r="B69" s="113" t="inlineStr">
        <is>
          <t>N</t>
        </is>
      </c>
      <c r="C69" s="113" t="inlineStr">
        <is>
          <t>@@</t>
        </is>
      </c>
      <c r="D69" s="113" t="inlineStr">
        <is>
          <t>_Z</t>
        </is>
      </c>
      <c r="E69" s="113" t="inlineStr">
        <is>
          <t>S1311</t>
        </is>
      </c>
      <c r="F69" s="113" t="inlineStr">
        <is>
          <t>_Z</t>
        </is>
      </c>
      <c r="G69" s="113" t="inlineStr">
        <is>
          <t>_Z</t>
        </is>
      </c>
      <c r="H69" s="113" t="inlineStr">
        <is>
          <t>L</t>
        </is>
      </c>
      <c r="I69" s="113" t="inlineStr">
        <is>
          <t>F</t>
        </is>
      </c>
      <c r="J69" s="113" t="inlineStr">
        <is>
          <t>F8</t>
        </is>
      </c>
      <c r="K69" s="113" t="inlineStr">
        <is>
          <t>T</t>
        </is>
      </c>
      <c r="L69" s="113" t="inlineStr">
        <is>
          <t>S</t>
        </is>
      </c>
      <c r="M69" s="113" t="inlineStr">
        <is>
          <t>V</t>
        </is>
      </c>
      <c r="N69" s="113" t="inlineStr">
        <is>
          <t>_T</t>
        </is>
      </c>
      <c r="O69" s="113" t="inlineStr">
        <is>
          <t>C01</t>
        </is>
      </c>
      <c r="P69" s="113" t="inlineStr">
        <is>
          <t>XDC</t>
        </is>
      </c>
      <c r="Q69" s="113" t="inlineStr">
        <is>
          <t>N</t>
        </is>
      </c>
      <c r="R69" s="113" t="inlineStr">
        <is>
          <t>EDP2</t>
        </is>
      </c>
      <c r="S69" s="121">
        <f>IF(VLOOKUP($X69,'Table 2A'!$B$8:$G$47,'Table 2A'!M$1,0)="","",VLOOKUP($X69,'Table 2A'!$B$8:$G$47,'Table 2A'!M$1,0))</f>
        <v/>
      </c>
      <c r="T69" s="121">
        <f>IF(VLOOKUP($X69,'Table 2A'!$B$8:$G$47,'Table 2A'!N$1,0)="","",VLOOKUP($X69,'Table 2A'!$B$8:$G$47,'Table 2A'!N$1,0))</f>
        <v/>
      </c>
      <c r="U69" s="121">
        <f>IF(VLOOKUP($X69,'Table 2A'!$B$8:$G$47,'Table 2A'!O$1,0)="","",VLOOKUP($X69,'Table 2A'!$B$8:$G$47,'Table 2A'!O$1,0))</f>
        <v/>
      </c>
      <c r="V69" s="121">
        <f>IF(VLOOKUP($X69,'Table 2A'!$B$8:$G$47,'Table 2A'!P$1,0)="","",VLOOKUP($X69,'Table 2A'!$B$8:$G$47,'Table 2A'!P$1,0))</f>
        <v/>
      </c>
      <c r="W69" s="121">
        <f>IF(VLOOKUP($X69,'Table 2A'!$B$8:$G$47,'Table 2A'!Q$1,0)="","",VLOOKUP($X69,'Table 2A'!$B$8:$G$47,'Table 2A'!Q$1,0))</f>
        <v/>
      </c>
      <c r="X69" s="113">
        <f>A69&amp;"."&amp;B69&amp;"."&amp;C69&amp;"."&amp;D69&amp;"."&amp;E69&amp;"."&amp;F69&amp;"."&amp;G69&amp;"."&amp;H69&amp;"."&amp;I69&amp;"."&amp;J69&amp;"."&amp;K69&amp;"."&amp;L69&amp;"."&amp;M69&amp;"."&amp;N69&amp;"."&amp;O69&amp;"."&amp;P69&amp;"."&amp;Q69&amp;"."&amp;R69</f>
        <v/>
      </c>
      <c r="Y69" s="113" t="n"/>
      <c r="Z69" s="113" t="n"/>
      <c r="AA69" s="118">
        <f>IFERROR(+IF(X69=VLOOKUP(X69,'Table 2A'!$B$8:$B$47,1,0),"OK","check!!!!"),"check!!!!")</f>
        <v/>
      </c>
      <c r="AB69" s="113">
        <f>IF('Table 2A'!B32=X69,"ok","check!!!!")</f>
        <v/>
      </c>
      <c r="AC69" s="119" t="n"/>
    </row>
    <row r="70">
      <c r="A70" s="113" t="inlineStr">
        <is>
          <t>A</t>
        </is>
      </c>
      <c r="B70" s="113" t="inlineStr">
        <is>
          <t>N</t>
        </is>
      </c>
      <c r="C70" s="113" t="inlineStr">
        <is>
          <t>@@</t>
        </is>
      </c>
      <c r="D70" s="113" t="inlineStr">
        <is>
          <t>_Z</t>
        </is>
      </c>
      <c r="E70" s="113" t="inlineStr">
        <is>
          <t>S1311</t>
        </is>
      </c>
      <c r="F70" s="113" t="inlineStr">
        <is>
          <t>_Z</t>
        </is>
      </c>
      <c r="G70" s="113" t="inlineStr">
        <is>
          <t>_Z</t>
        </is>
      </c>
      <c r="H70" s="113" t="inlineStr">
        <is>
          <t>L</t>
        </is>
      </c>
      <c r="I70" s="113" t="inlineStr">
        <is>
          <t>F</t>
        </is>
      </c>
      <c r="J70" s="113" t="inlineStr">
        <is>
          <t>F8</t>
        </is>
      </c>
      <c r="K70" s="113" t="inlineStr">
        <is>
          <t>T</t>
        </is>
      </c>
      <c r="L70" s="113" t="inlineStr">
        <is>
          <t>S</t>
        </is>
      </c>
      <c r="M70" s="113" t="inlineStr">
        <is>
          <t>V</t>
        </is>
      </c>
      <c r="N70" s="113" t="inlineStr">
        <is>
          <t>_T</t>
        </is>
      </c>
      <c r="O70" s="113" t="inlineStr">
        <is>
          <t>C02</t>
        </is>
      </c>
      <c r="P70" s="113" t="inlineStr">
        <is>
          <t>XDC</t>
        </is>
      </c>
      <c r="Q70" s="113" t="inlineStr">
        <is>
          <t>N</t>
        </is>
      </c>
      <c r="R70" s="113" t="inlineStr">
        <is>
          <t>EDP2</t>
        </is>
      </c>
      <c r="S70" s="121">
        <f>IF(VLOOKUP($X70,'Table 2A'!$B$8:$G$47,'Table 2A'!M$1,0)="","",VLOOKUP($X70,'Table 2A'!$B$8:$G$47,'Table 2A'!M$1,0))</f>
        <v/>
      </c>
      <c r="T70" s="121">
        <f>IF(VLOOKUP($X70,'Table 2A'!$B$8:$G$47,'Table 2A'!N$1,0)="","",VLOOKUP($X70,'Table 2A'!$B$8:$G$47,'Table 2A'!N$1,0))</f>
        <v/>
      </c>
      <c r="U70" s="121">
        <f>IF(VLOOKUP($X70,'Table 2A'!$B$8:$G$47,'Table 2A'!O$1,0)="","",VLOOKUP($X70,'Table 2A'!$B$8:$G$47,'Table 2A'!O$1,0))</f>
        <v/>
      </c>
      <c r="V70" s="121">
        <f>IF(VLOOKUP($X70,'Table 2A'!$B$8:$G$47,'Table 2A'!P$1,0)="","",VLOOKUP($X70,'Table 2A'!$B$8:$G$47,'Table 2A'!P$1,0))</f>
        <v/>
      </c>
      <c r="W70" s="121">
        <f>IF(VLOOKUP($X70,'Table 2A'!$B$8:$G$47,'Table 2A'!Q$1,0)="","",VLOOKUP($X70,'Table 2A'!$B$8:$G$47,'Table 2A'!Q$1,0))</f>
        <v/>
      </c>
      <c r="X70" s="113">
        <f>A70&amp;"."&amp;B70&amp;"."&amp;C70&amp;"."&amp;D70&amp;"."&amp;E70&amp;"."&amp;F70&amp;"."&amp;G70&amp;"."&amp;H70&amp;"."&amp;I70&amp;"."&amp;J70&amp;"."&amp;K70&amp;"."&amp;L70&amp;"."&amp;M70&amp;"."&amp;N70&amp;"."&amp;O70&amp;"."&amp;P70&amp;"."&amp;Q70&amp;"."&amp;R70</f>
        <v/>
      </c>
      <c r="Y70" s="113" t="n"/>
      <c r="Z70" s="113" t="n"/>
      <c r="AA70" s="118">
        <f>IFERROR(+IF(X70=VLOOKUP(X70,'Table 2A'!$B$8:$B$47,1,0),"OK","check!!!!"),"check!!!!")</f>
        <v/>
      </c>
      <c r="AB70" s="113">
        <f>IF('Table 2A'!B33=X70,"ok","check!!!!")</f>
        <v/>
      </c>
      <c r="AC70" s="119" t="n"/>
    </row>
    <row r="71">
      <c r="A71" s="113" t="inlineStr">
        <is>
          <t>A</t>
        </is>
      </c>
      <c r="B71" s="113" t="inlineStr">
        <is>
          <t>N</t>
        </is>
      </c>
      <c r="C71" s="113" t="inlineStr">
        <is>
          <t>@@</t>
        </is>
      </c>
      <c r="D71" s="113" t="inlineStr">
        <is>
          <t>_Z</t>
        </is>
      </c>
      <c r="E71" s="113" t="inlineStr">
        <is>
          <t>S1311</t>
        </is>
      </c>
      <c r="F71" s="113" t="inlineStr">
        <is>
          <t>_Z</t>
        </is>
      </c>
      <c r="G71" s="113" t="inlineStr">
        <is>
          <t>_Z</t>
        </is>
      </c>
      <c r="H71" s="113" t="inlineStr">
        <is>
          <t>B</t>
        </is>
      </c>
      <c r="I71" s="113" t="inlineStr">
        <is>
          <t>ORWB_E</t>
        </is>
      </c>
      <c r="J71" s="113" t="inlineStr">
        <is>
          <t>_Z</t>
        </is>
      </c>
      <c r="K71" s="113" t="inlineStr">
        <is>
          <t>T</t>
        </is>
      </c>
      <c r="L71" s="113" t="inlineStr">
        <is>
          <t>S</t>
        </is>
      </c>
      <c r="M71" s="113" t="inlineStr">
        <is>
          <t>V</t>
        </is>
      </c>
      <c r="N71" s="113" t="inlineStr">
        <is>
          <t>_T</t>
        </is>
      </c>
      <c r="O71" s="113" t="inlineStr">
        <is>
          <t>_T</t>
        </is>
      </c>
      <c r="P71" s="113" t="inlineStr">
        <is>
          <t>XDC</t>
        </is>
      </c>
      <c r="Q71" s="113" t="inlineStr">
        <is>
          <t>N</t>
        </is>
      </c>
      <c r="R71" s="113" t="inlineStr">
        <is>
          <t>EDP2</t>
        </is>
      </c>
      <c r="S71" s="121">
        <f>IF(VLOOKUP($X71,'Table 2A'!$B$8:$G$47,'Table 2A'!M$1,0)="","",VLOOKUP($X71,'Table 2A'!$B$8:$G$47,'Table 2A'!M$1,0))</f>
        <v/>
      </c>
      <c r="T71" s="121">
        <f>IF(VLOOKUP($X71,'Table 2A'!$B$8:$G$47,'Table 2A'!N$1,0)="","",VLOOKUP($X71,'Table 2A'!$B$8:$G$47,'Table 2A'!N$1,0))</f>
        <v/>
      </c>
      <c r="U71" s="121">
        <f>IF(VLOOKUP($X71,'Table 2A'!$B$8:$G$47,'Table 2A'!O$1,0)="","",VLOOKUP($X71,'Table 2A'!$B$8:$G$47,'Table 2A'!O$1,0))</f>
        <v/>
      </c>
      <c r="V71" s="121">
        <f>IF(VLOOKUP($X71,'Table 2A'!$B$8:$G$47,'Table 2A'!P$1,0)="","",VLOOKUP($X71,'Table 2A'!$B$8:$G$47,'Table 2A'!P$1,0))</f>
        <v/>
      </c>
      <c r="W71" s="121">
        <f>IF(VLOOKUP($X71,'Table 2A'!$B$8:$G$47,'Table 2A'!Q$1,0)="","",VLOOKUP($X71,'Table 2A'!$B$8:$G$47,'Table 2A'!Q$1,0))</f>
        <v/>
      </c>
      <c r="X71" s="113">
        <f>A71&amp;"."&amp;B71&amp;"."&amp;C71&amp;"."&amp;D71&amp;"."&amp;E71&amp;"."&amp;F71&amp;"."&amp;G71&amp;"."&amp;H71&amp;"."&amp;I71&amp;"."&amp;J71&amp;"."&amp;K71&amp;"."&amp;L71&amp;"."&amp;M71&amp;"."&amp;N71&amp;"."&amp;O71&amp;"."&amp;P71&amp;"."&amp;Q71&amp;"."&amp;R71</f>
        <v/>
      </c>
      <c r="Y71" s="113" t="n"/>
      <c r="Z71" s="113" t="n"/>
      <c r="AA71" s="118">
        <f>IFERROR(+IF(X71=VLOOKUP(X71,'Table 2A'!$B$8:$B$47,1,0),"OK","check!!!!"),"check!!!!")</f>
        <v/>
      </c>
      <c r="AB71" s="113">
        <f>IF('Table 2A'!B35=X71,"ok","check!!!!")</f>
        <v/>
      </c>
      <c r="AC71" s="119" t="n"/>
    </row>
    <row r="72">
      <c r="A72" s="113" t="inlineStr">
        <is>
          <t>A</t>
        </is>
      </c>
      <c r="B72" s="113" t="inlineStr">
        <is>
          <t>N</t>
        </is>
      </c>
      <c r="C72" s="113" t="inlineStr">
        <is>
          <t>@@</t>
        </is>
      </c>
      <c r="D72" s="113" t="inlineStr">
        <is>
          <t>_Z</t>
        </is>
      </c>
      <c r="E72" s="113" t="inlineStr">
        <is>
          <t>S13112</t>
        </is>
      </c>
      <c r="F72" s="113" t="inlineStr">
        <is>
          <t>_Z</t>
        </is>
      </c>
      <c r="G72" s="113" t="inlineStr">
        <is>
          <t>_Z</t>
        </is>
      </c>
      <c r="H72" s="113" t="inlineStr">
        <is>
          <t>B</t>
        </is>
      </c>
      <c r="I72" s="113" t="inlineStr">
        <is>
          <t>B9</t>
        </is>
      </c>
      <c r="J72" s="113" t="inlineStr">
        <is>
          <t>_Z</t>
        </is>
      </c>
      <c r="K72" s="113" t="inlineStr">
        <is>
          <t>_Z</t>
        </is>
      </c>
      <c r="L72" s="113" t="inlineStr">
        <is>
          <t>S</t>
        </is>
      </c>
      <c r="M72" s="113" t="inlineStr">
        <is>
          <t>V</t>
        </is>
      </c>
      <c r="N72" s="113" t="inlineStr">
        <is>
          <t>_T</t>
        </is>
      </c>
      <c r="O72" s="113" t="inlineStr">
        <is>
          <t>_T</t>
        </is>
      </c>
      <c r="P72" s="113" t="inlineStr">
        <is>
          <t>XDC</t>
        </is>
      </c>
      <c r="Q72" s="113" t="inlineStr">
        <is>
          <t>N</t>
        </is>
      </c>
      <c r="R72" s="113" t="inlineStr">
        <is>
          <t>EDP2</t>
        </is>
      </c>
      <c r="S72" s="121">
        <f>IF(VLOOKUP($X72,'Table 2A'!$B$8:$G$47,'Table 2A'!M$1,0)="","",VLOOKUP($X72,'Table 2A'!$B$8:$G$47,'Table 2A'!M$1,0))</f>
        <v/>
      </c>
      <c r="T72" s="121">
        <f>IF(VLOOKUP($X72,'Table 2A'!$B$8:$G$47,'Table 2A'!N$1,0)="","",VLOOKUP($X72,'Table 2A'!$B$8:$G$47,'Table 2A'!N$1,0))</f>
        <v/>
      </c>
      <c r="U72" s="121">
        <f>IF(VLOOKUP($X72,'Table 2A'!$B$8:$G$47,'Table 2A'!O$1,0)="","",VLOOKUP($X72,'Table 2A'!$B$8:$G$47,'Table 2A'!O$1,0))</f>
        <v/>
      </c>
      <c r="V72" s="121">
        <f>IF(VLOOKUP($X72,'Table 2A'!$B$8:$G$47,'Table 2A'!P$1,0)="","",VLOOKUP($X72,'Table 2A'!$B$8:$G$47,'Table 2A'!P$1,0))</f>
        <v/>
      </c>
      <c r="W72" s="121">
        <f>IF(VLOOKUP($X72,'Table 2A'!$B$8:$G$47,'Table 2A'!Q$1,0)="","",VLOOKUP($X72,'Table 2A'!$B$8:$G$47,'Table 2A'!Q$1,0))</f>
        <v/>
      </c>
      <c r="X72" s="113">
        <f>A72&amp;"."&amp;B72&amp;"."&amp;C72&amp;"."&amp;D72&amp;"."&amp;E72&amp;"."&amp;F72&amp;"."&amp;G72&amp;"."&amp;H72&amp;"."&amp;I72&amp;"."&amp;J72&amp;"."&amp;K72&amp;"."&amp;L72&amp;"."&amp;M72&amp;"."&amp;N72&amp;"."&amp;O72&amp;"."&amp;P72&amp;"."&amp;Q72&amp;"."&amp;R72</f>
        <v/>
      </c>
      <c r="Y72" s="113" t="n"/>
      <c r="Z72" s="113" t="n"/>
      <c r="AA72" s="118">
        <f>IFERROR(+IF(X72=VLOOKUP(X72,'Table 2A'!$B$8:$B$47,1,0),"OK","check!!!!"),"check!!!!")</f>
        <v/>
      </c>
      <c r="AB72" s="113">
        <f>IF('Table 2A'!B36=X72,"ok","check!!!!")</f>
        <v/>
      </c>
      <c r="AC72" s="119" t="n"/>
    </row>
    <row r="73">
      <c r="A73" s="113" t="inlineStr">
        <is>
          <t>A</t>
        </is>
      </c>
      <c r="B73" s="113" t="inlineStr">
        <is>
          <t>N</t>
        </is>
      </c>
      <c r="C73" s="113" t="inlineStr">
        <is>
          <t>@@</t>
        </is>
      </c>
      <c r="D73" s="113" t="inlineStr">
        <is>
          <t>_Z</t>
        </is>
      </c>
      <c r="E73" s="113" t="inlineStr">
        <is>
          <t>S13112</t>
        </is>
      </c>
      <c r="F73" s="113" t="inlineStr">
        <is>
          <t>_Z</t>
        </is>
      </c>
      <c r="G73" s="113" t="inlineStr">
        <is>
          <t>_Z</t>
        </is>
      </c>
      <c r="H73" s="113" t="inlineStr">
        <is>
          <t>B</t>
        </is>
      </c>
      <c r="I73" s="113" t="inlineStr">
        <is>
          <t>B9</t>
        </is>
      </c>
      <c r="J73" s="113" t="inlineStr">
        <is>
          <t>_Z</t>
        </is>
      </c>
      <c r="K73" s="113" t="inlineStr">
        <is>
          <t>_Z</t>
        </is>
      </c>
      <c r="L73" s="113" t="inlineStr">
        <is>
          <t>S</t>
        </is>
      </c>
      <c r="M73" s="113" t="inlineStr">
        <is>
          <t>V</t>
        </is>
      </c>
      <c r="N73" s="113" t="inlineStr">
        <is>
          <t>_T</t>
        </is>
      </c>
      <c r="O73" s="113" t="inlineStr">
        <is>
          <t>C01</t>
        </is>
      </c>
      <c r="P73" s="113" t="inlineStr">
        <is>
          <t>XDC</t>
        </is>
      </c>
      <c r="Q73" s="113" t="inlineStr">
        <is>
          <t>N</t>
        </is>
      </c>
      <c r="R73" s="113" t="inlineStr">
        <is>
          <t>EDP2</t>
        </is>
      </c>
      <c r="S73" s="121">
        <f>IF(VLOOKUP($X73,'Table 2A'!$B$8:$G$47,'Table 2A'!M$1,0)="","",VLOOKUP($X73,'Table 2A'!$B$8:$G$47,'Table 2A'!M$1,0))</f>
        <v/>
      </c>
      <c r="T73" s="121">
        <f>IF(VLOOKUP($X73,'Table 2A'!$B$8:$G$47,'Table 2A'!N$1,0)="","",VLOOKUP($X73,'Table 2A'!$B$8:$G$47,'Table 2A'!N$1,0))</f>
        <v/>
      </c>
      <c r="U73" s="121">
        <f>IF(VLOOKUP($X73,'Table 2A'!$B$8:$G$47,'Table 2A'!O$1,0)="","",VLOOKUP($X73,'Table 2A'!$B$8:$G$47,'Table 2A'!O$1,0))</f>
        <v/>
      </c>
      <c r="V73" s="121">
        <f>IF(VLOOKUP($X73,'Table 2A'!$B$8:$G$47,'Table 2A'!P$1,0)="","",VLOOKUP($X73,'Table 2A'!$B$8:$G$47,'Table 2A'!P$1,0))</f>
        <v/>
      </c>
      <c r="W73" s="121">
        <f>IF(VLOOKUP($X73,'Table 2A'!$B$8:$G$47,'Table 2A'!Q$1,0)="","",VLOOKUP($X73,'Table 2A'!$B$8:$G$47,'Table 2A'!Q$1,0))</f>
        <v/>
      </c>
      <c r="X73" s="113">
        <f>A73&amp;"."&amp;B73&amp;"."&amp;C73&amp;"."&amp;D73&amp;"."&amp;E73&amp;"."&amp;F73&amp;"."&amp;G73&amp;"."&amp;H73&amp;"."&amp;I73&amp;"."&amp;J73&amp;"."&amp;K73&amp;"."&amp;L73&amp;"."&amp;M73&amp;"."&amp;N73&amp;"."&amp;O73&amp;"."&amp;P73&amp;"."&amp;Q73&amp;"."&amp;R73</f>
        <v/>
      </c>
      <c r="Y73" s="113" t="n"/>
      <c r="Z73" s="113" t="n"/>
      <c r="AA73" s="118">
        <f>IFERROR(+IF(X73=VLOOKUP(X73,'Table 2A'!$B$8:$B$47,1,0),"OK","check!!!!"),"check!!!!")</f>
        <v/>
      </c>
      <c r="AB73" s="113">
        <f>IF('Table 2A'!B37=X73,"ok","check!!!!")</f>
        <v/>
      </c>
      <c r="AC73" s="119" t="n"/>
    </row>
    <row r="74">
      <c r="A74" s="113" t="inlineStr">
        <is>
          <t>A</t>
        </is>
      </c>
      <c r="B74" s="113" t="inlineStr">
        <is>
          <t>N</t>
        </is>
      </c>
      <c r="C74" s="113" t="inlineStr">
        <is>
          <t>@@</t>
        </is>
      </c>
      <c r="D74" s="113" t="inlineStr">
        <is>
          <t>_Z</t>
        </is>
      </c>
      <c r="E74" s="113" t="inlineStr">
        <is>
          <t>S13112</t>
        </is>
      </c>
      <c r="F74" s="113" t="inlineStr">
        <is>
          <t>_Z</t>
        </is>
      </c>
      <c r="G74" s="113" t="inlineStr">
        <is>
          <t>_Z</t>
        </is>
      </c>
      <c r="H74" s="113" t="inlineStr">
        <is>
          <t>B</t>
        </is>
      </c>
      <c r="I74" s="113" t="inlineStr">
        <is>
          <t>B9</t>
        </is>
      </c>
      <c r="J74" s="113" t="inlineStr">
        <is>
          <t>_Z</t>
        </is>
      </c>
      <c r="K74" s="113" t="inlineStr">
        <is>
          <t>_Z</t>
        </is>
      </c>
      <c r="L74" s="113" t="inlineStr">
        <is>
          <t>S</t>
        </is>
      </c>
      <c r="M74" s="113" t="inlineStr">
        <is>
          <t>V</t>
        </is>
      </c>
      <c r="N74" s="113" t="inlineStr">
        <is>
          <t>_T</t>
        </is>
      </c>
      <c r="O74" s="113" t="inlineStr">
        <is>
          <t>C02</t>
        </is>
      </c>
      <c r="P74" s="113" t="inlineStr">
        <is>
          <t>XDC</t>
        </is>
      </c>
      <c r="Q74" s="113" t="inlineStr">
        <is>
          <t>N</t>
        </is>
      </c>
      <c r="R74" s="113" t="inlineStr">
        <is>
          <t>EDP2</t>
        </is>
      </c>
      <c r="S74" s="121">
        <f>IF(VLOOKUP($X74,'Table 2A'!$B$8:$G$47,'Table 2A'!M$1,0)="","",VLOOKUP($X74,'Table 2A'!$B$8:$G$47,'Table 2A'!M$1,0))</f>
        <v/>
      </c>
      <c r="T74" s="121">
        <f>IF(VLOOKUP($X74,'Table 2A'!$B$8:$G$47,'Table 2A'!N$1,0)="","",VLOOKUP($X74,'Table 2A'!$B$8:$G$47,'Table 2A'!N$1,0))</f>
        <v/>
      </c>
      <c r="U74" s="121">
        <f>IF(VLOOKUP($X74,'Table 2A'!$B$8:$G$47,'Table 2A'!O$1,0)="","",VLOOKUP($X74,'Table 2A'!$B$8:$G$47,'Table 2A'!O$1,0))</f>
        <v/>
      </c>
      <c r="V74" s="121">
        <f>IF(VLOOKUP($X74,'Table 2A'!$B$8:$G$47,'Table 2A'!P$1,0)="","",VLOOKUP($X74,'Table 2A'!$B$8:$G$47,'Table 2A'!P$1,0))</f>
        <v/>
      </c>
      <c r="W74" s="121">
        <f>IF(VLOOKUP($X74,'Table 2A'!$B$8:$G$47,'Table 2A'!Q$1,0)="","",VLOOKUP($X74,'Table 2A'!$B$8:$G$47,'Table 2A'!Q$1,0))</f>
        <v/>
      </c>
      <c r="X74" s="113">
        <f>A74&amp;"."&amp;B74&amp;"."&amp;C74&amp;"."&amp;D74&amp;"."&amp;E74&amp;"."&amp;F74&amp;"."&amp;G74&amp;"."&amp;H74&amp;"."&amp;I74&amp;"."&amp;J74&amp;"."&amp;K74&amp;"."&amp;L74&amp;"."&amp;M74&amp;"."&amp;N74&amp;"."&amp;O74&amp;"."&amp;P74&amp;"."&amp;Q74&amp;"."&amp;R74</f>
        <v/>
      </c>
      <c r="Y74" s="113" t="n"/>
      <c r="Z74" s="113" t="n"/>
      <c r="AA74" s="118">
        <f>IFERROR(+IF(X74=VLOOKUP(X74,'Table 2A'!$B$8:$B$47,1,0),"OK","check!!!!"),"check!!!!")</f>
        <v/>
      </c>
      <c r="AB74" s="113">
        <f>IF('Table 2A'!B38=X74,"ok","check!!!!")</f>
        <v/>
      </c>
      <c r="AC74" s="119" t="n"/>
    </row>
    <row r="75">
      <c r="A75" s="113" t="inlineStr">
        <is>
          <t>A</t>
        </is>
      </c>
      <c r="B75" s="113" t="inlineStr">
        <is>
          <t>N</t>
        </is>
      </c>
      <c r="C75" s="113" t="inlineStr">
        <is>
          <t>@@</t>
        </is>
      </c>
      <c r="D75" s="113" t="inlineStr">
        <is>
          <t>_Z</t>
        </is>
      </c>
      <c r="E75" s="113" t="inlineStr">
        <is>
          <t>S1311</t>
        </is>
      </c>
      <c r="F75" s="113" t="inlineStr">
        <is>
          <t>_Z</t>
        </is>
      </c>
      <c r="G75" s="113" t="inlineStr">
        <is>
          <t>_Z</t>
        </is>
      </c>
      <c r="H75" s="113" t="inlineStr">
        <is>
          <t>_X</t>
        </is>
      </c>
      <c r="I75" s="113" t="inlineStr">
        <is>
          <t>OROA</t>
        </is>
      </c>
      <c r="J75" s="113" t="inlineStr">
        <is>
          <t>_Z</t>
        </is>
      </c>
      <c r="K75" s="113" t="inlineStr">
        <is>
          <t>T</t>
        </is>
      </c>
      <c r="L75" s="113" t="inlineStr">
        <is>
          <t>S</t>
        </is>
      </c>
      <c r="M75" s="113" t="inlineStr">
        <is>
          <t>V</t>
        </is>
      </c>
      <c r="N75" s="113" t="inlineStr">
        <is>
          <t>_T</t>
        </is>
      </c>
      <c r="O75" s="113" t="inlineStr">
        <is>
          <t>_T</t>
        </is>
      </c>
      <c r="P75" s="113" t="inlineStr">
        <is>
          <t>XDC</t>
        </is>
      </c>
      <c r="Q75" s="113" t="inlineStr">
        <is>
          <t>N</t>
        </is>
      </c>
      <c r="R75" s="113" t="inlineStr">
        <is>
          <t>EDP2</t>
        </is>
      </c>
      <c r="S75" s="121">
        <f>IF(VLOOKUP($X75,'Table 2A'!$B$8:$G$47,'Table 2A'!M$1,0)="","",VLOOKUP($X75,'Table 2A'!$B$8:$G$47,'Table 2A'!M$1,0))</f>
        <v/>
      </c>
      <c r="T75" s="121">
        <f>IF(VLOOKUP($X75,'Table 2A'!$B$8:$G$47,'Table 2A'!N$1,0)="","",VLOOKUP($X75,'Table 2A'!$B$8:$G$47,'Table 2A'!N$1,0))</f>
        <v/>
      </c>
      <c r="U75" s="121">
        <f>IF(VLOOKUP($X75,'Table 2A'!$B$8:$G$47,'Table 2A'!O$1,0)="","",VLOOKUP($X75,'Table 2A'!$B$8:$G$47,'Table 2A'!O$1,0))</f>
        <v/>
      </c>
      <c r="V75" s="121">
        <f>IF(VLOOKUP($X75,'Table 2A'!$B$8:$G$47,'Table 2A'!P$1,0)="","",VLOOKUP($X75,'Table 2A'!$B$8:$G$47,'Table 2A'!P$1,0))</f>
        <v/>
      </c>
      <c r="W75" s="121">
        <f>IF(VLOOKUP($X75,'Table 2A'!$B$8:$G$47,'Table 2A'!Q$1,0)="","",VLOOKUP($X75,'Table 2A'!$B$8:$G$47,'Table 2A'!Q$1,0))</f>
        <v/>
      </c>
      <c r="X75" s="113">
        <f>A75&amp;"."&amp;B75&amp;"."&amp;C75&amp;"."&amp;D75&amp;"."&amp;E75&amp;"."&amp;F75&amp;"."&amp;G75&amp;"."&amp;H75&amp;"."&amp;I75&amp;"."&amp;J75&amp;"."&amp;K75&amp;"."&amp;L75&amp;"."&amp;M75&amp;"."&amp;N75&amp;"."&amp;O75&amp;"."&amp;P75&amp;"."&amp;Q75&amp;"."&amp;R75</f>
        <v/>
      </c>
      <c r="Y75" s="113" t="n"/>
      <c r="Z75" s="113" t="n"/>
      <c r="AA75" s="118">
        <f>IFERROR(+IF(X75=VLOOKUP(X75,'Table 2A'!$B$8:$B$47,1,0),"OK","check!!!!"),"check!!!!")</f>
        <v/>
      </c>
      <c r="AB75" s="113">
        <f>IF('Table 2A'!B40=X75,"ok","check!!!!")</f>
        <v/>
      </c>
      <c r="AC75" s="119" t="n"/>
    </row>
    <row r="76">
      <c r="A76" s="113" t="inlineStr">
        <is>
          <t>A</t>
        </is>
      </c>
      <c r="B76" s="113" t="inlineStr">
        <is>
          <t>N</t>
        </is>
      </c>
      <c r="C76" s="113" t="inlineStr">
        <is>
          <t>@@</t>
        </is>
      </c>
      <c r="D76" s="113" t="inlineStr">
        <is>
          <t>_Z</t>
        </is>
      </c>
      <c r="E76" s="113" t="inlineStr">
        <is>
          <t>S1311</t>
        </is>
      </c>
      <c r="F76" s="113" t="inlineStr">
        <is>
          <t>_Z</t>
        </is>
      </c>
      <c r="G76" s="113" t="inlineStr">
        <is>
          <t>_Z</t>
        </is>
      </c>
      <c r="H76" s="113" t="inlineStr">
        <is>
          <t>_X</t>
        </is>
      </c>
      <c r="I76" s="113" t="inlineStr">
        <is>
          <t>OROA</t>
        </is>
      </c>
      <c r="J76" s="113" t="inlineStr">
        <is>
          <t>_Z</t>
        </is>
      </c>
      <c r="K76" s="113" t="inlineStr">
        <is>
          <t>T</t>
        </is>
      </c>
      <c r="L76" s="113" t="inlineStr">
        <is>
          <t>S</t>
        </is>
      </c>
      <c r="M76" s="113" t="inlineStr">
        <is>
          <t>V</t>
        </is>
      </c>
      <c r="N76" s="113" t="inlineStr">
        <is>
          <t>_T</t>
        </is>
      </c>
      <c r="O76" s="113" t="inlineStr">
        <is>
          <t>C01</t>
        </is>
      </c>
      <c r="P76" s="113" t="inlineStr">
        <is>
          <t>XDC</t>
        </is>
      </c>
      <c r="Q76" s="113" t="inlineStr">
        <is>
          <t>N</t>
        </is>
      </c>
      <c r="R76" s="113" t="inlineStr">
        <is>
          <t>EDP2</t>
        </is>
      </c>
      <c r="S76" s="121">
        <f>IF(VLOOKUP($X76,'Table 2A'!$B$8:$G$47,'Table 2A'!M$1,0)="","",VLOOKUP($X76,'Table 2A'!$B$8:$G$47,'Table 2A'!M$1,0))</f>
        <v/>
      </c>
      <c r="T76" s="121">
        <f>IF(VLOOKUP($X76,'Table 2A'!$B$8:$G$47,'Table 2A'!N$1,0)="","",VLOOKUP($X76,'Table 2A'!$B$8:$G$47,'Table 2A'!N$1,0))</f>
        <v/>
      </c>
      <c r="U76" s="121">
        <f>IF(VLOOKUP($X76,'Table 2A'!$B$8:$G$47,'Table 2A'!O$1,0)="","",VLOOKUP($X76,'Table 2A'!$B$8:$G$47,'Table 2A'!O$1,0))</f>
        <v/>
      </c>
      <c r="V76" s="121">
        <f>IF(VLOOKUP($X76,'Table 2A'!$B$8:$G$47,'Table 2A'!P$1,0)="","",VLOOKUP($X76,'Table 2A'!$B$8:$G$47,'Table 2A'!P$1,0))</f>
        <v/>
      </c>
      <c r="W76" s="121">
        <f>IF(VLOOKUP($X76,'Table 2A'!$B$8:$G$47,'Table 2A'!Q$1,0)="","",VLOOKUP($X76,'Table 2A'!$B$8:$G$47,'Table 2A'!Q$1,0))</f>
        <v/>
      </c>
      <c r="X76" s="113">
        <f>A76&amp;"."&amp;B76&amp;"."&amp;C76&amp;"."&amp;D76&amp;"."&amp;E76&amp;"."&amp;F76&amp;"."&amp;G76&amp;"."&amp;H76&amp;"."&amp;I76&amp;"."&amp;J76&amp;"."&amp;K76&amp;"."&amp;L76&amp;"."&amp;M76&amp;"."&amp;N76&amp;"."&amp;O76&amp;"."&amp;P76&amp;"."&amp;Q76&amp;"."&amp;R76</f>
        <v/>
      </c>
      <c r="Y76" s="113" t="n"/>
      <c r="Z76" s="113" t="n"/>
      <c r="AA76" s="118">
        <f>IFERROR(+IF(X76=VLOOKUP(X76,'Table 2A'!$B$8:$B$47,1,0),"OK","check!!!!"),"check!!!!")</f>
        <v/>
      </c>
      <c r="AB76" s="113">
        <f>IF('Table 2A'!B41=X76,"ok","check!!!!")</f>
        <v/>
      </c>
      <c r="AC76" s="119" t="n"/>
    </row>
    <row r="77">
      <c r="A77" s="113" t="inlineStr">
        <is>
          <t>A</t>
        </is>
      </c>
      <c r="B77" s="113" t="inlineStr">
        <is>
          <t>N</t>
        </is>
      </c>
      <c r="C77" s="113" t="inlineStr">
        <is>
          <t>@@</t>
        </is>
      </c>
      <c r="D77" s="113" t="inlineStr">
        <is>
          <t>_Z</t>
        </is>
      </c>
      <c r="E77" s="113" t="inlineStr">
        <is>
          <t>S1311</t>
        </is>
      </c>
      <c r="F77" s="113" t="inlineStr">
        <is>
          <t>_Z</t>
        </is>
      </c>
      <c r="G77" s="113" t="inlineStr">
        <is>
          <t>_Z</t>
        </is>
      </c>
      <c r="H77" s="113" t="inlineStr">
        <is>
          <t>_X</t>
        </is>
      </c>
      <c r="I77" s="113" t="inlineStr">
        <is>
          <t>OROA</t>
        </is>
      </c>
      <c r="J77" s="113" t="inlineStr">
        <is>
          <t>_Z</t>
        </is>
      </c>
      <c r="K77" s="113" t="inlineStr">
        <is>
          <t>T</t>
        </is>
      </c>
      <c r="L77" s="113" t="inlineStr">
        <is>
          <t>S</t>
        </is>
      </c>
      <c r="M77" s="113" t="inlineStr">
        <is>
          <t>V</t>
        </is>
      </c>
      <c r="N77" s="113" t="inlineStr">
        <is>
          <t>_T</t>
        </is>
      </c>
      <c r="O77" s="113" t="inlineStr">
        <is>
          <t>C02</t>
        </is>
      </c>
      <c r="P77" s="113" t="inlineStr">
        <is>
          <t>XDC</t>
        </is>
      </c>
      <c r="Q77" s="113" t="inlineStr">
        <is>
          <t>N</t>
        </is>
      </c>
      <c r="R77" s="113" t="inlineStr">
        <is>
          <t>EDP2</t>
        </is>
      </c>
      <c r="S77" s="121">
        <f>IF(VLOOKUP($X77,'Table 2A'!$B$8:$G$47,'Table 2A'!M$1,0)="","",VLOOKUP($X77,'Table 2A'!$B$8:$G$47,'Table 2A'!M$1,0))</f>
        <v/>
      </c>
      <c r="T77" s="121">
        <f>IF(VLOOKUP($X77,'Table 2A'!$B$8:$G$47,'Table 2A'!N$1,0)="","",VLOOKUP($X77,'Table 2A'!$B$8:$G$47,'Table 2A'!N$1,0))</f>
        <v/>
      </c>
      <c r="U77" s="121">
        <f>IF(VLOOKUP($X77,'Table 2A'!$B$8:$G$47,'Table 2A'!O$1,0)="","",VLOOKUP($X77,'Table 2A'!$B$8:$G$47,'Table 2A'!O$1,0))</f>
        <v/>
      </c>
      <c r="V77" s="121">
        <f>IF(VLOOKUP($X77,'Table 2A'!$B$8:$G$47,'Table 2A'!P$1,0)="","",VLOOKUP($X77,'Table 2A'!$B$8:$G$47,'Table 2A'!P$1,0))</f>
        <v/>
      </c>
      <c r="W77" s="121">
        <f>IF(VLOOKUP($X77,'Table 2A'!$B$8:$G$47,'Table 2A'!Q$1,0)="","",VLOOKUP($X77,'Table 2A'!$B$8:$G$47,'Table 2A'!Q$1,0))</f>
        <v/>
      </c>
      <c r="X77" s="113">
        <f>A77&amp;"."&amp;B77&amp;"."&amp;C77&amp;"."&amp;D77&amp;"."&amp;E77&amp;"."&amp;F77&amp;"."&amp;G77&amp;"."&amp;H77&amp;"."&amp;I77&amp;"."&amp;J77&amp;"."&amp;K77&amp;"."&amp;L77&amp;"."&amp;M77&amp;"."&amp;N77&amp;"."&amp;O77&amp;"."&amp;P77&amp;"."&amp;Q77&amp;"."&amp;R77</f>
        <v/>
      </c>
      <c r="Y77" s="113" t="n"/>
      <c r="Z77" s="113" t="n"/>
      <c r="AA77" s="118">
        <f>IFERROR(+IF(X77=VLOOKUP(X77,'Table 2A'!$B$8:$B$47,1,0),"OK","check!!!!"),"check!!!!")</f>
        <v/>
      </c>
      <c r="AB77" s="113">
        <f>IF('Table 2A'!B42=X77,"ok","check!!!!")</f>
        <v/>
      </c>
      <c r="AC77" s="119" t="n"/>
    </row>
    <row r="78">
      <c r="A78" s="113" t="inlineStr">
        <is>
          <t>A</t>
        </is>
      </c>
      <c r="B78" s="113" t="inlineStr">
        <is>
          <t>N</t>
        </is>
      </c>
      <c r="C78" s="113" t="inlineStr">
        <is>
          <t>@@</t>
        </is>
      </c>
      <c r="D78" s="113" t="inlineStr">
        <is>
          <t>_Z</t>
        </is>
      </c>
      <c r="E78" s="113" t="inlineStr">
        <is>
          <t>S1311</t>
        </is>
      </c>
      <c r="F78" s="113" t="inlineStr">
        <is>
          <t>_Z</t>
        </is>
      </c>
      <c r="G78" s="113" t="inlineStr">
        <is>
          <t>_Z</t>
        </is>
      </c>
      <c r="H78" s="113" t="inlineStr">
        <is>
          <t>_X</t>
        </is>
      </c>
      <c r="I78" s="113" t="inlineStr">
        <is>
          <t>OROA</t>
        </is>
      </c>
      <c r="J78" s="113" t="inlineStr">
        <is>
          <t>_Z</t>
        </is>
      </c>
      <c r="K78" s="113" t="inlineStr">
        <is>
          <t>T</t>
        </is>
      </c>
      <c r="L78" s="113" t="inlineStr">
        <is>
          <t>S</t>
        </is>
      </c>
      <c r="M78" s="113" t="inlineStr">
        <is>
          <t>V</t>
        </is>
      </c>
      <c r="N78" s="113" t="inlineStr">
        <is>
          <t>_T</t>
        </is>
      </c>
      <c r="O78" s="113" t="inlineStr">
        <is>
          <t>C03</t>
        </is>
      </c>
      <c r="P78" s="113" t="inlineStr">
        <is>
          <t>XDC</t>
        </is>
      </c>
      <c r="Q78" s="113" t="inlineStr">
        <is>
          <t>N</t>
        </is>
      </c>
      <c r="R78" s="113" t="inlineStr">
        <is>
          <t>EDP2</t>
        </is>
      </c>
      <c r="S78" s="121">
        <f>IF(VLOOKUP($X78,'Table 2A'!$B$8:$G$47,'Table 2A'!M$1,0)="","",VLOOKUP($X78,'Table 2A'!$B$8:$G$47,'Table 2A'!M$1,0))</f>
        <v/>
      </c>
      <c r="T78" s="121">
        <f>IF(VLOOKUP($X78,'Table 2A'!$B$8:$G$47,'Table 2A'!N$1,0)="","",VLOOKUP($X78,'Table 2A'!$B$8:$G$47,'Table 2A'!N$1,0))</f>
        <v/>
      </c>
      <c r="U78" s="121">
        <f>IF(VLOOKUP($X78,'Table 2A'!$B$8:$G$47,'Table 2A'!O$1,0)="","",VLOOKUP($X78,'Table 2A'!$B$8:$G$47,'Table 2A'!O$1,0))</f>
        <v/>
      </c>
      <c r="V78" s="121">
        <f>IF(VLOOKUP($X78,'Table 2A'!$B$8:$G$47,'Table 2A'!P$1,0)="","",VLOOKUP($X78,'Table 2A'!$B$8:$G$47,'Table 2A'!P$1,0))</f>
        <v/>
      </c>
      <c r="W78" s="121">
        <f>IF(VLOOKUP($X78,'Table 2A'!$B$8:$G$47,'Table 2A'!Q$1,0)="","",VLOOKUP($X78,'Table 2A'!$B$8:$G$47,'Table 2A'!Q$1,0))</f>
        <v/>
      </c>
      <c r="X78" s="113">
        <f>A78&amp;"."&amp;B78&amp;"."&amp;C78&amp;"."&amp;D78&amp;"."&amp;E78&amp;"."&amp;F78&amp;"."&amp;G78&amp;"."&amp;H78&amp;"."&amp;I78&amp;"."&amp;J78&amp;"."&amp;K78&amp;"."&amp;L78&amp;"."&amp;M78&amp;"."&amp;N78&amp;"."&amp;O78&amp;"."&amp;P78&amp;"."&amp;Q78&amp;"."&amp;R78</f>
        <v/>
      </c>
      <c r="Y78" s="113" t="n"/>
      <c r="Z78" s="113" t="n"/>
      <c r="AA78" s="118">
        <f>IFERROR(+IF(X78=VLOOKUP(X78,'Table 2A'!$B$8:$B$47,1,0),"OK","check!!!!"),"check!!!!")</f>
        <v/>
      </c>
      <c r="AB78" s="113">
        <f>IF('Table 2A'!B43=X78,"ok","check!!!!")</f>
        <v/>
      </c>
      <c r="AC78" s="119" t="n"/>
    </row>
    <row r="79">
      <c r="A79" s="113" t="inlineStr">
        <is>
          <t>A</t>
        </is>
      </c>
      <c r="B79" s="113" t="inlineStr">
        <is>
          <t>N</t>
        </is>
      </c>
      <c r="C79" s="113" t="inlineStr">
        <is>
          <t>@@</t>
        </is>
      </c>
      <c r="D79" s="113" t="inlineStr">
        <is>
          <t>_Z</t>
        </is>
      </c>
      <c r="E79" s="113" t="inlineStr">
        <is>
          <t>S1311</t>
        </is>
      </c>
      <c r="F79" s="113" t="inlineStr">
        <is>
          <t>_Z</t>
        </is>
      </c>
      <c r="G79" s="113" t="inlineStr">
        <is>
          <t>_Z</t>
        </is>
      </c>
      <c r="H79" s="113" t="inlineStr">
        <is>
          <t>_X</t>
        </is>
      </c>
      <c r="I79" s="113" t="inlineStr">
        <is>
          <t>OROA</t>
        </is>
      </c>
      <c r="J79" s="113" t="inlineStr">
        <is>
          <t>_Z</t>
        </is>
      </c>
      <c r="K79" s="113" t="inlineStr">
        <is>
          <t>T</t>
        </is>
      </c>
      <c r="L79" s="113" t="inlineStr">
        <is>
          <t>S</t>
        </is>
      </c>
      <c r="M79" s="113" t="inlineStr">
        <is>
          <t>V</t>
        </is>
      </c>
      <c r="N79" s="113" t="inlineStr">
        <is>
          <t>_T</t>
        </is>
      </c>
      <c r="O79" s="113" t="inlineStr">
        <is>
          <t>C04</t>
        </is>
      </c>
      <c r="P79" s="113" t="inlineStr">
        <is>
          <t>XDC</t>
        </is>
      </c>
      <c r="Q79" s="113" t="inlineStr">
        <is>
          <t>N</t>
        </is>
      </c>
      <c r="R79" s="113" t="inlineStr">
        <is>
          <t>EDP2</t>
        </is>
      </c>
      <c r="S79" s="121">
        <f>IF(VLOOKUP($X79,'Table 2A'!$B$8:$G$47,'Table 2A'!M$1,0)="","",VLOOKUP($X79,'Table 2A'!$B$8:$G$47,'Table 2A'!M$1,0))</f>
        <v/>
      </c>
      <c r="T79" s="121">
        <f>IF(VLOOKUP($X79,'Table 2A'!$B$8:$G$47,'Table 2A'!N$1,0)="","",VLOOKUP($X79,'Table 2A'!$B$8:$G$47,'Table 2A'!N$1,0))</f>
        <v/>
      </c>
      <c r="U79" s="121">
        <f>IF(VLOOKUP($X79,'Table 2A'!$B$8:$G$47,'Table 2A'!O$1,0)="","",VLOOKUP($X79,'Table 2A'!$B$8:$G$47,'Table 2A'!O$1,0))</f>
        <v/>
      </c>
      <c r="V79" s="121">
        <f>IF(VLOOKUP($X79,'Table 2A'!$B$8:$G$47,'Table 2A'!P$1,0)="","",VLOOKUP($X79,'Table 2A'!$B$8:$G$47,'Table 2A'!P$1,0))</f>
        <v/>
      </c>
      <c r="W79" s="121">
        <f>IF(VLOOKUP($X79,'Table 2A'!$B$8:$G$47,'Table 2A'!Q$1,0)="","",VLOOKUP($X79,'Table 2A'!$B$8:$G$47,'Table 2A'!Q$1,0))</f>
        <v/>
      </c>
      <c r="X79" s="113">
        <f>A79&amp;"."&amp;B79&amp;"."&amp;C79&amp;"."&amp;D79&amp;"."&amp;E79&amp;"."&amp;F79&amp;"."&amp;G79&amp;"."&amp;H79&amp;"."&amp;I79&amp;"."&amp;J79&amp;"."&amp;K79&amp;"."&amp;L79&amp;"."&amp;M79&amp;"."&amp;N79&amp;"."&amp;O79&amp;"."&amp;P79&amp;"."&amp;Q79&amp;"."&amp;R79</f>
        <v/>
      </c>
      <c r="Y79" s="113" t="n"/>
      <c r="Z79" s="113" t="n"/>
      <c r="AA79" s="118">
        <f>IFERROR(+IF(X79=VLOOKUP(X79,'Table 2A'!$B$8:$B$47,1,0),"OK","check!!!!"),"check!!!!")</f>
        <v/>
      </c>
      <c r="AB79" s="113">
        <f>IF('Table 2A'!B44=X79,"ok","check!!!!")</f>
        <v/>
      </c>
      <c r="AC79" s="119" t="n"/>
    </row>
    <row r="80">
      <c r="A80" s="113" t="inlineStr">
        <is>
          <t>A</t>
        </is>
      </c>
      <c r="B80" s="113" t="inlineStr">
        <is>
          <t>N</t>
        </is>
      </c>
      <c r="C80" s="113" t="inlineStr">
        <is>
          <t>@@</t>
        </is>
      </c>
      <c r="D80" s="113" t="inlineStr">
        <is>
          <t>_Z</t>
        </is>
      </c>
      <c r="E80" s="113" t="inlineStr">
        <is>
          <t>S1311</t>
        </is>
      </c>
      <c r="F80" s="113" t="inlineStr">
        <is>
          <t>_Z</t>
        </is>
      </c>
      <c r="G80" s="113" t="inlineStr">
        <is>
          <t>_Z</t>
        </is>
      </c>
      <c r="H80" s="113" t="inlineStr">
        <is>
          <t>_X</t>
        </is>
      </c>
      <c r="I80" s="113" t="inlineStr">
        <is>
          <t>OROA</t>
        </is>
      </c>
      <c r="J80" s="113" t="inlineStr">
        <is>
          <t>_Z</t>
        </is>
      </c>
      <c r="K80" s="113" t="inlineStr">
        <is>
          <t>T</t>
        </is>
      </c>
      <c r="L80" s="113" t="inlineStr">
        <is>
          <t>S</t>
        </is>
      </c>
      <c r="M80" s="113" t="inlineStr">
        <is>
          <t>V</t>
        </is>
      </c>
      <c r="N80" s="113" t="inlineStr">
        <is>
          <t>_T</t>
        </is>
      </c>
      <c r="O80" s="113" t="inlineStr">
        <is>
          <t>C05</t>
        </is>
      </c>
      <c r="P80" s="113" t="inlineStr">
        <is>
          <t>XDC</t>
        </is>
      </c>
      <c r="Q80" s="113" t="inlineStr">
        <is>
          <t>N</t>
        </is>
      </c>
      <c r="R80" s="113" t="inlineStr">
        <is>
          <t>EDP2</t>
        </is>
      </c>
      <c r="S80" s="121">
        <f>IF(VLOOKUP($X80,'Table 2A'!$B$8:$G$47,'Table 2A'!M$1,0)="","",VLOOKUP($X80,'Table 2A'!$B$8:$G$47,'Table 2A'!M$1,0))</f>
        <v/>
      </c>
      <c r="T80" s="121">
        <f>IF(VLOOKUP($X80,'Table 2A'!$B$8:$G$47,'Table 2A'!N$1,0)="","",VLOOKUP($X80,'Table 2A'!$B$8:$G$47,'Table 2A'!N$1,0))</f>
        <v/>
      </c>
      <c r="U80" s="121">
        <f>IF(VLOOKUP($X80,'Table 2A'!$B$8:$G$47,'Table 2A'!O$1,0)="","",VLOOKUP($X80,'Table 2A'!$B$8:$G$47,'Table 2A'!O$1,0))</f>
        <v/>
      </c>
      <c r="V80" s="121">
        <f>IF(VLOOKUP($X80,'Table 2A'!$B$8:$G$47,'Table 2A'!P$1,0)="","",VLOOKUP($X80,'Table 2A'!$B$8:$G$47,'Table 2A'!P$1,0))</f>
        <v/>
      </c>
      <c r="W80" s="121">
        <f>IF(VLOOKUP($X80,'Table 2A'!$B$8:$G$47,'Table 2A'!Q$1,0)="","",VLOOKUP($X80,'Table 2A'!$B$8:$G$47,'Table 2A'!Q$1,0))</f>
        <v/>
      </c>
      <c r="X80" s="113">
        <f>A80&amp;"."&amp;B80&amp;"."&amp;C80&amp;"."&amp;D80&amp;"."&amp;E80&amp;"."&amp;F80&amp;"."&amp;G80&amp;"."&amp;H80&amp;"."&amp;I80&amp;"."&amp;J80&amp;"."&amp;K80&amp;"."&amp;L80&amp;"."&amp;M80&amp;"."&amp;N80&amp;"."&amp;O80&amp;"."&amp;P80&amp;"."&amp;Q80&amp;"."&amp;R80</f>
        <v/>
      </c>
      <c r="Y80" s="113" t="n"/>
      <c r="Z80" s="113" t="n"/>
      <c r="AA80" s="118">
        <f>IFERROR(+IF(X80=VLOOKUP(X80,'Table 2A'!$B$8:$B$47,1,0),"OK","check!!!!"),"check!!!!")</f>
        <v/>
      </c>
      <c r="AB80" s="113">
        <f>IF('Table 2A'!B45=X80,"ok","check!!!!")</f>
        <v/>
      </c>
      <c r="AC80" s="119" t="n"/>
    </row>
    <row r="81">
      <c r="A81" s="113" t="inlineStr">
        <is>
          <t>A</t>
        </is>
      </c>
      <c r="B81" s="113" t="inlineStr">
        <is>
          <t>N</t>
        </is>
      </c>
      <c r="C81" s="113" t="inlineStr">
        <is>
          <t>@@</t>
        </is>
      </c>
      <c r="D81" s="113" t="inlineStr">
        <is>
          <t>_Z</t>
        </is>
      </c>
      <c r="E81" s="113" t="inlineStr">
        <is>
          <t>S1311</t>
        </is>
      </c>
      <c r="F81" s="113" t="inlineStr">
        <is>
          <t>_Z</t>
        </is>
      </c>
      <c r="G81" s="113" t="inlineStr">
        <is>
          <t>_Z</t>
        </is>
      </c>
      <c r="H81" s="113" t="inlineStr">
        <is>
          <t>B</t>
        </is>
      </c>
      <c r="I81" s="113" t="inlineStr">
        <is>
          <t>B9</t>
        </is>
      </c>
      <c r="J81" s="113" t="inlineStr">
        <is>
          <t>_Z</t>
        </is>
      </c>
      <c r="K81" s="113" t="inlineStr">
        <is>
          <t>_Z</t>
        </is>
      </c>
      <c r="L81" s="113" t="inlineStr">
        <is>
          <t>S</t>
        </is>
      </c>
      <c r="M81" s="113" t="inlineStr">
        <is>
          <t>V</t>
        </is>
      </c>
      <c r="N81" s="113" t="inlineStr">
        <is>
          <t>_T</t>
        </is>
      </c>
      <c r="O81" s="113" t="inlineStr">
        <is>
          <t>_T</t>
        </is>
      </c>
      <c r="P81" s="113" t="inlineStr">
        <is>
          <t>XDC</t>
        </is>
      </c>
      <c r="Q81" s="113" t="inlineStr">
        <is>
          <t>N</t>
        </is>
      </c>
      <c r="R81" s="113" t="inlineStr">
        <is>
          <t>EDP2</t>
        </is>
      </c>
      <c r="S81" s="121">
        <f>IF(VLOOKUP($X81,'Table 2A'!$B$8:$G$47,'Table 2A'!M$1,0)="","",VLOOKUP($X81,'Table 2A'!$B$8:$G$47,'Table 2A'!M$1,0))</f>
        <v/>
      </c>
      <c r="T81" s="121">
        <f>IF(VLOOKUP($X81,'Table 2A'!$B$8:$G$47,'Table 2A'!N$1,0)="","",VLOOKUP($X81,'Table 2A'!$B$8:$G$47,'Table 2A'!N$1,0))</f>
        <v/>
      </c>
      <c r="U81" s="121">
        <f>IF(VLOOKUP($X81,'Table 2A'!$B$8:$G$47,'Table 2A'!O$1,0)="","",VLOOKUP($X81,'Table 2A'!$B$8:$G$47,'Table 2A'!O$1,0))</f>
        <v/>
      </c>
      <c r="V81" s="121">
        <f>IF(VLOOKUP($X81,'Table 2A'!$B$8:$G$47,'Table 2A'!P$1,0)="","",VLOOKUP($X81,'Table 2A'!$B$8:$G$47,'Table 2A'!P$1,0))</f>
        <v/>
      </c>
      <c r="W81" s="121">
        <f>IF(VLOOKUP($X81,'Table 2A'!$B$8:$G$47,'Table 2A'!Q$1,0)="","",VLOOKUP($X81,'Table 2A'!$B$8:$G$47,'Table 2A'!Q$1,0))</f>
        <v/>
      </c>
      <c r="X81" s="113">
        <f>A81&amp;"."&amp;B81&amp;"."&amp;C81&amp;"."&amp;D81&amp;"."&amp;E81&amp;"."&amp;F81&amp;"."&amp;G81&amp;"."&amp;H81&amp;"."&amp;I81&amp;"."&amp;J81&amp;"."&amp;K81&amp;"."&amp;L81&amp;"."&amp;M81&amp;"."&amp;N81&amp;"."&amp;O81&amp;"."&amp;P81&amp;"."&amp;Q81&amp;"."&amp;R81</f>
        <v/>
      </c>
      <c r="Y81" s="113" t="n"/>
      <c r="Z81" s="113" t="n"/>
      <c r="AA81" s="118">
        <f>IFERROR(+IF(X81=VLOOKUP(X81,'Table 2A'!$B$8:$B$47,1,0),"OK","check!!!!"),"check!!!!")</f>
        <v/>
      </c>
      <c r="AB81" s="113">
        <f>IF('Table 2A'!B47=X81,"ok","check!!!!")</f>
        <v/>
      </c>
      <c r="AC81" s="119" t="n"/>
    </row>
    <row r="82">
      <c r="A82" s="113" t="inlineStr">
        <is>
          <t>A</t>
        </is>
      </c>
      <c r="B82" s="113" t="inlineStr">
        <is>
          <t>N</t>
        </is>
      </c>
      <c r="C82" s="113" t="inlineStr">
        <is>
          <t>@@</t>
        </is>
      </c>
      <c r="D82" s="113" t="inlineStr">
        <is>
          <t>_Z</t>
        </is>
      </c>
      <c r="E82" s="113" t="inlineStr">
        <is>
          <t>S1312</t>
        </is>
      </c>
      <c r="F82" s="113" t="inlineStr">
        <is>
          <t>_Z</t>
        </is>
      </c>
      <c r="G82" s="113" t="inlineStr">
        <is>
          <t>_Z</t>
        </is>
      </c>
      <c r="H82" s="113" t="inlineStr">
        <is>
          <t>B</t>
        </is>
      </c>
      <c r="I82" s="113" t="inlineStr">
        <is>
          <t>ORWB</t>
        </is>
      </c>
      <c r="J82" s="113" t="inlineStr">
        <is>
          <t>_Z</t>
        </is>
      </c>
      <c r="K82" s="113" t="inlineStr">
        <is>
          <t>T</t>
        </is>
      </c>
      <c r="L82" s="113" t="inlineStr">
        <is>
          <t>S</t>
        </is>
      </c>
      <c r="M82" s="113" t="inlineStr">
        <is>
          <t>V</t>
        </is>
      </c>
      <c r="N82" s="113" t="inlineStr">
        <is>
          <t>_T</t>
        </is>
      </c>
      <c r="O82" s="113" t="inlineStr">
        <is>
          <t>_T</t>
        </is>
      </c>
      <c r="P82" s="113" t="inlineStr">
        <is>
          <t>XDC</t>
        </is>
      </c>
      <c r="Q82" s="113" t="inlineStr">
        <is>
          <t>N</t>
        </is>
      </c>
      <c r="R82" s="113" t="inlineStr">
        <is>
          <t>EDP2</t>
        </is>
      </c>
      <c r="S82" s="123">
        <f>IF(VLOOKUP($X82,#REF!,#REF!,0)="","",VLOOKUP($X82,#REF!,#REF!,0))</f>
        <v/>
      </c>
      <c r="T82" s="123">
        <f>IF(VLOOKUP($X82,#REF!,#REF!,0)="","",VLOOKUP($X82,#REF!,#REF!,0))</f>
        <v/>
      </c>
      <c r="U82" s="123">
        <f>IF(VLOOKUP($X82,#REF!,#REF!,0)="","",VLOOKUP($X82,#REF!,#REF!,0))</f>
        <v/>
      </c>
      <c r="V82" s="123">
        <f>IF(VLOOKUP($X82,#REF!,#REF!,0)="","",VLOOKUP($X82,#REF!,#REF!,0))</f>
        <v/>
      </c>
      <c r="W82" s="123">
        <f>IF(VLOOKUP($X82,#REF!,#REF!,0)="","",VLOOKUP($X82,#REF!,#REF!,0))</f>
        <v/>
      </c>
      <c r="X82" s="113">
        <f>A82&amp;"."&amp;B82&amp;"."&amp;C82&amp;"."&amp;D82&amp;"."&amp;E82&amp;"."&amp;F82&amp;"."&amp;G82&amp;"."&amp;H82&amp;"."&amp;I82&amp;"."&amp;J82&amp;"."&amp;K82&amp;"."&amp;L82&amp;"."&amp;M82&amp;"."&amp;N82&amp;"."&amp;O82&amp;"."&amp;P82&amp;"."&amp;Q82&amp;"."&amp;R82</f>
        <v/>
      </c>
      <c r="Y82" s="113" t="n"/>
      <c r="Z82" s="113" t="n"/>
      <c r="AA82" s="118">
        <f>IFERROR(+IF(X82=VLOOKUP(X82,#REF!,1,0),"OK","check!!!!"),"check!!!!")</f>
        <v/>
      </c>
      <c r="AB82" s="113">
        <f>IF(#REF!=X82,"ok","check!!!!")</f>
        <v/>
      </c>
      <c r="AC82" s="119" t="n"/>
    </row>
    <row r="83">
      <c r="A83" s="113" t="inlineStr">
        <is>
          <t>A</t>
        </is>
      </c>
      <c r="B83" s="113" t="inlineStr">
        <is>
          <t>N</t>
        </is>
      </c>
      <c r="C83" s="113" t="inlineStr">
        <is>
          <t>@@</t>
        </is>
      </c>
      <c r="D83" s="113" t="inlineStr">
        <is>
          <t>_Z</t>
        </is>
      </c>
      <c r="E83" s="113" t="inlineStr">
        <is>
          <t>S1312</t>
        </is>
      </c>
      <c r="F83" s="113" t="inlineStr">
        <is>
          <t>_Z</t>
        </is>
      </c>
      <c r="G83" s="113" t="inlineStr">
        <is>
          <t>_Z</t>
        </is>
      </c>
      <c r="H83" s="113" t="inlineStr">
        <is>
          <t>B</t>
        </is>
      </c>
      <c r="I83" s="113" t="inlineStr">
        <is>
          <t>F</t>
        </is>
      </c>
      <c r="J83" s="113" t="inlineStr">
        <is>
          <t>F</t>
        </is>
      </c>
      <c r="K83" s="113" t="inlineStr">
        <is>
          <t>T</t>
        </is>
      </c>
      <c r="L83" s="113" t="inlineStr">
        <is>
          <t>S</t>
        </is>
      </c>
      <c r="M83" s="113" t="inlineStr">
        <is>
          <t>V</t>
        </is>
      </c>
      <c r="N83" s="113" t="inlineStr">
        <is>
          <t>_T</t>
        </is>
      </c>
      <c r="O83" s="113" t="inlineStr">
        <is>
          <t>_T</t>
        </is>
      </c>
      <c r="P83" s="113" t="inlineStr">
        <is>
          <t>XDC</t>
        </is>
      </c>
      <c r="Q83" s="113" t="inlineStr">
        <is>
          <t>N</t>
        </is>
      </c>
      <c r="R83" s="113" t="inlineStr">
        <is>
          <t>EDP2</t>
        </is>
      </c>
      <c r="S83" s="123">
        <f>IF(VLOOKUP($X83,#REF!,#REF!,0)="","",VLOOKUP($X83,#REF!,#REF!,0))</f>
        <v/>
      </c>
      <c r="T83" s="123">
        <f>IF(VLOOKUP($X83,#REF!,#REF!,0)="","",VLOOKUP($X83,#REF!,#REF!,0))</f>
        <v/>
      </c>
      <c r="U83" s="123">
        <f>IF(VLOOKUP($X83,#REF!,#REF!,0)="","",VLOOKUP($X83,#REF!,#REF!,0))</f>
        <v/>
      </c>
      <c r="V83" s="123">
        <f>IF(VLOOKUP($X83,#REF!,#REF!,0)="","",VLOOKUP($X83,#REF!,#REF!,0))</f>
        <v/>
      </c>
      <c r="W83" s="123">
        <f>IF(VLOOKUP($X83,#REF!,#REF!,0)="","",VLOOKUP($X83,#REF!,#REF!,0))</f>
        <v/>
      </c>
      <c r="X83" s="113">
        <f>A83&amp;"."&amp;B83&amp;"."&amp;C83&amp;"."&amp;D83&amp;"."&amp;E83&amp;"."&amp;F83&amp;"."&amp;G83&amp;"."&amp;H83&amp;"."&amp;I83&amp;"."&amp;J83&amp;"."&amp;K83&amp;"."&amp;L83&amp;"."&amp;M83&amp;"."&amp;N83&amp;"."&amp;O83&amp;"."&amp;P83&amp;"."&amp;Q83&amp;"."&amp;R83</f>
        <v/>
      </c>
      <c r="Y83" s="113" t="n"/>
      <c r="Z83" s="113" t="n"/>
      <c r="AA83" s="118">
        <f>IFERROR(+IF(X83=VLOOKUP(X83,#REF!,1,0),"OK","check!!!!"),"check!!!!")</f>
        <v/>
      </c>
      <c r="AB83" s="113">
        <f>IF(#REF!=X83,"ok","check!!!!")</f>
        <v/>
      </c>
      <c r="AC83" s="119" t="n"/>
    </row>
    <row r="84">
      <c r="A84" s="113" t="inlineStr">
        <is>
          <t>A</t>
        </is>
      </c>
      <c r="B84" s="113" t="inlineStr">
        <is>
          <t>N</t>
        </is>
      </c>
      <c r="C84" s="113" t="inlineStr">
        <is>
          <t>@@</t>
        </is>
      </c>
      <c r="D84" s="113" t="inlineStr">
        <is>
          <t>_Z</t>
        </is>
      </c>
      <c r="E84" s="113" t="inlineStr">
        <is>
          <t>S1312</t>
        </is>
      </c>
      <c r="F84" s="113" t="inlineStr">
        <is>
          <t>_Z</t>
        </is>
      </c>
      <c r="G84" s="113" t="inlineStr">
        <is>
          <t>N</t>
        </is>
      </c>
      <c r="H84" s="113" t="inlineStr">
        <is>
          <t>A</t>
        </is>
      </c>
      <c r="I84" s="113" t="inlineStr">
        <is>
          <t>F</t>
        </is>
      </c>
      <c r="J84" s="113" t="inlineStr">
        <is>
          <t>F4</t>
        </is>
      </c>
      <c r="K84" s="113" t="inlineStr">
        <is>
          <t>T</t>
        </is>
      </c>
      <c r="L84" s="113" t="inlineStr">
        <is>
          <t>S</t>
        </is>
      </c>
      <c r="M84" s="113" t="inlineStr">
        <is>
          <t>V</t>
        </is>
      </c>
      <c r="N84" s="113" t="inlineStr">
        <is>
          <t>_T</t>
        </is>
      </c>
      <c r="O84" s="113" t="inlineStr">
        <is>
          <t>_T</t>
        </is>
      </c>
      <c r="P84" s="113" t="inlineStr">
        <is>
          <t>XDC</t>
        </is>
      </c>
      <c r="Q84" s="113" t="inlineStr">
        <is>
          <t>N</t>
        </is>
      </c>
      <c r="R84" s="113" t="inlineStr">
        <is>
          <t>EDP2</t>
        </is>
      </c>
      <c r="S84" s="123">
        <f>IF(VLOOKUP($X84,#REF!,#REF!,0)="","",VLOOKUP($X84,#REF!,#REF!,0))</f>
        <v/>
      </c>
      <c r="T84" s="123">
        <f>IF(VLOOKUP($X84,#REF!,#REF!,0)="","",VLOOKUP($X84,#REF!,#REF!,0))</f>
        <v/>
      </c>
      <c r="U84" s="123">
        <f>IF(VLOOKUP($X84,#REF!,#REF!,0)="","",VLOOKUP($X84,#REF!,#REF!,0))</f>
        <v/>
      </c>
      <c r="V84" s="123">
        <f>IF(VLOOKUP($X84,#REF!,#REF!,0)="","",VLOOKUP($X84,#REF!,#REF!,0))</f>
        <v/>
      </c>
      <c r="W84" s="123">
        <f>IF(VLOOKUP($X84,#REF!,#REF!,0)="","",VLOOKUP($X84,#REF!,#REF!,0))</f>
        <v/>
      </c>
      <c r="X84" s="113">
        <f>A84&amp;"."&amp;B84&amp;"."&amp;C84&amp;"."&amp;D84&amp;"."&amp;E84&amp;"."&amp;F84&amp;"."&amp;G84&amp;"."&amp;H84&amp;"."&amp;I84&amp;"."&amp;J84&amp;"."&amp;K84&amp;"."&amp;L84&amp;"."&amp;M84&amp;"."&amp;N84&amp;"."&amp;O84&amp;"."&amp;P84&amp;"."&amp;Q84&amp;"."&amp;R84</f>
        <v/>
      </c>
      <c r="Y84" s="113" t="n"/>
      <c r="Z84" s="113" t="n"/>
      <c r="AA84" s="118">
        <f>IFERROR(+IF(X84=VLOOKUP(X84,#REF!,1,0),"OK","check!!!!"),"check!!!!")</f>
        <v/>
      </c>
      <c r="AB84" s="113">
        <f>IF(#REF!=X84,"ok","check!!!!")</f>
        <v/>
      </c>
      <c r="AC84" s="119" t="n"/>
    </row>
    <row r="85">
      <c r="A85" s="113" t="inlineStr">
        <is>
          <t>A</t>
        </is>
      </c>
      <c r="B85" s="113" t="inlineStr">
        <is>
          <t>N</t>
        </is>
      </c>
      <c r="C85" s="113" t="inlineStr">
        <is>
          <t>@@</t>
        </is>
      </c>
      <c r="D85" s="113" t="inlineStr">
        <is>
          <t>_Z</t>
        </is>
      </c>
      <c r="E85" s="113" t="inlineStr">
        <is>
          <t>S1312</t>
        </is>
      </c>
      <c r="F85" s="113" t="inlineStr">
        <is>
          <t>_Z</t>
        </is>
      </c>
      <c r="G85" s="113" t="inlineStr">
        <is>
          <t>N</t>
        </is>
      </c>
      <c r="H85" s="113" t="inlineStr">
        <is>
          <t>A</t>
        </is>
      </c>
      <c r="I85" s="113" t="inlineStr">
        <is>
          <t>F</t>
        </is>
      </c>
      <c r="J85" s="113" t="inlineStr">
        <is>
          <t>F5</t>
        </is>
      </c>
      <c r="K85" s="113" t="inlineStr">
        <is>
          <t>T</t>
        </is>
      </c>
      <c r="L85" s="113" t="inlineStr">
        <is>
          <t>S</t>
        </is>
      </c>
      <c r="M85" s="113" t="inlineStr">
        <is>
          <t>V</t>
        </is>
      </c>
      <c r="N85" s="113" t="inlineStr">
        <is>
          <t>_T</t>
        </is>
      </c>
      <c r="O85" s="113" t="inlineStr">
        <is>
          <t>_T</t>
        </is>
      </c>
      <c r="P85" s="113" t="inlineStr">
        <is>
          <t>XDC</t>
        </is>
      </c>
      <c r="Q85" s="113" t="inlineStr">
        <is>
          <t>N</t>
        </is>
      </c>
      <c r="R85" s="113" t="inlineStr">
        <is>
          <t>EDP2</t>
        </is>
      </c>
      <c r="S85" s="123">
        <f>IF(VLOOKUP($X85,#REF!,#REF!,0)="","",VLOOKUP($X85,#REF!,#REF!,0))</f>
        <v/>
      </c>
      <c r="T85" s="123">
        <f>IF(VLOOKUP($X85,#REF!,#REF!,0)="","",VLOOKUP($X85,#REF!,#REF!,0))</f>
        <v/>
      </c>
      <c r="U85" s="123">
        <f>IF(VLOOKUP($X85,#REF!,#REF!,0)="","",VLOOKUP($X85,#REF!,#REF!,0))</f>
        <v/>
      </c>
      <c r="V85" s="123">
        <f>IF(VLOOKUP($X85,#REF!,#REF!,0)="","",VLOOKUP($X85,#REF!,#REF!,0))</f>
        <v/>
      </c>
      <c r="W85" s="123">
        <f>IF(VLOOKUP($X85,#REF!,#REF!,0)="","",VLOOKUP($X85,#REF!,#REF!,0))</f>
        <v/>
      </c>
      <c r="X85" s="113">
        <f>A85&amp;"."&amp;B85&amp;"."&amp;C85&amp;"."&amp;D85&amp;"."&amp;E85&amp;"."&amp;F85&amp;"."&amp;G85&amp;"."&amp;H85&amp;"."&amp;I85&amp;"."&amp;J85&amp;"."&amp;K85&amp;"."&amp;L85&amp;"."&amp;M85&amp;"."&amp;N85&amp;"."&amp;O85&amp;"."&amp;P85&amp;"."&amp;Q85&amp;"."&amp;R85</f>
        <v/>
      </c>
      <c r="Y85" s="113" t="n"/>
      <c r="Z85" s="113" t="n"/>
      <c r="AA85" s="118">
        <f>IFERROR(+IF(X85=VLOOKUP(X85,#REF!,1,0),"OK","check!!!!"),"check!!!!")</f>
        <v/>
      </c>
      <c r="AB85" s="113">
        <f>IF(#REF!=X85,"ok","check!!!!")</f>
        <v/>
      </c>
      <c r="AC85" s="119" t="n"/>
    </row>
    <row r="86">
      <c r="A86" s="113" t="inlineStr">
        <is>
          <t>A</t>
        </is>
      </c>
      <c r="B86" s="113" t="inlineStr">
        <is>
          <t>N</t>
        </is>
      </c>
      <c r="C86" s="113" t="inlineStr">
        <is>
          <t>@@</t>
        </is>
      </c>
      <c r="D86" s="113" t="inlineStr">
        <is>
          <t>_Z</t>
        </is>
      </c>
      <c r="E86" s="113" t="inlineStr">
        <is>
          <t>S1312</t>
        </is>
      </c>
      <c r="F86" s="113" t="inlineStr">
        <is>
          <t>_Z</t>
        </is>
      </c>
      <c r="G86" s="113" t="inlineStr">
        <is>
          <t>_Z</t>
        </is>
      </c>
      <c r="H86" s="113" t="inlineStr">
        <is>
          <t>N</t>
        </is>
      </c>
      <c r="I86" s="113" t="inlineStr">
        <is>
          <t>F</t>
        </is>
      </c>
      <c r="J86" s="113" t="inlineStr">
        <is>
          <t>FNDX</t>
        </is>
      </c>
      <c r="K86" s="113" t="inlineStr">
        <is>
          <t>T</t>
        </is>
      </c>
      <c r="L86" s="113" t="inlineStr">
        <is>
          <t>S</t>
        </is>
      </c>
      <c r="M86" s="113" t="inlineStr">
        <is>
          <t>V</t>
        </is>
      </c>
      <c r="N86" s="113" t="inlineStr">
        <is>
          <t>_T</t>
        </is>
      </c>
      <c r="O86" s="113" t="inlineStr">
        <is>
          <t>_T</t>
        </is>
      </c>
      <c r="P86" s="113" t="inlineStr">
        <is>
          <t>XDC</t>
        </is>
      </c>
      <c r="Q86" s="113" t="inlineStr">
        <is>
          <t>N</t>
        </is>
      </c>
      <c r="R86" s="113" t="inlineStr">
        <is>
          <t>EDP2</t>
        </is>
      </c>
      <c r="S86" s="123">
        <f>IF(VLOOKUP($X86,#REF!,#REF!,0)="","",VLOOKUP($X86,#REF!,#REF!,0))</f>
        <v/>
      </c>
      <c r="T86" s="123">
        <f>IF(VLOOKUP($X86,#REF!,#REF!,0)="","",VLOOKUP($X86,#REF!,#REF!,0))</f>
        <v/>
      </c>
      <c r="U86" s="123">
        <f>IF(VLOOKUP($X86,#REF!,#REF!,0)="","",VLOOKUP($X86,#REF!,#REF!,0))</f>
        <v/>
      </c>
      <c r="V86" s="123">
        <f>IF(VLOOKUP($X86,#REF!,#REF!,0)="","",VLOOKUP($X86,#REF!,#REF!,0))</f>
        <v/>
      </c>
      <c r="W86" s="123">
        <f>IF(VLOOKUP($X86,#REF!,#REF!,0)="","",VLOOKUP($X86,#REF!,#REF!,0))</f>
        <v/>
      </c>
      <c r="X86" s="113">
        <f>A86&amp;"."&amp;B86&amp;"."&amp;C86&amp;"."&amp;D86&amp;"."&amp;E86&amp;"."&amp;F86&amp;"."&amp;G86&amp;"."&amp;H86&amp;"."&amp;I86&amp;"."&amp;J86&amp;"."&amp;K86&amp;"."&amp;L86&amp;"."&amp;M86&amp;"."&amp;N86&amp;"."&amp;O86&amp;"."&amp;P86&amp;"."&amp;Q86&amp;"."&amp;R86</f>
        <v/>
      </c>
      <c r="Y86" s="113" t="n"/>
      <c r="Z86" s="113" t="n"/>
      <c r="AA86" s="118">
        <f>IFERROR(+IF(X86=VLOOKUP(X86,#REF!,1,0),"OK","check!!!!"),"check!!!!")</f>
        <v/>
      </c>
      <c r="AB86" s="113">
        <f>IF(#REF!=X86,"ok","check!!!!")</f>
        <v/>
      </c>
      <c r="AC86" s="119" t="n"/>
    </row>
    <row r="87">
      <c r="A87" s="113" t="inlineStr">
        <is>
          <t>A</t>
        </is>
      </c>
      <c r="B87" s="113" t="inlineStr">
        <is>
          <t>N</t>
        </is>
      </c>
      <c r="C87" s="113" t="inlineStr">
        <is>
          <t>@@</t>
        </is>
      </c>
      <c r="D87" s="113" t="inlineStr">
        <is>
          <t>_Z</t>
        </is>
      </c>
      <c r="E87" s="113" t="inlineStr">
        <is>
          <t>S1312</t>
        </is>
      </c>
      <c r="F87" s="113" t="inlineStr">
        <is>
          <t>_Z</t>
        </is>
      </c>
      <c r="G87" s="113" t="inlineStr">
        <is>
          <t>_Z</t>
        </is>
      </c>
      <c r="H87" s="113" t="inlineStr">
        <is>
          <t>L</t>
        </is>
      </c>
      <c r="I87" s="113" t="inlineStr">
        <is>
          <t>F</t>
        </is>
      </c>
      <c r="J87" s="113" t="inlineStr">
        <is>
          <t>FNDL</t>
        </is>
      </c>
      <c r="K87" s="113" t="inlineStr">
        <is>
          <t>T</t>
        </is>
      </c>
      <c r="L87" s="113" t="inlineStr">
        <is>
          <t>S</t>
        </is>
      </c>
      <c r="M87" s="113" t="inlineStr">
        <is>
          <t>V</t>
        </is>
      </c>
      <c r="N87" s="113" t="inlineStr">
        <is>
          <t>_T</t>
        </is>
      </c>
      <c r="O87" s="113" t="inlineStr">
        <is>
          <t>_T</t>
        </is>
      </c>
      <c r="P87" s="113" t="inlineStr">
        <is>
          <t>XDC</t>
        </is>
      </c>
      <c r="Q87" s="113" t="inlineStr">
        <is>
          <t>N</t>
        </is>
      </c>
      <c r="R87" s="113" t="inlineStr">
        <is>
          <t>EDP2</t>
        </is>
      </c>
      <c r="S87" s="123">
        <f>IF(VLOOKUP($X87,#REF!,#REF!,0)="","",VLOOKUP($X87,#REF!,#REF!,0))</f>
        <v/>
      </c>
      <c r="T87" s="123">
        <f>IF(VLOOKUP($X87,#REF!,#REF!,0)="","",VLOOKUP($X87,#REF!,#REF!,0))</f>
        <v/>
      </c>
      <c r="U87" s="123">
        <f>IF(VLOOKUP($X87,#REF!,#REF!,0)="","",VLOOKUP($X87,#REF!,#REF!,0))</f>
        <v/>
      </c>
      <c r="V87" s="123">
        <f>IF(VLOOKUP($X87,#REF!,#REF!,0)="","",VLOOKUP($X87,#REF!,#REF!,0))</f>
        <v/>
      </c>
      <c r="W87" s="123">
        <f>IF(VLOOKUP($X87,#REF!,#REF!,0)="","",VLOOKUP($X87,#REF!,#REF!,0))</f>
        <v/>
      </c>
      <c r="X87" s="113">
        <f>A87&amp;"."&amp;B87&amp;"."&amp;C87&amp;"."&amp;D87&amp;"."&amp;E87&amp;"."&amp;F87&amp;"."&amp;G87&amp;"."&amp;H87&amp;"."&amp;I87&amp;"."&amp;J87&amp;"."&amp;K87&amp;"."&amp;L87&amp;"."&amp;M87&amp;"."&amp;N87&amp;"."&amp;O87&amp;"."&amp;P87&amp;"."&amp;Q87&amp;"."&amp;R87</f>
        <v/>
      </c>
      <c r="Y87" s="113" t="n"/>
      <c r="Z87" s="113" t="n"/>
      <c r="AA87" s="118">
        <f>IFERROR(+IF(X87=VLOOKUP(X87,#REF!,1,0),"OK","check!!!!"),"check!!!!")</f>
        <v/>
      </c>
      <c r="AB87" s="113">
        <f>IF(#REF!=X87,"ok","check!!!!")</f>
        <v/>
      </c>
      <c r="AC87" s="119" t="n"/>
    </row>
    <row r="88">
      <c r="A88" s="113" t="inlineStr">
        <is>
          <t>A</t>
        </is>
      </c>
      <c r="B88" s="113" t="inlineStr">
        <is>
          <t>N</t>
        </is>
      </c>
      <c r="C88" s="113" t="inlineStr">
        <is>
          <t>@@</t>
        </is>
      </c>
      <c r="D88" s="113" t="inlineStr">
        <is>
          <t>_Z</t>
        </is>
      </c>
      <c r="E88" s="113" t="inlineStr">
        <is>
          <t>S1312</t>
        </is>
      </c>
      <c r="F88" s="113" t="inlineStr">
        <is>
          <t>_Z</t>
        </is>
      </c>
      <c r="G88" s="113" t="inlineStr">
        <is>
          <t>_Z</t>
        </is>
      </c>
      <c r="H88" s="113" t="inlineStr">
        <is>
          <t>N</t>
        </is>
      </c>
      <c r="I88" s="113" t="inlineStr">
        <is>
          <t>F</t>
        </is>
      </c>
      <c r="J88" s="113" t="inlineStr">
        <is>
          <t>F71K</t>
        </is>
      </c>
      <c r="K88" s="113" t="inlineStr">
        <is>
          <t>T</t>
        </is>
      </c>
      <c r="L88" s="113" t="inlineStr">
        <is>
          <t>S</t>
        </is>
      </c>
      <c r="M88" s="113" t="inlineStr">
        <is>
          <t>V</t>
        </is>
      </c>
      <c r="N88" s="113" t="inlineStr">
        <is>
          <t>_T</t>
        </is>
      </c>
      <c r="O88" s="113" t="inlineStr">
        <is>
          <t>_T</t>
        </is>
      </c>
      <c r="P88" s="113" t="inlineStr">
        <is>
          <t>XDC</t>
        </is>
      </c>
      <c r="Q88" s="113" t="inlineStr">
        <is>
          <t>N</t>
        </is>
      </c>
      <c r="R88" s="113" t="inlineStr">
        <is>
          <t>EDP2</t>
        </is>
      </c>
      <c r="S88" s="123">
        <f>IF(VLOOKUP($X88,#REF!,#REF!,0)="","",VLOOKUP($X88,#REF!,#REF!,0))</f>
        <v/>
      </c>
      <c r="T88" s="123">
        <f>IF(VLOOKUP($X88,#REF!,#REF!,0)="","",VLOOKUP($X88,#REF!,#REF!,0))</f>
        <v/>
      </c>
      <c r="U88" s="123">
        <f>IF(VLOOKUP($X88,#REF!,#REF!,0)="","",VLOOKUP($X88,#REF!,#REF!,0))</f>
        <v/>
      </c>
      <c r="V88" s="123">
        <f>IF(VLOOKUP($X88,#REF!,#REF!,0)="","",VLOOKUP($X88,#REF!,#REF!,0))</f>
        <v/>
      </c>
      <c r="W88" s="123">
        <f>IF(VLOOKUP($X88,#REF!,#REF!,0)="","",VLOOKUP($X88,#REF!,#REF!,0))</f>
        <v/>
      </c>
      <c r="X88" s="113">
        <f>A88&amp;"."&amp;B88&amp;"."&amp;C88&amp;"."&amp;D88&amp;"."&amp;E88&amp;"."&amp;F88&amp;"."&amp;G88&amp;"."&amp;H88&amp;"."&amp;I88&amp;"."&amp;J88&amp;"."&amp;K88&amp;"."&amp;L88&amp;"."&amp;M88&amp;"."&amp;N88&amp;"."&amp;O88&amp;"."&amp;P88&amp;"."&amp;Q88&amp;"."&amp;R88</f>
        <v/>
      </c>
      <c r="Y88" s="113" t="n"/>
      <c r="Z88" s="113" t="n"/>
      <c r="AA88" s="118">
        <f>IFERROR(+IF(X88=VLOOKUP(X88,#REF!,1,0),"OK","check!!!!"),"check!!!!")</f>
        <v/>
      </c>
      <c r="AB88" s="113">
        <f>IF(#REF!=X88,"ok","check!!!!")</f>
        <v/>
      </c>
      <c r="AC88" s="119" t="n"/>
    </row>
    <row r="89">
      <c r="A89" s="113" t="inlineStr">
        <is>
          <t>A</t>
        </is>
      </c>
      <c r="B89" s="113" t="inlineStr">
        <is>
          <t>N</t>
        </is>
      </c>
      <c r="C89" s="113" t="inlineStr">
        <is>
          <t>@@</t>
        </is>
      </c>
      <c r="D89" s="113" t="inlineStr">
        <is>
          <t>_Z</t>
        </is>
      </c>
      <c r="E89" s="113" t="inlineStr">
        <is>
          <t>S1312</t>
        </is>
      </c>
      <c r="F89" s="113" t="inlineStr">
        <is>
          <t>_Z</t>
        </is>
      </c>
      <c r="G89" s="113" t="inlineStr">
        <is>
          <t>_Z</t>
        </is>
      </c>
      <c r="H89" s="113" t="inlineStr">
        <is>
          <t>N</t>
        </is>
      </c>
      <c r="I89" s="113" t="inlineStr">
        <is>
          <t>F</t>
        </is>
      </c>
      <c r="J89" s="113" t="inlineStr">
        <is>
          <t>FNDX</t>
        </is>
      </c>
      <c r="K89" s="113" t="inlineStr">
        <is>
          <t>T</t>
        </is>
      </c>
      <c r="L89" s="113" t="inlineStr">
        <is>
          <t>S</t>
        </is>
      </c>
      <c r="M89" s="113" t="inlineStr">
        <is>
          <t>V</t>
        </is>
      </c>
      <c r="N89" s="113" t="inlineStr">
        <is>
          <t>_T</t>
        </is>
      </c>
      <c r="O89" s="113" t="inlineStr">
        <is>
          <t>C01</t>
        </is>
      </c>
      <c r="P89" s="113" t="inlineStr">
        <is>
          <t>XDC</t>
        </is>
      </c>
      <c r="Q89" s="113" t="inlineStr">
        <is>
          <t>N</t>
        </is>
      </c>
      <c r="R89" s="113" t="inlineStr">
        <is>
          <t>EDP2</t>
        </is>
      </c>
      <c r="S89" s="123">
        <f>IF(VLOOKUP($X89,#REF!,#REF!,0)="","",VLOOKUP($X89,#REF!,#REF!,0))</f>
        <v/>
      </c>
      <c r="T89" s="123">
        <f>IF(VLOOKUP($X89,#REF!,#REF!,0)="","",VLOOKUP($X89,#REF!,#REF!,0))</f>
        <v/>
      </c>
      <c r="U89" s="123">
        <f>IF(VLOOKUP($X89,#REF!,#REF!,0)="","",VLOOKUP($X89,#REF!,#REF!,0))</f>
        <v/>
      </c>
      <c r="V89" s="123">
        <f>IF(VLOOKUP($X89,#REF!,#REF!,0)="","",VLOOKUP($X89,#REF!,#REF!,0))</f>
        <v/>
      </c>
      <c r="W89" s="123">
        <f>IF(VLOOKUP($X89,#REF!,#REF!,0)="","",VLOOKUP($X89,#REF!,#REF!,0))</f>
        <v/>
      </c>
      <c r="X89" s="113">
        <f>A89&amp;"."&amp;B89&amp;"."&amp;C89&amp;"."&amp;D89&amp;"."&amp;E89&amp;"."&amp;F89&amp;"."&amp;G89&amp;"."&amp;H89&amp;"."&amp;I89&amp;"."&amp;J89&amp;"."&amp;K89&amp;"."&amp;L89&amp;"."&amp;M89&amp;"."&amp;N89&amp;"."&amp;O89&amp;"."&amp;P89&amp;"."&amp;Q89&amp;"."&amp;R89</f>
        <v/>
      </c>
      <c r="Y89" s="113" t="n"/>
      <c r="Z89" s="113" t="n"/>
      <c r="AA89" s="118">
        <f>IFERROR(+IF(X89=VLOOKUP(X89,#REF!,1,0),"OK","check!!!!"),"check!!!!")</f>
        <v/>
      </c>
      <c r="AB89" s="113">
        <f>IF(#REF!=X89,"ok","check!!!!")</f>
        <v/>
      </c>
      <c r="AC89" s="119" t="n"/>
    </row>
    <row r="90">
      <c r="A90" s="113" t="inlineStr">
        <is>
          <t>A</t>
        </is>
      </c>
      <c r="B90" s="113" t="inlineStr">
        <is>
          <t>N</t>
        </is>
      </c>
      <c r="C90" s="113" t="inlineStr">
        <is>
          <t>@@</t>
        </is>
      </c>
      <c r="D90" s="113" t="inlineStr">
        <is>
          <t>_Z</t>
        </is>
      </c>
      <c r="E90" s="113" t="inlineStr">
        <is>
          <t>S1312</t>
        </is>
      </c>
      <c r="F90" s="113" t="inlineStr">
        <is>
          <t>_Z</t>
        </is>
      </c>
      <c r="G90" s="113" t="inlineStr">
        <is>
          <t>_Z</t>
        </is>
      </c>
      <c r="H90" s="113" t="inlineStr">
        <is>
          <t>N</t>
        </is>
      </c>
      <c r="I90" s="113" t="inlineStr">
        <is>
          <t>F</t>
        </is>
      </c>
      <c r="J90" s="113" t="inlineStr">
        <is>
          <t>FNDX</t>
        </is>
      </c>
      <c r="K90" s="113" t="inlineStr">
        <is>
          <t>T</t>
        </is>
      </c>
      <c r="L90" s="113" t="inlineStr">
        <is>
          <t>S</t>
        </is>
      </c>
      <c r="M90" s="113" t="inlineStr">
        <is>
          <t>V</t>
        </is>
      </c>
      <c r="N90" s="113" t="inlineStr">
        <is>
          <t>_T</t>
        </is>
      </c>
      <c r="O90" s="113" t="inlineStr">
        <is>
          <t>C02</t>
        </is>
      </c>
      <c r="P90" s="113" t="inlineStr">
        <is>
          <t>XDC</t>
        </is>
      </c>
      <c r="Q90" s="113" t="inlineStr">
        <is>
          <t>N</t>
        </is>
      </c>
      <c r="R90" s="113" t="inlineStr">
        <is>
          <t>EDP2</t>
        </is>
      </c>
      <c r="S90" s="123">
        <f>IF(VLOOKUP($X90,#REF!,#REF!,0)="","",VLOOKUP($X90,#REF!,#REF!,0))</f>
        <v/>
      </c>
      <c r="T90" s="123">
        <f>IF(VLOOKUP($X90,#REF!,#REF!,0)="","",VLOOKUP($X90,#REF!,#REF!,0))</f>
        <v/>
      </c>
      <c r="U90" s="123">
        <f>IF(VLOOKUP($X90,#REF!,#REF!,0)="","",VLOOKUP($X90,#REF!,#REF!,0))</f>
        <v/>
      </c>
      <c r="V90" s="123">
        <f>IF(VLOOKUP($X90,#REF!,#REF!,0)="","",VLOOKUP($X90,#REF!,#REF!,0))</f>
        <v/>
      </c>
      <c r="W90" s="123">
        <f>IF(VLOOKUP($X90,#REF!,#REF!,0)="","",VLOOKUP($X90,#REF!,#REF!,0))</f>
        <v/>
      </c>
      <c r="X90" s="113">
        <f>A90&amp;"."&amp;B90&amp;"."&amp;C90&amp;"."&amp;D90&amp;"."&amp;E90&amp;"."&amp;F90&amp;"."&amp;G90&amp;"."&amp;H90&amp;"."&amp;I90&amp;"."&amp;J90&amp;"."&amp;K90&amp;"."&amp;L90&amp;"."&amp;M90&amp;"."&amp;N90&amp;"."&amp;O90&amp;"."&amp;P90&amp;"."&amp;Q90&amp;"."&amp;R90</f>
        <v/>
      </c>
      <c r="Y90" s="113" t="n"/>
      <c r="Z90" s="113" t="n"/>
      <c r="AA90" s="118">
        <f>IFERROR(+IF(X90=VLOOKUP(X90,#REF!,1,0),"OK","check!!!!"),"check!!!!")</f>
        <v/>
      </c>
      <c r="AB90" s="113">
        <f>IF(#REF!=X90,"ok","check!!!!")</f>
        <v/>
      </c>
      <c r="AC90" s="119" t="n"/>
    </row>
    <row r="91">
      <c r="A91" s="113" t="inlineStr">
        <is>
          <t>A</t>
        </is>
      </c>
      <c r="B91" s="113" t="inlineStr">
        <is>
          <t>N</t>
        </is>
      </c>
      <c r="C91" s="113" t="inlineStr">
        <is>
          <t>@@</t>
        </is>
      </c>
      <c r="D91" s="113" t="inlineStr">
        <is>
          <t>_Z</t>
        </is>
      </c>
      <c r="E91" s="113" t="inlineStr">
        <is>
          <t>S1312</t>
        </is>
      </c>
      <c r="F91" s="113" t="inlineStr">
        <is>
          <t>_Z</t>
        </is>
      </c>
      <c r="G91" s="113" t="inlineStr">
        <is>
          <t>_Z</t>
        </is>
      </c>
      <c r="H91" s="113" t="inlineStr">
        <is>
          <t>B</t>
        </is>
      </c>
      <c r="I91" s="113" t="inlineStr">
        <is>
          <t>ORNF</t>
        </is>
      </c>
      <c r="J91" s="113" t="inlineStr">
        <is>
          <t>_Z</t>
        </is>
      </c>
      <c r="K91" s="113" t="inlineStr">
        <is>
          <t>T</t>
        </is>
      </c>
      <c r="L91" s="113" t="inlineStr">
        <is>
          <t>S</t>
        </is>
      </c>
      <c r="M91" s="113" t="inlineStr">
        <is>
          <t>V</t>
        </is>
      </c>
      <c r="N91" s="113" t="inlineStr">
        <is>
          <t>_T</t>
        </is>
      </c>
      <c r="O91" s="113" t="inlineStr">
        <is>
          <t>_T</t>
        </is>
      </c>
      <c r="P91" s="113" t="inlineStr">
        <is>
          <t>XDC</t>
        </is>
      </c>
      <c r="Q91" s="113" t="inlineStr">
        <is>
          <t>N</t>
        </is>
      </c>
      <c r="R91" s="113" t="inlineStr">
        <is>
          <t>EDP2</t>
        </is>
      </c>
      <c r="S91" s="123">
        <f>IF(VLOOKUP($X91,#REF!,#REF!,0)="","",VLOOKUP($X91,#REF!,#REF!,0))</f>
        <v/>
      </c>
      <c r="T91" s="123">
        <f>IF(VLOOKUP($X91,#REF!,#REF!,0)="","",VLOOKUP($X91,#REF!,#REF!,0))</f>
        <v/>
      </c>
      <c r="U91" s="123">
        <f>IF(VLOOKUP($X91,#REF!,#REF!,0)="","",VLOOKUP($X91,#REF!,#REF!,0))</f>
        <v/>
      </c>
      <c r="V91" s="123">
        <f>IF(VLOOKUP($X91,#REF!,#REF!,0)="","",VLOOKUP($X91,#REF!,#REF!,0))</f>
        <v/>
      </c>
      <c r="W91" s="123">
        <f>IF(VLOOKUP($X91,#REF!,#REF!,0)="","",VLOOKUP($X91,#REF!,#REF!,0))</f>
        <v/>
      </c>
      <c r="X91" s="113">
        <f>A91&amp;"."&amp;B91&amp;"."&amp;C91&amp;"."&amp;D91&amp;"."&amp;E91&amp;"."&amp;F91&amp;"."&amp;G91&amp;"."&amp;H91&amp;"."&amp;I91&amp;"."&amp;J91&amp;"."&amp;K91&amp;"."&amp;L91&amp;"."&amp;M91&amp;"."&amp;N91&amp;"."&amp;O91&amp;"."&amp;P91&amp;"."&amp;Q91&amp;"."&amp;R91</f>
        <v/>
      </c>
      <c r="Y91" s="113" t="n"/>
      <c r="Z91" s="113" t="n"/>
      <c r="AA91" s="118">
        <f>IFERROR(+IF(X91=VLOOKUP(X91,#REF!,1,0),"OK","check!!!!"),"check!!!!")</f>
        <v/>
      </c>
      <c r="AB91" s="113">
        <f>IF(#REF!=X91,"ok","check!!!!")</f>
        <v/>
      </c>
      <c r="AC91" s="119" t="n"/>
    </row>
    <row r="92">
      <c r="A92" s="113" t="inlineStr">
        <is>
          <t>A</t>
        </is>
      </c>
      <c r="B92" s="113" t="inlineStr">
        <is>
          <t>N</t>
        </is>
      </c>
      <c r="C92" s="113" t="inlineStr">
        <is>
          <t>@@</t>
        </is>
      </c>
      <c r="D92" s="113" t="inlineStr">
        <is>
          <t>_Z</t>
        </is>
      </c>
      <c r="E92" s="113" t="inlineStr">
        <is>
          <t>S1312</t>
        </is>
      </c>
      <c r="F92" s="113" t="inlineStr">
        <is>
          <t>_Z</t>
        </is>
      </c>
      <c r="G92" s="113" t="inlineStr">
        <is>
          <t>_Z</t>
        </is>
      </c>
      <c r="H92" s="113" t="inlineStr">
        <is>
          <t>B</t>
        </is>
      </c>
      <c r="I92" s="113" t="inlineStr">
        <is>
          <t>ORNF</t>
        </is>
      </c>
      <c r="J92" s="113" t="inlineStr">
        <is>
          <t>_Z</t>
        </is>
      </c>
      <c r="K92" s="113" t="inlineStr">
        <is>
          <t>T</t>
        </is>
      </c>
      <c r="L92" s="113" t="inlineStr">
        <is>
          <t>S</t>
        </is>
      </c>
      <c r="M92" s="113" t="inlineStr">
        <is>
          <t>V</t>
        </is>
      </c>
      <c r="N92" s="113" t="inlineStr">
        <is>
          <t>_T</t>
        </is>
      </c>
      <c r="O92" s="113" t="inlineStr">
        <is>
          <t>C01</t>
        </is>
      </c>
      <c r="P92" s="113" t="inlineStr">
        <is>
          <t>XDC</t>
        </is>
      </c>
      <c r="Q92" s="113" t="inlineStr">
        <is>
          <t>N</t>
        </is>
      </c>
      <c r="R92" s="113" t="inlineStr">
        <is>
          <t>EDP2</t>
        </is>
      </c>
      <c r="S92" s="123">
        <f>IF(VLOOKUP($X92,#REF!,#REF!,0)="","",VLOOKUP($X92,#REF!,#REF!,0))</f>
        <v/>
      </c>
      <c r="T92" s="123">
        <f>IF(VLOOKUP($X92,#REF!,#REF!,0)="","",VLOOKUP($X92,#REF!,#REF!,0))</f>
        <v/>
      </c>
      <c r="U92" s="123">
        <f>IF(VLOOKUP($X92,#REF!,#REF!,0)="","",VLOOKUP($X92,#REF!,#REF!,0))</f>
        <v/>
      </c>
      <c r="V92" s="123">
        <f>IF(VLOOKUP($X92,#REF!,#REF!,0)="","",VLOOKUP($X92,#REF!,#REF!,0))</f>
        <v/>
      </c>
      <c r="W92" s="123">
        <f>IF(VLOOKUP($X92,#REF!,#REF!,0)="","",VLOOKUP($X92,#REF!,#REF!,0))</f>
        <v/>
      </c>
      <c r="X92" s="113">
        <f>A92&amp;"."&amp;B92&amp;"."&amp;C92&amp;"."&amp;D92&amp;"."&amp;E92&amp;"."&amp;F92&amp;"."&amp;G92&amp;"."&amp;H92&amp;"."&amp;I92&amp;"."&amp;J92&amp;"."&amp;K92&amp;"."&amp;L92&amp;"."&amp;M92&amp;"."&amp;N92&amp;"."&amp;O92&amp;"."&amp;P92&amp;"."&amp;Q92&amp;"."&amp;R92</f>
        <v/>
      </c>
      <c r="Y92" s="113" t="n"/>
      <c r="Z92" s="113" t="n"/>
      <c r="AA92" s="118">
        <f>IFERROR(+IF(X92=VLOOKUP(X92,#REF!,1,0),"OK","check!!!!"),"check!!!!")</f>
        <v/>
      </c>
      <c r="AB92" s="113">
        <f>IF(#REF!=X92,"ok","check!!!!")</f>
        <v/>
      </c>
      <c r="AC92" s="119" t="n"/>
    </row>
    <row r="93">
      <c r="A93" s="113" t="inlineStr">
        <is>
          <t>A</t>
        </is>
      </c>
      <c r="B93" s="113" t="inlineStr">
        <is>
          <t>N</t>
        </is>
      </c>
      <c r="C93" s="113" t="inlineStr">
        <is>
          <t>@@</t>
        </is>
      </c>
      <c r="D93" s="113" t="inlineStr">
        <is>
          <t>_Z</t>
        </is>
      </c>
      <c r="E93" s="113" t="inlineStr">
        <is>
          <t>S1312</t>
        </is>
      </c>
      <c r="F93" s="113" t="inlineStr">
        <is>
          <t>_Z</t>
        </is>
      </c>
      <c r="G93" s="113" t="inlineStr">
        <is>
          <t>_Z</t>
        </is>
      </c>
      <c r="H93" s="113" t="inlineStr">
        <is>
          <t>B</t>
        </is>
      </c>
      <c r="I93" s="113" t="inlineStr">
        <is>
          <t>ORNF</t>
        </is>
      </c>
      <c r="J93" s="113" t="inlineStr">
        <is>
          <t>_Z</t>
        </is>
      </c>
      <c r="K93" s="113" t="inlineStr">
        <is>
          <t>T</t>
        </is>
      </c>
      <c r="L93" s="113" t="inlineStr">
        <is>
          <t>S</t>
        </is>
      </c>
      <c r="M93" s="113" t="inlineStr">
        <is>
          <t>V</t>
        </is>
      </c>
      <c r="N93" s="113" t="inlineStr">
        <is>
          <t>_T</t>
        </is>
      </c>
      <c r="O93" s="113" t="inlineStr">
        <is>
          <t>C02</t>
        </is>
      </c>
      <c r="P93" s="113" t="inlineStr">
        <is>
          <t>XDC</t>
        </is>
      </c>
      <c r="Q93" s="113" t="inlineStr">
        <is>
          <t>N</t>
        </is>
      </c>
      <c r="R93" s="113" t="inlineStr">
        <is>
          <t>EDP2</t>
        </is>
      </c>
      <c r="S93" s="123">
        <f>IF(VLOOKUP($X93,#REF!,#REF!,0)="","",VLOOKUP($X93,#REF!,#REF!,0))</f>
        <v/>
      </c>
      <c r="T93" s="123">
        <f>IF(VLOOKUP($X93,#REF!,#REF!,0)="","",VLOOKUP($X93,#REF!,#REF!,0))</f>
        <v/>
      </c>
      <c r="U93" s="123">
        <f>IF(VLOOKUP($X93,#REF!,#REF!,0)="","",VLOOKUP($X93,#REF!,#REF!,0))</f>
        <v/>
      </c>
      <c r="V93" s="123">
        <f>IF(VLOOKUP($X93,#REF!,#REF!,0)="","",VLOOKUP($X93,#REF!,#REF!,0))</f>
        <v/>
      </c>
      <c r="W93" s="123">
        <f>IF(VLOOKUP($X93,#REF!,#REF!,0)="","",VLOOKUP($X93,#REF!,#REF!,0))</f>
        <v/>
      </c>
      <c r="X93" s="113">
        <f>A93&amp;"."&amp;B93&amp;"."&amp;C93&amp;"."&amp;D93&amp;"."&amp;E93&amp;"."&amp;F93&amp;"."&amp;G93&amp;"."&amp;H93&amp;"."&amp;I93&amp;"."&amp;J93&amp;"."&amp;K93&amp;"."&amp;L93&amp;"."&amp;M93&amp;"."&amp;N93&amp;"."&amp;O93&amp;"."&amp;P93&amp;"."&amp;Q93&amp;"."&amp;R93</f>
        <v/>
      </c>
      <c r="Y93" s="113" t="n"/>
      <c r="Z93" s="113" t="n"/>
      <c r="AA93" s="118">
        <f>IFERROR(+IF(X93=VLOOKUP(X93,#REF!,1,0),"OK","check!!!!"),"check!!!!")</f>
        <v/>
      </c>
      <c r="AB93" s="113">
        <f>IF(#REF!=X93,"ok","check!!!!")</f>
        <v/>
      </c>
      <c r="AC93" s="119" t="n"/>
    </row>
    <row r="94">
      <c r="A94" s="113" t="inlineStr">
        <is>
          <t>A</t>
        </is>
      </c>
      <c r="B94" s="113" t="inlineStr">
        <is>
          <t>N</t>
        </is>
      </c>
      <c r="C94" s="113" t="inlineStr">
        <is>
          <t>@@</t>
        </is>
      </c>
      <c r="D94" s="113" t="inlineStr">
        <is>
          <t>_Z</t>
        </is>
      </c>
      <c r="E94" s="113" t="inlineStr">
        <is>
          <t>S1312</t>
        </is>
      </c>
      <c r="F94" s="113" t="inlineStr">
        <is>
          <t>_Z</t>
        </is>
      </c>
      <c r="G94" s="113" t="inlineStr">
        <is>
          <t>_Z</t>
        </is>
      </c>
      <c r="H94" s="113" t="inlineStr">
        <is>
          <t>B</t>
        </is>
      </c>
      <c r="I94" s="113" t="inlineStr">
        <is>
          <t>ORD41A</t>
        </is>
      </c>
      <c r="J94" s="113" t="inlineStr">
        <is>
          <t>_Z</t>
        </is>
      </c>
      <c r="K94" s="113" t="inlineStr">
        <is>
          <t>T</t>
        </is>
      </c>
      <c r="L94" s="113" t="inlineStr">
        <is>
          <t>S</t>
        </is>
      </c>
      <c r="M94" s="113" t="inlineStr">
        <is>
          <t>V</t>
        </is>
      </c>
      <c r="N94" s="113" t="inlineStr">
        <is>
          <t>_T</t>
        </is>
      </c>
      <c r="O94" s="113" t="inlineStr">
        <is>
          <t>_T</t>
        </is>
      </c>
      <c r="P94" s="113" t="inlineStr">
        <is>
          <t>XDC</t>
        </is>
      </c>
      <c r="Q94" s="113" t="inlineStr">
        <is>
          <t>N</t>
        </is>
      </c>
      <c r="R94" s="113" t="inlineStr">
        <is>
          <t>EDP2</t>
        </is>
      </c>
      <c r="S94" s="123">
        <f>IF(VLOOKUP($X94,#REF!,#REF!,0)="","",VLOOKUP($X94,#REF!,#REF!,0))</f>
        <v/>
      </c>
      <c r="T94" s="123">
        <f>IF(VLOOKUP($X94,#REF!,#REF!,0)="","",VLOOKUP($X94,#REF!,#REF!,0))</f>
        <v/>
      </c>
      <c r="U94" s="123">
        <f>IF(VLOOKUP($X94,#REF!,#REF!,0)="","",VLOOKUP($X94,#REF!,#REF!,0))</f>
        <v/>
      </c>
      <c r="V94" s="123">
        <f>IF(VLOOKUP($X94,#REF!,#REF!,0)="","",VLOOKUP($X94,#REF!,#REF!,0))</f>
        <v/>
      </c>
      <c r="W94" s="123">
        <f>IF(VLOOKUP($X94,#REF!,#REF!,0)="","",VLOOKUP($X94,#REF!,#REF!,0))</f>
        <v/>
      </c>
      <c r="X94" s="113">
        <f>A94&amp;"."&amp;B94&amp;"."&amp;C94&amp;"."&amp;D94&amp;"."&amp;E94&amp;"."&amp;F94&amp;"."&amp;G94&amp;"."&amp;H94&amp;"."&amp;I94&amp;"."&amp;J94&amp;"."&amp;K94&amp;"."&amp;L94&amp;"."&amp;M94&amp;"."&amp;N94&amp;"."&amp;O94&amp;"."&amp;P94&amp;"."&amp;Q94&amp;"."&amp;R94</f>
        <v/>
      </c>
      <c r="Y94" s="113" t="n"/>
      <c r="Z94" s="113" t="n"/>
      <c r="AA94" s="118">
        <f>IFERROR(+IF(X94=VLOOKUP(X94,#REF!,1,0),"OK","check!!!!"),"check!!!!")</f>
        <v/>
      </c>
      <c r="AB94" s="113">
        <f>IF(#REF!=X94,"ok","check!!!!")</f>
        <v/>
      </c>
      <c r="AC94" s="119" t="n"/>
    </row>
    <row r="95">
      <c r="A95" s="113" t="inlineStr">
        <is>
          <t>A</t>
        </is>
      </c>
      <c r="B95" s="113" t="inlineStr">
        <is>
          <t>N</t>
        </is>
      </c>
      <c r="C95" s="113" t="inlineStr">
        <is>
          <t>@@</t>
        </is>
      </c>
      <c r="D95" s="113" t="inlineStr">
        <is>
          <t>_Z</t>
        </is>
      </c>
      <c r="E95" s="113" t="inlineStr">
        <is>
          <t>S1312</t>
        </is>
      </c>
      <c r="F95" s="113" t="inlineStr">
        <is>
          <t>_Z</t>
        </is>
      </c>
      <c r="G95" s="113" t="inlineStr">
        <is>
          <t>_Z</t>
        </is>
      </c>
      <c r="H95" s="113" t="inlineStr">
        <is>
          <t>A</t>
        </is>
      </c>
      <c r="I95" s="113" t="inlineStr">
        <is>
          <t>F</t>
        </is>
      </c>
      <c r="J95" s="113" t="inlineStr">
        <is>
          <t>F8</t>
        </is>
      </c>
      <c r="K95" s="113" t="inlineStr">
        <is>
          <t>T</t>
        </is>
      </c>
      <c r="L95" s="113" t="inlineStr">
        <is>
          <t>S</t>
        </is>
      </c>
      <c r="M95" s="113" t="inlineStr">
        <is>
          <t>V</t>
        </is>
      </c>
      <c r="N95" s="113" t="inlineStr">
        <is>
          <t>_T</t>
        </is>
      </c>
      <c r="O95" s="113" t="inlineStr">
        <is>
          <t>_T</t>
        </is>
      </c>
      <c r="P95" s="113" t="inlineStr">
        <is>
          <t>XDC</t>
        </is>
      </c>
      <c r="Q95" s="113" t="inlineStr">
        <is>
          <t>N</t>
        </is>
      </c>
      <c r="R95" s="113" t="inlineStr">
        <is>
          <t>EDP2</t>
        </is>
      </c>
      <c r="S95" s="123">
        <f>IF(VLOOKUP($X95,#REF!,#REF!,0)="","",VLOOKUP($X95,#REF!,#REF!,0))</f>
        <v/>
      </c>
      <c r="T95" s="123">
        <f>IF(VLOOKUP($X95,#REF!,#REF!,0)="","",VLOOKUP($X95,#REF!,#REF!,0))</f>
        <v/>
      </c>
      <c r="U95" s="123">
        <f>IF(VLOOKUP($X95,#REF!,#REF!,0)="","",VLOOKUP($X95,#REF!,#REF!,0))</f>
        <v/>
      </c>
      <c r="V95" s="123">
        <f>IF(VLOOKUP($X95,#REF!,#REF!,0)="","",VLOOKUP($X95,#REF!,#REF!,0))</f>
        <v/>
      </c>
      <c r="W95" s="123">
        <f>IF(VLOOKUP($X95,#REF!,#REF!,0)="","",VLOOKUP($X95,#REF!,#REF!,0))</f>
        <v/>
      </c>
      <c r="X95" s="113">
        <f>A95&amp;"."&amp;B95&amp;"."&amp;C95&amp;"."&amp;D95&amp;"."&amp;E95&amp;"."&amp;F95&amp;"."&amp;G95&amp;"."&amp;H95&amp;"."&amp;I95&amp;"."&amp;J95&amp;"."&amp;K95&amp;"."&amp;L95&amp;"."&amp;M95&amp;"."&amp;N95&amp;"."&amp;O95&amp;"."&amp;P95&amp;"."&amp;Q95&amp;"."&amp;R95</f>
        <v/>
      </c>
      <c r="Y95" s="113" t="n"/>
      <c r="Z95" s="113" t="n"/>
      <c r="AA95" s="118">
        <f>IFERROR(+IF(X95=VLOOKUP(X95,#REF!,1,0),"OK","check!!!!"),"check!!!!")</f>
        <v/>
      </c>
      <c r="AB95" s="113">
        <f>IF(#REF!=X95,"ok","check!!!!")</f>
        <v/>
      </c>
      <c r="AC95" s="119" t="n"/>
    </row>
    <row r="96">
      <c r="A96" s="113" t="inlineStr">
        <is>
          <t>A</t>
        </is>
      </c>
      <c r="B96" s="113" t="inlineStr">
        <is>
          <t>N</t>
        </is>
      </c>
      <c r="C96" s="113" t="inlineStr">
        <is>
          <t>@@</t>
        </is>
      </c>
      <c r="D96" s="113" t="inlineStr">
        <is>
          <t>_Z</t>
        </is>
      </c>
      <c r="E96" s="113" t="inlineStr">
        <is>
          <t>S1312</t>
        </is>
      </c>
      <c r="F96" s="113" t="inlineStr">
        <is>
          <t>_Z</t>
        </is>
      </c>
      <c r="G96" s="113" t="inlineStr">
        <is>
          <t>_Z</t>
        </is>
      </c>
      <c r="H96" s="113" t="inlineStr">
        <is>
          <t>A</t>
        </is>
      </c>
      <c r="I96" s="113" t="inlineStr">
        <is>
          <t>F</t>
        </is>
      </c>
      <c r="J96" s="113" t="inlineStr">
        <is>
          <t>F8</t>
        </is>
      </c>
      <c r="K96" s="113" t="inlineStr">
        <is>
          <t>T</t>
        </is>
      </c>
      <c r="L96" s="113" t="inlineStr">
        <is>
          <t>S</t>
        </is>
      </c>
      <c r="M96" s="113" t="inlineStr">
        <is>
          <t>V</t>
        </is>
      </c>
      <c r="N96" s="113" t="inlineStr">
        <is>
          <t>_T</t>
        </is>
      </c>
      <c r="O96" s="113" t="inlineStr">
        <is>
          <t>C01</t>
        </is>
      </c>
      <c r="P96" s="113" t="inlineStr">
        <is>
          <t>XDC</t>
        </is>
      </c>
      <c r="Q96" s="113" t="inlineStr">
        <is>
          <t>N</t>
        </is>
      </c>
      <c r="R96" s="113" t="inlineStr">
        <is>
          <t>EDP2</t>
        </is>
      </c>
      <c r="S96" s="123">
        <f>IF(VLOOKUP($X96,#REF!,#REF!,0)="","",VLOOKUP($X96,#REF!,#REF!,0))</f>
        <v/>
      </c>
      <c r="T96" s="123">
        <f>IF(VLOOKUP($X96,#REF!,#REF!,0)="","",VLOOKUP($X96,#REF!,#REF!,0))</f>
        <v/>
      </c>
      <c r="U96" s="123">
        <f>IF(VLOOKUP($X96,#REF!,#REF!,0)="","",VLOOKUP($X96,#REF!,#REF!,0))</f>
        <v/>
      </c>
      <c r="V96" s="123">
        <f>IF(VLOOKUP($X96,#REF!,#REF!,0)="","",VLOOKUP($X96,#REF!,#REF!,0))</f>
        <v/>
      </c>
      <c r="W96" s="123">
        <f>IF(VLOOKUP($X96,#REF!,#REF!,0)="","",VLOOKUP($X96,#REF!,#REF!,0))</f>
        <v/>
      </c>
      <c r="X96" s="113">
        <f>A96&amp;"."&amp;B96&amp;"."&amp;C96&amp;"."&amp;D96&amp;"."&amp;E96&amp;"."&amp;F96&amp;"."&amp;G96&amp;"."&amp;H96&amp;"."&amp;I96&amp;"."&amp;J96&amp;"."&amp;K96&amp;"."&amp;L96&amp;"."&amp;M96&amp;"."&amp;N96&amp;"."&amp;O96&amp;"."&amp;P96&amp;"."&amp;Q96&amp;"."&amp;R96</f>
        <v/>
      </c>
      <c r="Y96" s="113" t="n"/>
      <c r="Z96" s="113" t="n"/>
      <c r="AA96" s="118">
        <f>IFERROR(+IF(X96=VLOOKUP(X96,#REF!,1,0),"OK","check!!!!"),"check!!!!")</f>
        <v/>
      </c>
      <c r="AB96" s="113">
        <f>IF(#REF!=X96,"ok","check!!!!")</f>
        <v/>
      </c>
      <c r="AC96" s="119" t="n"/>
    </row>
    <row r="97">
      <c r="A97" s="113" t="inlineStr">
        <is>
          <t>A</t>
        </is>
      </c>
      <c r="B97" s="113" t="inlineStr">
        <is>
          <t>N</t>
        </is>
      </c>
      <c r="C97" s="113" t="inlineStr">
        <is>
          <t>@@</t>
        </is>
      </c>
      <c r="D97" s="113" t="inlineStr">
        <is>
          <t>_Z</t>
        </is>
      </c>
      <c r="E97" s="113" t="inlineStr">
        <is>
          <t>S1312</t>
        </is>
      </c>
      <c r="F97" s="113" t="inlineStr">
        <is>
          <t>_Z</t>
        </is>
      </c>
      <c r="G97" s="113" t="inlineStr">
        <is>
          <t>_Z</t>
        </is>
      </c>
      <c r="H97" s="113" t="inlineStr">
        <is>
          <t>A</t>
        </is>
      </c>
      <c r="I97" s="113" t="inlineStr">
        <is>
          <t>F</t>
        </is>
      </c>
      <c r="J97" s="113" t="inlineStr">
        <is>
          <t>F8</t>
        </is>
      </c>
      <c r="K97" s="113" t="inlineStr">
        <is>
          <t>T</t>
        </is>
      </c>
      <c r="L97" s="113" t="inlineStr">
        <is>
          <t>S</t>
        </is>
      </c>
      <c r="M97" s="113" t="inlineStr">
        <is>
          <t>V</t>
        </is>
      </c>
      <c r="N97" s="113" t="inlineStr">
        <is>
          <t>_T</t>
        </is>
      </c>
      <c r="O97" s="113" t="inlineStr">
        <is>
          <t>C02</t>
        </is>
      </c>
      <c r="P97" s="113" t="inlineStr">
        <is>
          <t>XDC</t>
        </is>
      </c>
      <c r="Q97" s="113" t="inlineStr">
        <is>
          <t>N</t>
        </is>
      </c>
      <c r="R97" s="113" t="inlineStr">
        <is>
          <t>EDP2</t>
        </is>
      </c>
      <c r="S97" s="123">
        <f>IF(VLOOKUP($X97,#REF!,#REF!,0)="","",VLOOKUP($X97,#REF!,#REF!,0))</f>
        <v/>
      </c>
      <c r="T97" s="123">
        <f>IF(VLOOKUP($X97,#REF!,#REF!,0)="","",VLOOKUP($X97,#REF!,#REF!,0))</f>
        <v/>
      </c>
      <c r="U97" s="123">
        <f>IF(VLOOKUP($X97,#REF!,#REF!,0)="","",VLOOKUP($X97,#REF!,#REF!,0))</f>
        <v/>
      </c>
      <c r="V97" s="123">
        <f>IF(VLOOKUP($X97,#REF!,#REF!,0)="","",VLOOKUP($X97,#REF!,#REF!,0))</f>
        <v/>
      </c>
      <c r="W97" s="123">
        <f>IF(VLOOKUP($X97,#REF!,#REF!,0)="","",VLOOKUP($X97,#REF!,#REF!,0))</f>
        <v/>
      </c>
      <c r="X97" s="113">
        <f>A97&amp;"."&amp;B97&amp;"."&amp;C97&amp;"."&amp;D97&amp;"."&amp;E97&amp;"."&amp;F97&amp;"."&amp;G97&amp;"."&amp;H97&amp;"."&amp;I97&amp;"."&amp;J97&amp;"."&amp;K97&amp;"."&amp;L97&amp;"."&amp;M97&amp;"."&amp;N97&amp;"."&amp;O97&amp;"."&amp;P97&amp;"."&amp;Q97&amp;"."&amp;R97</f>
        <v/>
      </c>
      <c r="Y97" s="113" t="n"/>
      <c r="Z97" s="113" t="n"/>
      <c r="AA97" s="118">
        <f>IFERROR(+IF(X97=VLOOKUP(X97,#REF!,1,0),"OK","check!!!!"),"check!!!!")</f>
        <v/>
      </c>
      <c r="AB97" s="113">
        <f>IF(#REF!=X97,"ok","check!!!!")</f>
        <v/>
      </c>
      <c r="AC97" s="119" t="n"/>
    </row>
    <row r="98">
      <c r="A98" s="113" t="inlineStr">
        <is>
          <t>A</t>
        </is>
      </c>
      <c r="B98" s="113" t="inlineStr">
        <is>
          <t>N</t>
        </is>
      </c>
      <c r="C98" s="113" t="inlineStr">
        <is>
          <t>@@</t>
        </is>
      </c>
      <c r="D98" s="113" t="inlineStr">
        <is>
          <t>_Z</t>
        </is>
      </c>
      <c r="E98" s="113" t="inlineStr">
        <is>
          <t>S1312</t>
        </is>
      </c>
      <c r="F98" s="113" t="inlineStr">
        <is>
          <t>_Z</t>
        </is>
      </c>
      <c r="G98" s="113" t="inlineStr">
        <is>
          <t>_Z</t>
        </is>
      </c>
      <c r="H98" s="113" t="inlineStr">
        <is>
          <t>L</t>
        </is>
      </c>
      <c r="I98" s="113" t="inlineStr">
        <is>
          <t>F</t>
        </is>
      </c>
      <c r="J98" s="113" t="inlineStr">
        <is>
          <t>F8</t>
        </is>
      </c>
      <c r="K98" s="113" t="inlineStr">
        <is>
          <t>T</t>
        </is>
      </c>
      <c r="L98" s="113" t="inlineStr">
        <is>
          <t>S</t>
        </is>
      </c>
      <c r="M98" s="113" t="inlineStr">
        <is>
          <t>V</t>
        </is>
      </c>
      <c r="N98" s="113" t="inlineStr">
        <is>
          <t>_T</t>
        </is>
      </c>
      <c r="O98" s="113" t="inlineStr">
        <is>
          <t>_T</t>
        </is>
      </c>
      <c r="P98" s="113" t="inlineStr">
        <is>
          <t>XDC</t>
        </is>
      </c>
      <c r="Q98" s="113" t="inlineStr">
        <is>
          <t>N</t>
        </is>
      </c>
      <c r="R98" s="113" t="inlineStr">
        <is>
          <t>EDP2</t>
        </is>
      </c>
      <c r="S98" s="123">
        <f>IF(VLOOKUP($X98,#REF!,#REF!,0)="","",VLOOKUP($X98,#REF!,#REF!,0))</f>
        <v/>
      </c>
      <c r="T98" s="123">
        <f>IF(VLOOKUP($X98,#REF!,#REF!,0)="","",VLOOKUP($X98,#REF!,#REF!,0))</f>
        <v/>
      </c>
      <c r="U98" s="123">
        <f>IF(VLOOKUP($X98,#REF!,#REF!,0)="","",VLOOKUP($X98,#REF!,#REF!,0))</f>
        <v/>
      </c>
      <c r="V98" s="123">
        <f>IF(VLOOKUP($X98,#REF!,#REF!,0)="","",VLOOKUP($X98,#REF!,#REF!,0))</f>
        <v/>
      </c>
      <c r="W98" s="123">
        <f>IF(VLOOKUP($X98,#REF!,#REF!,0)="","",VLOOKUP($X98,#REF!,#REF!,0))</f>
        <v/>
      </c>
      <c r="X98" s="113">
        <f>A98&amp;"."&amp;B98&amp;"."&amp;C98&amp;"."&amp;D98&amp;"."&amp;E98&amp;"."&amp;F98&amp;"."&amp;G98&amp;"."&amp;H98&amp;"."&amp;I98&amp;"."&amp;J98&amp;"."&amp;K98&amp;"."&amp;L98&amp;"."&amp;M98&amp;"."&amp;N98&amp;"."&amp;O98&amp;"."&amp;P98&amp;"."&amp;Q98&amp;"."&amp;R98</f>
        <v/>
      </c>
      <c r="Y98" s="113" t="n"/>
      <c r="Z98" s="113" t="n"/>
      <c r="AA98" s="118">
        <f>IFERROR(+IF(X98=VLOOKUP(X98,#REF!,1,0),"OK","check!!!!"),"check!!!!")</f>
        <v/>
      </c>
      <c r="AB98" s="113">
        <f>IF(#REF!=X98,"ok","check!!!!")</f>
        <v/>
      </c>
      <c r="AC98" s="119" t="n"/>
    </row>
    <row r="99">
      <c r="A99" s="113" t="inlineStr">
        <is>
          <t>A</t>
        </is>
      </c>
      <c r="B99" s="113" t="inlineStr">
        <is>
          <t>N</t>
        </is>
      </c>
      <c r="C99" s="113" t="inlineStr">
        <is>
          <t>@@</t>
        </is>
      </c>
      <c r="D99" s="113" t="inlineStr">
        <is>
          <t>_Z</t>
        </is>
      </c>
      <c r="E99" s="113" t="inlineStr">
        <is>
          <t>S1312</t>
        </is>
      </c>
      <c r="F99" s="113" t="inlineStr">
        <is>
          <t>_Z</t>
        </is>
      </c>
      <c r="G99" s="113" t="inlineStr">
        <is>
          <t>_Z</t>
        </is>
      </c>
      <c r="H99" s="113" t="inlineStr">
        <is>
          <t>L</t>
        </is>
      </c>
      <c r="I99" s="113" t="inlineStr">
        <is>
          <t>F</t>
        </is>
      </c>
      <c r="J99" s="113" t="inlineStr">
        <is>
          <t>F8</t>
        </is>
      </c>
      <c r="K99" s="113" t="inlineStr">
        <is>
          <t>T</t>
        </is>
      </c>
      <c r="L99" s="113" t="inlineStr">
        <is>
          <t>S</t>
        </is>
      </c>
      <c r="M99" s="113" t="inlineStr">
        <is>
          <t>V</t>
        </is>
      </c>
      <c r="N99" s="113" t="inlineStr">
        <is>
          <t>_T</t>
        </is>
      </c>
      <c r="O99" s="113" t="inlineStr">
        <is>
          <t>C01</t>
        </is>
      </c>
      <c r="P99" s="113" t="inlineStr">
        <is>
          <t>XDC</t>
        </is>
      </c>
      <c r="Q99" s="113" t="inlineStr">
        <is>
          <t>N</t>
        </is>
      </c>
      <c r="R99" s="113" t="inlineStr">
        <is>
          <t>EDP2</t>
        </is>
      </c>
      <c r="S99" s="123">
        <f>IF(VLOOKUP($X99,#REF!,#REF!,0)="","",VLOOKUP($X99,#REF!,#REF!,0))</f>
        <v/>
      </c>
      <c r="T99" s="123">
        <f>IF(VLOOKUP($X99,#REF!,#REF!,0)="","",VLOOKUP($X99,#REF!,#REF!,0))</f>
        <v/>
      </c>
      <c r="U99" s="123">
        <f>IF(VLOOKUP($X99,#REF!,#REF!,0)="","",VLOOKUP($X99,#REF!,#REF!,0))</f>
        <v/>
      </c>
      <c r="V99" s="123">
        <f>IF(VLOOKUP($X99,#REF!,#REF!,0)="","",VLOOKUP($X99,#REF!,#REF!,0))</f>
        <v/>
      </c>
      <c r="W99" s="123">
        <f>IF(VLOOKUP($X99,#REF!,#REF!,0)="","",VLOOKUP($X99,#REF!,#REF!,0))</f>
        <v/>
      </c>
      <c r="X99" s="113">
        <f>A99&amp;"."&amp;B99&amp;"."&amp;C99&amp;"."&amp;D99&amp;"."&amp;E99&amp;"."&amp;F99&amp;"."&amp;G99&amp;"."&amp;H99&amp;"."&amp;I99&amp;"."&amp;J99&amp;"."&amp;K99&amp;"."&amp;L99&amp;"."&amp;M99&amp;"."&amp;N99&amp;"."&amp;O99&amp;"."&amp;P99&amp;"."&amp;Q99&amp;"."&amp;R99</f>
        <v/>
      </c>
      <c r="Y99" s="113" t="n"/>
      <c r="Z99" s="113" t="n"/>
      <c r="AA99" s="118">
        <f>IFERROR(+IF(X99=VLOOKUP(X99,#REF!,1,0),"OK","check!!!!"),"check!!!!")</f>
        <v/>
      </c>
      <c r="AB99" s="113">
        <f>IF(#REF!=X99,"ok","check!!!!")</f>
        <v/>
      </c>
      <c r="AC99" s="119" t="n"/>
    </row>
    <row r="100">
      <c r="A100" s="113" t="inlineStr">
        <is>
          <t>A</t>
        </is>
      </c>
      <c r="B100" s="113" t="inlineStr">
        <is>
          <t>N</t>
        </is>
      </c>
      <c r="C100" s="113" t="inlineStr">
        <is>
          <t>@@</t>
        </is>
      </c>
      <c r="D100" s="113" t="inlineStr">
        <is>
          <t>_Z</t>
        </is>
      </c>
      <c r="E100" s="113" t="inlineStr">
        <is>
          <t>S1312</t>
        </is>
      </c>
      <c r="F100" s="113" t="inlineStr">
        <is>
          <t>_Z</t>
        </is>
      </c>
      <c r="G100" s="113" t="inlineStr">
        <is>
          <t>_Z</t>
        </is>
      </c>
      <c r="H100" s="113" t="inlineStr">
        <is>
          <t>L</t>
        </is>
      </c>
      <c r="I100" s="113" t="inlineStr">
        <is>
          <t>F</t>
        </is>
      </c>
      <c r="J100" s="113" t="inlineStr">
        <is>
          <t>F8</t>
        </is>
      </c>
      <c r="K100" s="113" t="inlineStr">
        <is>
          <t>T</t>
        </is>
      </c>
      <c r="L100" s="113" t="inlineStr">
        <is>
          <t>S</t>
        </is>
      </c>
      <c r="M100" s="113" t="inlineStr">
        <is>
          <t>V</t>
        </is>
      </c>
      <c r="N100" s="113" t="inlineStr">
        <is>
          <t>_T</t>
        </is>
      </c>
      <c r="O100" s="113" t="inlineStr">
        <is>
          <t>C02</t>
        </is>
      </c>
      <c r="P100" s="113" t="inlineStr">
        <is>
          <t>XDC</t>
        </is>
      </c>
      <c r="Q100" s="113" t="inlineStr">
        <is>
          <t>N</t>
        </is>
      </c>
      <c r="R100" s="113" t="inlineStr">
        <is>
          <t>EDP2</t>
        </is>
      </c>
      <c r="S100" s="123">
        <f>IF(VLOOKUP($X100,#REF!,#REF!,0)="","",VLOOKUP($X100,#REF!,#REF!,0))</f>
        <v/>
      </c>
      <c r="T100" s="123">
        <f>IF(VLOOKUP($X100,#REF!,#REF!,0)="","",VLOOKUP($X100,#REF!,#REF!,0))</f>
        <v/>
      </c>
      <c r="U100" s="123">
        <f>IF(VLOOKUP($X100,#REF!,#REF!,0)="","",VLOOKUP($X100,#REF!,#REF!,0))</f>
        <v/>
      </c>
      <c r="V100" s="123">
        <f>IF(VLOOKUP($X100,#REF!,#REF!,0)="","",VLOOKUP($X100,#REF!,#REF!,0))</f>
        <v/>
      </c>
      <c r="W100" s="123">
        <f>IF(VLOOKUP($X100,#REF!,#REF!,0)="","",VLOOKUP($X100,#REF!,#REF!,0))</f>
        <v/>
      </c>
      <c r="X100" s="113">
        <f>A100&amp;"."&amp;B100&amp;"."&amp;C100&amp;"."&amp;D100&amp;"."&amp;E100&amp;"."&amp;F100&amp;"."&amp;G100&amp;"."&amp;H100&amp;"."&amp;I100&amp;"."&amp;J100&amp;"."&amp;K100&amp;"."&amp;L100&amp;"."&amp;M100&amp;"."&amp;N100&amp;"."&amp;O100&amp;"."&amp;P100&amp;"."&amp;Q100&amp;"."&amp;R100</f>
        <v/>
      </c>
      <c r="Y100" s="113" t="n"/>
      <c r="Z100" s="113" t="n"/>
      <c r="AA100" s="118">
        <f>IFERROR(+IF(X100=VLOOKUP(X100,#REF!,1,0),"OK","check!!!!"),"check!!!!")</f>
        <v/>
      </c>
      <c r="AB100" s="113">
        <f>IF(#REF!=X100,"ok","check!!!!")</f>
        <v/>
      </c>
      <c r="AC100" s="119" t="n"/>
    </row>
    <row r="101">
      <c r="A101" s="113" t="inlineStr">
        <is>
          <t>A</t>
        </is>
      </c>
      <c r="B101" s="113" t="inlineStr">
        <is>
          <t>N</t>
        </is>
      </c>
      <c r="C101" s="113" t="inlineStr">
        <is>
          <t>@@</t>
        </is>
      </c>
      <c r="D101" s="113" t="inlineStr">
        <is>
          <t>_Z</t>
        </is>
      </c>
      <c r="E101" s="113" t="inlineStr">
        <is>
          <t>S1312</t>
        </is>
      </c>
      <c r="F101" s="113" t="inlineStr">
        <is>
          <t>_Z</t>
        </is>
      </c>
      <c r="G101" s="113" t="inlineStr">
        <is>
          <t>_Z</t>
        </is>
      </c>
      <c r="H101" s="113" t="inlineStr">
        <is>
          <t>B</t>
        </is>
      </c>
      <c r="I101" s="113" t="inlineStr">
        <is>
          <t>ORWB_E</t>
        </is>
      </c>
      <c r="J101" s="113" t="inlineStr">
        <is>
          <t>_Z</t>
        </is>
      </c>
      <c r="K101" s="113" t="inlineStr">
        <is>
          <t>T</t>
        </is>
      </c>
      <c r="L101" s="113" t="inlineStr">
        <is>
          <t>S</t>
        </is>
      </c>
      <c r="M101" s="113" t="inlineStr">
        <is>
          <t>V</t>
        </is>
      </c>
      <c r="N101" s="113" t="inlineStr">
        <is>
          <t>_T</t>
        </is>
      </c>
      <c r="O101" s="113" t="inlineStr">
        <is>
          <t>_T</t>
        </is>
      </c>
      <c r="P101" s="113" t="inlineStr">
        <is>
          <t>XDC</t>
        </is>
      </c>
      <c r="Q101" s="113" t="inlineStr">
        <is>
          <t>N</t>
        </is>
      </c>
      <c r="R101" s="113" t="inlineStr">
        <is>
          <t>EDP2</t>
        </is>
      </c>
      <c r="S101" s="123">
        <f>IF(VLOOKUP($X101,#REF!,#REF!,0)="","",VLOOKUP($X101,#REF!,#REF!,0))</f>
        <v/>
      </c>
      <c r="T101" s="123">
        <f>IF(VLOOKUP($X101,#REF!,#REF!,0)="","",VLOOKUP($X101,#REF!,#REF!,0))</f>
        <v/>
      </c>
      <c r="U101" s="123">
        <f>IF(VLOOKUP($X101,#REF!,#REF!,0)="","",VLOOKUP($X101,#REF!,#REF!,0))</f>
        <v/>
      </c>
      <c r="V101" s="123">
        <f>IF(VLOOKUP($X101,#REF!,#REF!,0)="","",VLOOKUP($X101,#REF!,#REF!,0))</f>
        <v/>
      </c>
      <c r="W101" s="123">
        <f>IF(VLOOKUP($X101,#REF!,#REF!,0)="","",VLOOKUP($X101,#REF!,#REF!,0))</f>
        <v/>
      </c>
      <c r="X101" s="113">
        <f>A101&amp;"."&amp;B101&amp;"."&amp;C101&amp;"."&amp;D101&amp;"."&amp;E101&amp;"."&amp;F101&amp;"."&amp;G101&amp;"."&amp;H101&amp;"."&amp;I101&amp;"."&amp;J101&amp;"."&amp;K101&amp;"."&amp;L101&amp;"."&amp;M101&amp;"."&amp;N101&amp;"."&amp;O101&amp;"."&amp;P101&amp;"."&amp;Q101&amp;"."&amp;R101</f>
        <v/>
      </c>
      <c r="Y101" s="113" t="n"/>
      <c r="Z101" s="113" t="n"/>
      <c r="AA101" s="118">
        <f>IFERROR(+IF(X101=VLOOKUP(X101,#REF!,1,0),"OK","check!!!!"),"check!!!!")</f>
        <v/>
      </c>
      <c r="AB101" s="113">
        <f>IF(#REF!=X101,"ok","check!!!!")</f>
        <v/>
      </c>
      <c r="AC101" s="119" t="n"/>
    </row>
    <row r="102">
      <c r="A102" s="113" t="inlineStr">
        <is>
          <t>A</t>
        </is>
      </c>
      <c r="B102" s="113" t="inlineStr">
        <is>
          <t>N</t>
        </is>
      </c>
      <c r="C102" s="113" t="inlineStr">
        <is>
          <t>@@</t>
        </is>
      </c>
      <c r="D102" s="113" t="inlineStr">
        <is>
          <t>_Z</t>
        </is>
      </c>
      <c r="E102" s="113" t="inlineStr">
        <is>
          <t>S13122</t>
        </is>
      </c>
      <c r="F102" s="113" t="inlineStr">
        <is>
          <t>_Z</t>
        </is>
      </c>
      <c r="G102" s="113" t="inlineStr">
        <is>
          <t>_Z</t>
        </is>
      </c>
      <c r="H102" s="113" t="inlineStr">
        <is>
          <t>B</t>
        </is>
      </c>
      <c r="I102" s="113" t="inlineStr">
        <is>
          <t>B9</t>
        </is>
      </c>
      <c r="J102" s="113" t="inlineStr">
        <is>
          <t>_Z</t>
        </is>
      </c>
      <c r="K102" s="113" t="inlineStr">
        <is>
          <t>_Z</t>
        </is>
      </c>
      <c r="L102" s="113" t="inlineStr">
        <is>
          <t>S</t>
        </is>
      </c>
      <c r="M102" s="113" t="inlineStr">
        <is>
          <t>V</t>
        </is>
      </c>
      <c r="N102" s="113" t="inlineStr">
        <is>
          <t>_T</t>
        </is>
      </c>
      <c r="O102" s="113" t="inlineStr">
        <is>
          <t>_T</t>
        </is>
      </c>
      <c r="P102" s="113" t="inlineStr">
        <is>
          <t>XDC</t>
        </is>
      </c>
      <c r="Q102" s="113" t="inlineStr">
        <is>
          <t>N</t>
        </is>
      </c>
      <c r="R102" s="113" t="inlineStr">
        <is>
          <t>EDP2</t>
        </is>
      </c>
      <c r="S102" s="123">
        <f>IF(VLOOKUP($X102,#REF!,#REF!,0)="","",VLOOKUP($X102,#REF!,#REF!,0))</f>
        <v/>
      </c>
      <c r="T102" s="123">
        <f>IF(VLOOKUP($X102,#REF!,#REF!,0)="","",VLOOKUP($X102,#REF!,#REF!,0))</f>
        <v/>
      </c>
      <c r="U102" s="123">
        <f>IF(VLOOKUP($X102,#REF!,#REF!,0)="","",VLOOKUP($X102,#REF!,#REF!,0))</f>
        <v/>
      </c>
      <c r="V102" s="123">
        <f>IF(VLOOKUP($X102,#REF!,#REF!,0)="","",VLOOKUP($X102,#REF!,#REF!,0))</f>
        <v/>
      </c>
      <c r="W102" s="123">
        <f>IF(VLOOKUP($X102,#REF!,#REF!,0)="","",VLOOKUP($X102,#REF!,#REF!,0))</f>
        <v/>
      </c>
      <c r="X102" s="113">
        <f>A102&amp;"."&amp;B102&amp;"."&amp;C102&amp;"."&amp;D102&amp;"."&amp;E102&amp;"."&amp;F102&amp;"."&amp;G102&amp;"."&amp;H102&amp;"."&amp;I102&amp;"."&amp;J102&amp;"."&amp;K102&amp;"."&amp;L102&amp;"."&amp;M102&amp;"."&amp;N102&amp;"."&amp;O102&amp;"."&amp;P102&amp;"."&amp;Q102&amp;"."&amp;R102</f>
        <v/>
      </c>
      <c r="Y102" s="113" t="n"/>
      <c r="Z102" s="113" t="n"/>
      <c r="AA102" s="118">
        <f>IFERROR(+IF(X102=VLOOKUP(X102,#REF!,1,0),"OK","check!!!!"),"check!!!!")</f>
        <v/>
      </c>
      <c r="AB102" s="113">
        <f>IF(#REF!=X102,"ok","check!!!!")</f>
        <v/>
      </c>
      <c r="AC102" s="119" t="n"/>
    </row>
    <row r="103">
      <c r="A103" s="113" t="inlineStr">
        <is>
          <t>A</t>
        </is>
      </c>
      <c r="B103" s="113" t="inlineStr">
        <is>
          <t>N</t>
        </is>
      </c>
      <c r="C103" s="113" t="inlineStr">
        <is>
          <t>@@</t>
        </is>
      </c>
      <c r="D103" s="113" t="inlineStr">
        <is>
          <t>_Z</t>
        </is>
      </c>
      <c r="E103" s="113" t="inlineStr">
        <is>
          <t>S13122</t>
        </is>
      </c>
      <c r="F103" s="113" t="inlineStr">
        <is>
          <t>_Z</t>
        </is>
      </c>
      <c r="G103" s="113" t="inlineStr">
        <is>
          <t>_Z</t>
        </is>
      </c>
      <c r="H103" s="113" t="inlineStr">
        <is>
          <t>B</t>
        </is>
      </c>
      <c r="I103" s="113" t="inlineStr">
        <is>
          <t>B9</t>
        </is>
      </c>
      <c r="J103" s="113" t="inlineStr">
        <is>
          <t>_Z</t>
        </is>
      </c>
      <c r="K103" s="113" t="inlineStr">
        <is>
          <t>_Z</t>
        </is>
      </c>
      <c r="L103" s="113" t="inlineStr">
        <is>
          <t>S</t>
        </is>
      </c>
      <c r="M103" s="113" t="inlineStr">
        <is>
          <t>V</t>
        </is>
      </c>
      <c r="N103" s="113" t="inlineStr">
        <is>
          <t>_T</t>
        </is>
      </c>
      <c r="O103" s="113" t="inlineStr">
        <is>
          <t>C01</t>
        </is>
      </c>
      <c r="P103" s="113" t="inlineStr">
        <is>
          <t>XDC</t>
        </is>
      </c>
      <c r="Q103" s="113" t="inlineStr">
        <is>
          <t>N</t>
        </is>
      </c>
      <c r="R103" s="113" t="inlineStr">
        <is>
          <t>EDP2</t>
        </is>
      </c>
      <c r="S103" s="123">
        <f>IF(VLOOKUP($X103,#REF!,#REF!,0)="","",VLOOKUP($X103,#REF!,#REF!,0))</f>
        <v/>
      </c>
      <c r="T103" s="123">
        <f>IF(VLOOKUP($X103,#REF!,#REF!,0)="","",VLOOKUP($X103,#REF!,#REF!,0))</f>
        <v/>
      </c>
      <c r="U103" s="123">
        <f>IF(VLOOKUP($X103,#REF!,#REF!,0)="","",VLOOKUP($X103,#REF!,#REF!,0))</f>
        <v/>
      </c>
      <c r="V103" s="123">
        <f>IF(VLOOKUP($X103,#REF!,#REF!,0)="","",VLOOKUP($X103,#REF!,#REF!,0))</f>
        <v/>
      </c>
      <c r="W103" s="123">
        <f>IF(VLOOKUP($X103,#REF!,#REF!,0)="","",VLOOKUP($X103,#REF!,#REF!,0))</f>
        <v/>
      </c>
      <c r="X103" s="113">
        <f>A103&amp;"."&amp;B103&amp;"."&amp;C103&amp;"."&amp;D103&amp;"."&amp;E103&amp;"."&amp;F103&amp;"."&amp;G103&amp;"."&amp;H103&amp;"."&amp;I103&amp;"."&amp;J103&amp;"."&amp;K103&amp;"."&amp;L103&amp;"."&amp;M103&amp;"."&amp;N103&amp;"."&amp;O103&amp;"."&amp;P103&amp;"."&amp;Q103&amp;"."&amp;R103</f>
        <v/>
      </c>
      <c r="Y103" s="113" t="n"/>
      <c r="Z103" s="113" t="n"/>
      <c r="AA103" s="118">
        <f>IFERROR(+IF(X103=VLOOKUP(X103,#REF!,1,0),"OK","check!!!!"),"check!!!!")</f>
        <v/>
      </c>
      <c r="AB103" s="113">
        <f>IF(#REF!=X103,"ok","check!!!!")</f>
        <v/>
      </c>
      <c r="AC103" s="119" t="n"/>
    </row>
    <row r="104">
      <c r="A104" s="113" t="inlineStr">
        <is>
          <t>A</t>
        </is>
      </c>
      <c r="B104" s="113" t="inlineStr">
        <is>
          <t>N</t>
        </is>
      </c>
      <c r="C104" s="113" t="inlineStr">
        <is>
          <t>@@</t>
        </is>
      </c>
      <c r="D104" s="113" t="inlineStr">
        <is>
          <t>_Z</t>
        </is>
      </c>
      <c r="E104" s="113" t="inlineStr">
        <is>
          <t>S13122</t>
        </is>
      </c>
      <c r="F104" s="113" t="inlineStr">
        <is>
          <t>_Z</t>
        </is>
      </c>
      <c r="G104" s="113" t="inlineStr">
        <is>
          <t>_Z</t>
        </is>
      </c>
      <c r="H104" s="113" t="inlineStr">
        <is>
          <t>B</t>
        </is>
      </c>
      <c r="I104" s="113" t="inlineStr">
        <is>
          <t>B9</t>
        </is>
      </c>
      <c r="J104" s="113" t="inlineStr">
        <is>
          <t>_Z</t>
        </is>
      </c>
      <c r="K104" s="113" t="inlineStr">
        <is>
          <t>_Z</t>
        </is>
      </c>
      <c r="L104" s="113" t="inlineStr">
        <is>
          <t>S</t>
        </is>
      </c>
      <c r="M104" s="113" t="inlineStr">
        <is>
          <t>V</t>
        </is>
      </c>
      <c r="N104" s="113" t="inlineStr">
        <is>
          <t>_T</t>
        </is>
      </c>
      <c r="O104" s="113" t="inlineStr">
        <is>
          <t>C02</t>
        </is>
      </c>
      <c r="P104" s="113" t="inlineStr">
        <is>
          <t>XDC</t>
        </is>
      </c>
      <c r="Q104" s="113" t="inlineStr">
        <is>
          <t>N</t>
        </is>
      </c>
      <c r="R104" s="113" t="inlineStr">
        <is>
          <t>EDP2</t>
        </is>
      </c>
      <c r="S104" s="123">
        <f>IF(VLOOKUP($X104,#REF!,#REF!,0)="","",VLOOKUP($X104,#REF!,#REF!,0))</f>
        <v/>
      </c>
      <c r="T104" s="123">
        <f>IF(VLOOKUP($X104,#REF!,#REF!,0)="","",VLOOKUP($X104,#REF!,#REF!,0))</f>
        <v/>
      </c>
      <c r="U104" s="123">
        <f>IF(VLOOKUP($X104,#REF!,#REF!,0)="","",VLOOKUP($X104,#REF!,#REF!,0))</f>
        <v/>
      </c>
      <c r="V104" s="123">
        <f>IF(VLOOKUP($X104,#REF!,#REF!,0)="","",VLOOKUP($X104,#REF!,#REF!,0))</f>
        <v/>
      </c>
      <c r="W104" s="123">
        <f>IF(VLOOKUP($X104,#REF!,#REF!,0)="","",VLOOKUP($X104,#REF!,#REF!,0))</f>
        <v/>
      </c>
      <c r="X104" s="113">
        <f>A104&amp;"."&amp;B104&amp;"."&amp;C104&amp;"."&amp;D104&amp;"."&amp;E104&amp;"."&amp;F104&amp;"."&amp;G104&amp;"."&amp;H104&amp;"."&amp;I104&amp;"."&amp;J104&amp;"."&amp;K104&amp;"."&amp;L104&amp;"."&amp;M104&amp;"."&amp;N104&amp;"."&amp;O104&amp;"."&amp;P104&amp;"."&amp;Q104&amp;"."&amp;R104</f>
        <v/>
      </c>
      <c r="Y104" s="113" t="n"/>
      <c r="Z104" s="113" t="n"/>
      <c r="AA104" s="118">
        <f>IFERROR(+IF(X104=VLOOKUP(X104,#REF!,1,0),"OK","check!!!!"),"check!!!!")</f>
        <v/>
      </c>
      <c r="AB104" s="113">
        <f>IF(#REF!=X104,"ok","check!!!!")</f>
        <v/>
      </c>
      <c r="AC104" s="119" t="n"/>
    </row>
    <row r="105">
      <c r="A105" s="113" t="inlineStr">
        <is>
          <t>A</t>
        </is>
      </c>
      <c r="B105" s="113" t="inlineStr">
        <is>
          <t>N</t>
        </is>
      </c>
      <c r="C105" s="113" t="inlineStr">
        <is>
          <t>@@</t>
        </is>
      </c>
      <c r="D105" s="113" t="inlineStr">
        <is>
          <t>_Z</t>
        </is>
      </c>
      <c r="E105" s="113" t="inlineStr">
        <is>
          <t>S1312</t>
        </is>
      </c>
      <c r="F105" s="113" t="inlineStr">
        <is>
          <t>_Z</t>
        </is>
      </c>
      <c r="G105" s="113" t="inlineStr">
        <is>
          <t>_Z</t>
        </is>
      </c>
      <c r="H105" s="113" t="inlineStr">
        <is>
          <t>_X</t>
        </is>
      </c>
      <c r="I105" s="113" t="inlineStr">
        <is>
          <t>OROA</t>
        </is>
      </c>
      <c r="J105" s="113" t="inlineStr">
        <is>
          <t>_Z</t>
        </is>
      </c>
      <c r="K105" s="113" t="inlineStr">
        <is>
          <t>T</t>
        </is>
      </c>
      <c r="L105" s="113" t="inlineStr">
        <is>
          <t>S</t>
        </is>
      </c>
      <c r="M105" s="113" t="inlineStr">
        <is>
          <t>V</t>
        </is>
      </c>
      <c r="N105" s="113" t="inlineStr">
        <is>
          <t>_T</t>
        </is>
      </c>
      <c r="O105" s="113" t="inlineStr">
        <is>
          <t>_T</t>
        </is>
      </c>
      <c r="P105" s="113" t="inlineStr">
        <is>
          <t>XDC</t>
        </is>
      </c>
      <c r="Q105" s="113" t="inlineStr">
        <is>
          <t>N</t>
        </is>
      </c>
      <c r="R105" s="113" t="inlineStr">
        <is>
          <t>EDP2</t>
        </is>
      </c>
      <c r="S105" s="123">
        <f>IF(VLOOKUP($X105,#REF!,#REF!,0)="","",VLOOKUP($X105,#REF!,#REF!,0))</f>
        <v/>
      </c>
      <c r="T105" s="123">
        <f>IF(VLOOKUP($X105,#REF!,#REF!,0)="","",VLOOKUP($X105,#REF!,#REF!,0))</f>
        <v/>
      </c>
      <c r="U105" s="123">
        <f>IF(VLOOKUP($X105,#REF!,#REF!,0)="","",VLOOKUP($X105,#REF!,#REF!,0))</f>
        <v/>
      </c>
      <c r="V105" s="123">
        <f>IF(VLOOKUP($X105,#REF!,#REF!,0)="","",VLOOKUP($X105,#REF!,#REF!,0))</f>
        <v/>
      </c>
      <c r="W105" s="123">
        <f>IF(VLOOKUP($X105,#REF!,#REF!,0)="","",VLOOKUP($X105,#REF!,#REF!,0))</f>
        <v/>
      </c>
      <c r="X105" s="113">
        <f>A105&amp;"."&amp;B105&amp;"."&amp;C105&amp;"."&amp;D105&amp;"."&amp;E105&amp;"."&amp;F105&amp;"."&amp;G105&amp;"."&amp;H105&amp;"."&amp;I105&amp;"."&amp;J105&amp;"."&amp;K105&amp;"."&amp;L105&amp;"."&amp;M105&amp;"."&amp;N105&amp;"."&amp;O105&amp;"."&amp;P105&amp;"."&amp;Q105&amp;"."&amp;R105</f>
        <v/>
      </c>
      <c r="Y105" s="113" t="n"/>
      <c r="Z105" s="113" t="n"/>
      <c r="AA105" s="118">
        <f>IFERROR(+IF(X105=VLOOKUP(X105,#REF!,1,0),"OK","check!!!!"),"check!!!!")</f>
        <v/>
      </c>
      <c r="AB105" s="113">
        <f>IF(#REF!=X105,"ok","check!!!!")</f>
        <v/>
      </c>
      <c r="AC105" s="119" t="n"/>
    </row>
    <row r="106">
      <c r="A106" s="113" t="inlineStr">
        <is>
          <t>A</t>
        </is>
      </c>
      <c r="B106" s="113" t="inlineStr">
        <is>
          <t>N</t>
        </is>
      </c>
      <c r="C106" s="113" t="inlineStr">
        <is>
          <t>@@</t>
        </is>
      </c>
      <c r="D106" s="113" t="inlineStr">
        <is>
          <t>_Z</t>
        </is>
      </c>
      <c r="E106" s="113" t="inlineStr">
        <is>
          <t>S1312</t>
        </is>
      </c>
      <c r="F106" s="113" t="inlineStr">
        <is>
          <t>_Z</t>
        </is>
      </c>
      <c r="G106" s="113" t="inlineStr">
        <is>
          <t>_Z</t>
        </is>
      </c>
      <c r="H106" s="113" t="inlineStr">
        <is>
          <t>_X</t>
        </is>
      </c>
      <c r="I106" s="113" t="inlineStr">
        <is>
          <t>OROA</t>
        </is>
      </c>
      <c r="J106" s="113" t="inlineStr">
        <is>
          <t>_Z</t>
        </is>
      </c>
      <c r="K106" s="113" t="inlineStr">
        <is>
          <t>T</t>
        </is>
      </c>
      <c r="L106" s="113" t="inlineStr">
        <is>
          <t>S</t>
        </is>
      </c>
      <c r="M106" s="113" t="inlineStr">
        <is>
          <t>V</t>
        </is>
      </c>
      <c r="N106" s="113" t="inlineStr">
        <is>
          <t>_T</t>
        </is>
      </c>
      <c r="O106" s="113" t="inlineStr">
        <is>
          <t>C01</t>
        </is>
      </c>
      <c r="P106" s="113" t="inlineStr">
        <is>
          <t>XDC</t>
        </is>
      </c>
      <c r="Q106" s="113" t="inlineStr">
        <is>
          <t>N</t>
        </is>
      </c>
      <c r="R106" s="113" t="inlineStr">
        <is>
          <t>EDP2</t>
        </is>
      </c>
      <c r="S106" s="123">
        <f>IF(VLOOKUP($X106,#REF!,#REF!,0)="","",VLOOKUP($X106,#REF!,#REF!,0))</f>
        <v/>
      </c>
      <c r="T106" s="123">
        <f>IF(VLOOKUP($X106,#REF!,#REF!,0)="","",VLOOKUP($X106,#REF!,#REF!,0))</f>
        <v/>
      </c>
      <c r="U106" s="123">
        <f>IF(VLOOKUP($X106,#REF!,#REF!,0)="","",VLOOKUP($X106,#REF!,#REF!,0))</f>
        <v/>
      </c>
      <c r="V106" s="123">
        <f>IF(VLOOKUP($X106,#REF!,#REF!,0)="","",VLOOKUP($X106,#REF!,#REF!,0))</f>
        <v/>
      </c>
      <c r="W106" s="123">
        <f>IF(VLOOKUP($X106,#REF!,#REF!,0)="","",VLOOKUP($X106,#REF!,#REF!,0))</f>
        <v/>
      </c>
      <c r="X106" s="113">
        <f>A106&amp;"."&amp;B106&amp;"."&amp;C106&amp;"."&amp;D106&amp;"."&amp;E106&amp;"."&amp;F106&amp;"."&amp;G106&amp;"."&amp;H106&amp;"."&amp;I106&amp;"."&amp;J106&amp;"."&amp;K106&amp;"."&amp;L106&amp;"."&amp;M106&amp;"."&amp;N106&amp;"."&amp;O106&amp;"."&amp;P106&amp;"."&amp;Q106&amp;"."&amp;R106</f>
        <v/>
      </c>
      <c r="Y106" s="113" t="n"/>
      <c r="Z106" s="113" t="n"/>
      <c r="AA106" s="118">
        <f>IFERROR(+IF(X106=VLOOKUP(X106,#REF!,1,0),"OK","check!!!!"),"check!!!!")</f>
        <v/>
      </c>
      <c r="AB106" s="113">
        <f>IF(#REF!=X106,"ok","check!!!!")</f>
        <v/>
      </c>
      <c r="AC106" s="119" t="n"/>
    </row>
    <row r="107">
      <c r="A107" s="113" t="inlineStr">
        <is>
          <t>A</t>
        </is>
      </c>
      <c r="B107" s="113" t="inlineStr">
        <is>
          <t>N</t>
        </is>
      </c>
      <c r="C107" s="113" t="inlineStr">
        <is>
          <t>@@</t>
        </is>
      </c>
      <c r="D107" s="113" t="inlineStr">
        <is>
          <t>_Z</t>
        </is>
      </c>
      <c r="E107" s="113" t="inlineStr">
        <is>
          <t>S1312</t>
        </is>
      </c>
      <c r="F107" s="113" t="inlineStr">
        <is>
          <t>_Z</t>
        </is>
      </c>
      <c r="G107" s="113" t="inlineStr">
        <is>
          <t>_Z</t>
        </is>
      </c>
      <c r="H107" s="113" t="inlineStr">
        <is>
          <t>_X</t>
        </is>
      </c>
      <c r="I107" s="113" t="inlineStr">
        <is>
          <t>OROA</t>
        </is>
      </c>
      <c r="J107" s="113" t="inlineStr">
        <is>
          <t>_Z</t>
        </is>
      </c>
      <c r="K107" s="113" t="inlineStr">
        <is>
          <t>T</t>
        </is>
      </c>
      <c r="L107" s="113" t="inlineStr">
        <is>
          <t>S</t>
        </is>
      </c>
      <c r="M107" s="113" t="inlineStr">
        <is>
          <t>V</t>
        </is>
      </c>
      <c r="N107" s="113" t="inlineStr">
        <is>
          <t>_T</t>
        </is>
      </c>
      <c r="O107" s="113" t="inlineStr">
        <is>
          <t>C02</t>
        </is>
      </c>
      <c r="P107" s="113" t="inlineStr">
        <is>
          <t>XDC</t>
        </is>
      </c>
      <c r="Q107" s="113" t="inlineStr">
        <is>
          <t>N</t>
        </is>
      </c>
      <c r="R107" s="113" t="inlineStr">
        <is>
          <t>EDP2</t>
        </is>
      </c>
      <c r="S107" s="123">
        <f>IF(VLOOKUP($X107,#REF!,#REF!,0)="","",VLOOKUP($X107,#REF!,#REF!,0))</f>
        <v/>
      </c>
      <c r="T107" s="123">
        <f>IF(VLOOKUP($X107,#REF!,#REF!,0)="","",VLOOKUP($X107,#REF!,#REF!,0))</f>
        <v/>
      </c>
      <c r="U107" s="123">
        <f>IF(VLOOKUP($X107,#REF!,#REF!,0)="","",VLOOKUP($X107,#REF!,#REF!,0))</f>
        <v/>
      </c>
      <c r="V107" s="123">
        <f>IF(VLOOKUP($X107,#REF!,#REF!,0)="","",VLOOKUP($X107,#REF!,#REF!,0))</f>
        <v/>
      </c>
      <c r="W107" s="123">
        <f>IF(VLOOKUP($X107,#REF!,#REF!,0)="","",VLOOKUP($X107,#REF!,#REF!,0))</f>
        <v/>
      </c>
      <c r="X107" s="113">
        <f>A107&amp;"."&amp;B107&amp;"."&amp;C107&amp;"."&amp;D107&amp;"."&amp;E107&amp;"."&amp;F107&amp;"."&amp;G107&amp;"."&amp;H107&amp;"."&amp;I107&amp;"."&amp;J107&amp;"."&amp;K107&amp;"."&amp;L107&amp;"."&amp;M107&amp;"."&amp;N107&amp;"."&amp;O107&amp;"."&amp;P107&amp;"."&amp;Q107&amp;"."&amp;R107</f>
        <v/>
      </c>
      <c r="Y107" s="113" t="n"/>
      <c r="Z107" s="113" t="n"/>
      <c r="AA107" s="118">
        <f>IFERROR(+IF(X107=VLOOKUP(X107,#REF!,1,0),"OK","check!!!!"),"check!!!!")</f>
        <v/>
      </c>
      <c r="AB107" s="113">
        <f>IF(#REF!=X107,"ok","check!!!!")</f>
        <v/>
      </c>
      <c r="AC107" s="119" t="n"/>
    </row>
    <row r="108">
      <c r="A108" s="113" t="inlineStr">
        <is>
          <t>A</t>
        </is>
      </c>
      <c r="B108" s="113" t="inlineStr">
        <is>
          <t>N</t>
        </is>
      </c>
      <c r="C108" s="113" t="inlineStr">
        <is>
          <t>@@</t>
        </is>
      </c>
      <c r="D108" s="113" t="inlineStr">
        <is>
          <t>_Z</t>
        </is>
      </c>
      <c r="E108" s="113" t="inlineStr">
        <is>
          <t>S1312</t>
        </is>
      </c>
      <c r="F108" s="113" t="inlineStr">
        <is>
          <t>_Z</t>
        </is>
      </c>
      <c r="G108" s="113" t="inlineStr">
        <is>
          <t>_Z</t>
        </is>
      </c>
      <c r="H108" s="113" t="inlineStr">
        <is>
          <t>_X</t>
        </is>
      </c>
      <c r="I108" s="113" t="inlineStr">
        <is>
          <t>OROA</t>
        </is>
      </c>
      <c r="J108" s="113" t="inlineStr">
        <is>
          <t>_Z</t>
        </is>
      </c>
      <c r="K108" s="113" t="inlineStr">
        <is>
          <t>T</t>
        </is>
      </c>
      <c r="L108" s="113" t="inlineStr">
        <is>
          <t>S</t>
        </is>
      </c>
      <c r="M108" s="113" t="inlineStr">
        <is>
          <t>V</t>
        </is>
      </c>
      <c r="N108" s="113" t="inlineStr">
        <is>
          <t>_T</t>
        </is>
      </c>
      <c r="O108" s="113" t="inlineStr">
        <is>
          <t>C03</t>
        </is>
      </c>
      <c r="P108" s="113" t="inlineStr">
        <is>
          <t>XDC</t>
        </is>
      </c>
      <c r="Q108" s="113" t="inlineStr">
        <is>
          <t>N</t>
        </is>
      </c>
      <c r="R108" s="113" t="inlineStr">
        <is>
          <t>EDP2</t>
        </is>
      </c>
      <c r="S108" s="123">
        <f>IF(VLOOKUP($X108,#REF!,#REF!,0)="","",VLOOKUP($X108,#REF!,#REF!,0))</f>
        <v/>
      </c>
      <c r="T108" s="123">
        <f>IF(VLOOKUP($X108,#REF!,#REF!,0)="","",VLOOKUP($X108,#REF!,#REF!,0))</f>
        <v/>
      </c>
      <c r="U108" s="123">
        <f>IF(VLOOKUP($X108,#REF!,#REF!,0)="","",VLOOKUP($X108,#REF!,#REF!,0))</f>
        <v/>
      </c>
      <c r="V108" s="123">
        <f>IF(VLOOKUP($X108,#REF!,#REF!,0)="","",VLOOKUP($X108,#REF!,#REF!,0))</f>
        <v/>
      </c>
      <c r="W108" s="123">
        <f>IF(VLOOKUP($X108,#REF!,#REF!,0)="","",VLOOKUP($X108,#REF!,#REF!,0))</f>
        <v/>
      </c>
      <c r="X108" s="113">
        <f>A108&amp;"."&amp;B108&amp;"."&amp;C108&amp;"."&amp;D108&amp;"."&amp;E108&amp;"."&amp;F108&amp;"."&amp;G108&amp;"."&amp;H108&amp;"."&amp;I108&amp;"."&amp;J108&amp;"."&amp;K108&amp;"."&amp;L108&amp;"."&amp;M108&amp;"."&amp;N108&amp;"."&amp;O108&amp;"."&amp;P108&amp;"."&amp;Q108&amp;"."&amp;R108</f>
        <v/>
      </c>
      <c r="Y108" s="113" t="n"/>
      <c r="Z108" s="113" t="n"/>
      <c r="AA108" s="118">
        <f>IFERROR(+IF(X108=VLOOKUP(X108,#REF!,1,0),"OK","check!!!!"),"check!!!!")</f>
        <v/>
      </c>
      <c r="AB108" s="113">
        <f>IF(#REF!=X108,"ok","check!!!!")</f>
        <v/>
      </c>
      <c r="AC108" s="119" t="n"/>
    </row>
    <row r="109">
      <c r="A109" s="113" t="inlineStr">
        <is>
          <t>A</t>
        </is>
      </c>
      <c r="B109" s="113" t="inlineStr">
        <is>
          <t>N</t>
        </is>
      </c>
      <c r="C109" s="113" t="inlineStr">
        <is>
          <t>@@</t>
        </is>
      </c>
      <c r="D109" s="113" t="inlineStr">
        <is>
          <t>_Z</t>
        </is>
      </c>
      <c r="E109" s="113" t="inlineStr">
        <is>
          <t>S1312</t>
        </is>
      </c>
      <c r="F109" s="113" t="inlineStr">
        <is>
          <t>_Z</t>
        </is>
      </c>
      <c r="G109" s="113" t="inlineStr">
        <is>
          <t>_Z</t>
        </is>
      </c>
      <c r="H109" s="113" t="inlineStr">
        <is>
          <t>B</t>
        </is>
      </c>
      <c r="I109" s="113" t="inlineStr">
        <is>
          <t>B9</t>
        </is>
      </c>
      <c r="J109" s="113" t="inlineStr">
        <is>
          <t>_Z</t>
        </is>
      </c>
      <c r="K109" s="113" t="inlineStr">
        <is>
          <t>_Z</t>
        </is>
      </c>
      <c r="L109" s="113" t="inlineStr">
        <is>
          <t>S</t>
        </is>
      </c>
      <c r="M109" s="113" t="inlineStr">
        <is>
          <t>V</t>
        </is>
      </c>
      <c r="N109" s="113" t="inlineStr">
        <is>
          <t>_T</t>
        </is>
      </c>
      <c r="O109" s="113" t="inlineStr">
        <is>
          <t>_T</t>
        </is>
      </c>
      <c r="P109" s="113" t="inlineStr">
        <is>
          <t>XDC</t>
        </is>
      </c>
      <c r="Q109" s="113" t="inlineStr">
        <is>
          <t>N</t>
        </is>
      </c>
      <c r="R109" s="113" t="inlineStr">
        <is>
          <t>EDP2</t>
        </is>
      </c>
      <c r="S109" s="123">
        <f>IF(VLOOKUP($X109,#REF!,#REF!,0)="","",VLOOKUP($X109,#REF!,#REF!,0))</f>
        <v/>
      </c>
      <c r="T109" s="123">
        <f>IF(VLOOKUP($X109,#REF!,#REF!,0)="","",VLOOKUP($X109,#REF!,#REF!,0))</f>
        <v/>
      </c>
      <c r="U109" s="123">
        <f>IF(VLOOKUP($X109,#REF!,#REF!,0)="","",VLOOKUP($X109,#REF!,#REF!,0))</f>
        <v/>
      </c>
      <c r="V109" s="123">
        <f>IF(VLOOKUP($X109,#REF!,#REF!,0)="","",VLOOKUP($X109,#REF!,#REF!,0))</f>
        <v/>
      </c>
      <c r="W109" s="123">
        <f>IF(VLOOKUP($X109,#REF!,#REF!,0)="","",VLOOKUP($X109,#REF!,#REF!,0))</f>
        <v/>
      </c>
      <c r="X109" s="113">
        <f>A109&amp;"."&amp;B109&amp;"."&amp;C109&amp;"."&amp;D109&amp;"."&amp;E109&amp;"."&amp;F109&amp;"."&amp;G109&amp;"."&amp;H109&amp;"."&amp;I109&amp;"."&amp;J109&amp;"."&amp;K109&amp;"."&amp;L109&amp;"."&amp;M109&amp;"."&amp;N109&amp;"."&amp;O109&amp;"."&amp;P109&amp;"."&amp;Q109&amp;"."&amp;R109</f>
        <v/>
      </c>
      <c r="Y109" s="113" t="n"/>
      <c r="Z109" s="113" t="n"/>
      <c r="AA109" s="118">
        <f>IFERROR(+IF(X109=VLOOKUP(X109,#REF!,1,0),"OK","check!!!!"),"check!!!!")</f>
        <v/>
      </c>
      <c r="AB109" s="113">
        <f>IF(#REF!=X109,"ok","check!!!!")</f>
        <v/>
      </c>
      <c r="AC109" s="119" t="n"/>
    </row>
    <row r="110">
      <c r="A110" s="113" t="inlineStr">
        <is>
          <t>A</t>
        </is>
      </c>
      <c r="B110" s="113" t="inlineStr">
        <is>
          <t>N</t>
        </is>
      </c>
      <c r="C110" s="113" t="inlineStr">
        <is>
          <t>@@</t>
        </is>
      </c>
      <c r="D110" s="113" t="inlineStr">
        <is>
          <t>_Z</t>
        </is>
      </c>
      <c r="E110" s="113" t="inlineStr">
        <is>
          <t>S1313</t>
        </is>
      </c>
      <c r="F110" s="113" t="inlineStr">
        <is>
          <t>_Z</t>
        </is>
      </c>
      <c r="G110" s="113" t="inlineStr">
        <is>
          <t>_Z</t>
        </is>
      </c>
      <c r="H110" s="113" t="inlineStr">
        <is>
          <t>B</t>
        </is>
      </c>
      <c r="I110" s="113" t="inlineStr">
        <is>
          <t>ORWB</t>
        </is>
      </c>
      <c r="J110" s="113" t="inlineStr">
        <is>
          <t>_Z</t>
        </is>
      </c>
      <c r="K110" s="113" t="inlineStr">
        <is>
          <t>T</t>
        </is>
      </c>
      <c r="L110" s="113" t="inlineStr">
        <is>
          <t>S</t>
        </is>
      </c>
      <c r="M110" s="113" t="inlineStr">
        <is>
          <t>V</t>
        </is>
      </c>
      <c r="N110" s="113" t="inlineStr">
        <is>
          <t>_T</t>
        </is>
      </c>
      <c r="O110" s="113" t="inlineStr">
        <is>
          <t>_T</t>
        </is>
      </c>
      <c r="P110" s="113" t="inlineStr">
        <is>
          <t>XDC</t>
        </is>
      </c>
      <c r="Q110" s="113" t="inlineStr">
        <is>
          <t>N</t>
        </is>
      </c>
      <c r="R110" s="113" t="inlineStr">
        <is>
          <t>EDP2</t>
        </is>
      </c>
      <c r="S110" s="124">
        <f>IF(VLOOKUP($X110,'Table 2C'!$B$8:$G$43,'Table 2C'!M$1,0)="","",VLOOKUP($X110,'Table 2C'!$B$8:$G$43,'Table 2C'!M$1,0))</f>
        <v/>
      </c>
      <c r="T110" s="124">
        <f>IF(VLOOKUP($X110,'Table 2C'!$B$8:$G$43,'Table 2C'!N$1,0)="","",VLOOKUP($X110,'Table 2C'!$B$8:$G$43,'Table 2C'!N$1,0))</f>
        <v/>
      </c>
      <c r="U110" s="124">
        <f>IF(VLOOKUP($X110,'Table 2C'!$B$8:$G$43,'Table 2C'!O$1,0)="","",VLOOKUP($X110,'Table 2C'!$B$8:$G$43,'Table 2C'!O$1,0))</f>
        <v/>
      </c>
      <c r="V110" s="124">
        <f>IF(VLOOKUP($X110,'Table 2C'!$B$8:$G$43,'Table 2C'!P$1,0)="","",VLOOKUP($X110,'Table 2C'!$B$8:$G$43,'Table 2C'!P$1,0))</f>
        <v/>
      </c>
      <c r="W110" s="124">
        <f>IF(VLOOKUP($X110,'Table 2C'!$B$8:$G$43,'Table 2C'!Q$1,0)="","",VLOOKUP($X110,'Table 2C'!$B$8:$G$43,'Table 2C'!Q$1,0))</f>
        <v/>
      </c>
      <c r="X110" s="113">
        <f>A110&amp;"."&amp;B110&amp;"."&amp;C110&amp;"."&amp;D110&amp;"."&amp;E110&amp;"."&amp;F110&amp;"."&amp;G110&amp;"."&amp;H110&amp;"."&amp;I110&amp;"."&amp;J110&amp;"."&amp;K110&amp;"."&amp;L110&amp;"."&amp;M110&amp;"."&amp;N110&amp;"."&amp;O110&amp;"."&amp;P110&amp;"."&amp;Q110&amp;"."&amp;R110</f>
        <v/>
      </c>
      <c r="Y110" s="113" t="n"/>
      <c r="Z110" s="113" t="n"/>
      <c r="AA110" s="118">
        <f>IFERROR(+IF(X110=VLOOKUP(X110,'Table 2C'!$B$8:$B$43,1,0),"OK","check!!!!"),"check!!!!")</f>
        <v/>
      </c>
      <c r="AB110" s="113">
        <f>IF('Table 2C'!B8=X110,"ok","check!!!!")</f>
        <v/>
      </c>
      <c r="AC110" s="119" t="n"/>
    </row>
    <row r="111">
      <c r="A111" s="113" t="inlineStr">
        <is>
          <t>A</t>
        </is>
      </c>
      <c r="B111" s="113" t="inlineStr">
        <is>
          <t>N</t>
        </is>
      </c>
      <c r="C111" s="113" t="inlineStr">
        <is>
          <t>@@</t>
        </is>
      </c>
      <c r="D111" s="113" t="inlineStr">
        <is>
          <t>_Z</t>
        </is>
      </c>
      <c r="E111" s="113" t="inlineStr">
        <is>
          <t>S1313</t>
        </is>
      </c>
      <c r="F111" s="113" t="inlineStr">
        <is>
          <t>_Z</t>
        </is>
      </c>
      <c r="G111" s="113" t="inlineStr">
        <is>
          <t>_Z</t>
        </is>
      </c>
      <c r="H111" s="113" t="inlineStr">
        <is>
          <t>B</t>
        </is>
      </c>
      <c r="I111" s="113" t="inlineStr">
        <is>
          <t>F</t>
        </is>
      </c>
      <c r="J111" s="113" t="inlineStr">
        <is>
          <t>F</t>
        </is>
      </c>
      <c r="K111" s="113" t="inlineStr">
        <is>
          <t>T</t>
        </is>
      </c>
      <c r="L111" s="113" t="inlineStr">
        <is>
          <t>S</t>
        </is>
      </c>
      <c r="M111" s="113" t="inlineStr">
        <is>
          <t>V</t>
        </is>
      </c>
      <c r="N111" s="113" t="inlineStr">
        <is>
          <t>_T</t>
        </is>
      </c>
      <c r="O111" s="113" t="inlineStr">
        <is>
          <t>_T</t>
        </is>
      </c>
      <c r="P111" s="113" t="inlineStr">
        <is>
          <t>XDC</t>
        </is>
      </c>
      <c r="Q111" s="113" t="inlineStr">
        <is>
          <t>N</t>
        </is>
      </c>
      <c r="R111" s="113" t="inlineStr">
        <is>
          <t>EDP2</t>
        </is>
      </c>
      <c r="S111" s="124">
        <f>IF(VLOOKUP($X111,'Table 2C'!$B$8:$G$43,'Table 2C'!M$1,0)="","",VLOOKUP($X111,'Table 2C'!$B$8:$G$43,'Table 2C'!M$1,0))</f>
        <v/>
      </c>
      <c r="T111" s="124">
        <f>IF(VLOOKUP($X111,'Table 2C'!$B$8:$G$43,'Table 2C'!N$1,0)="","",VLOOKUP($X111,'Table 2C'!$B$8:$G$43,'Table 2C'!N$1,0))</f>
        <v/>
      </c>
      <c r="U111" s="124">
        <f>IF(VLOOKUP($X111,'Table 2C'!$B$8:$G$43,'Table 2C'!O$1,0)="","",VLOOKUP($X111,'Table 2C'!$B$8:$G$43,'Table 2C'!O$1,0))</f>
        <v/>
      </c>
      <c r="V111" s="124">
        <f>IF(VLOOKUP($X111,'Table 2C'!$B$8:$G$43,'Table 2C'!P$1,0)="","",VLOOKUP($X111,'Table 2C'!$B$8:$G$43,'Table 2C'!P$1,0))</f>
        <v/>
      </c>
      <c r="W111" s="124">
        <f>IF(VLOOKUP($X111,'Table 2C'!$B$8:$G$43,'Table 2C'!Q$1,0)="","",VLOOKUP($X111,'Table 2C'!$B$8:$G$43,'Table 2C'!Q$1,0))</f>
        <v/>
      </c>
      <c r="X111" s="113">
        <f>A111&amp;"."&amp;B111&amp;"."&amp;C111&amp;"."&amp;D111&amp;"."&amp;E111&amp;"."&amp;F111&amp;"."&amp;G111&amp;"."&amp;H111&amp;"."&amp;I111&amp;"."&amp;J111&amp;"."&amp;K111&amp;"."&amp;L111&amp;"."&amp;M111&amp;"."&amp;N111&amp;"."&amp;O111&amp;"."&amp;P111&amp;"."&amp;Q111&amp;"."&amp;R111</f>
        <v/>
      </c>
      <c r="Y111" s="113" t="n"/>
      <c r="Z111" s="113" t="n"/>
      <c r="AA111" s="118">
        <f>IFERROR(+IF(X111=VLOOKUP(X111,'Table 2C'!$B$8:$B$43,1,0),"OK","check!!!!"),"check!!!!")</f>
        <v/>
      </c>
      <c r="AB111" s="113">
        <f>IF('Table 2C'!B11=X111,"ok","check!!!!")</f>
        <v/>
      </c>
      <c r="AC111" s="119" t="n"/>
    </row>
    <row r="112">
      <c r="A112" s="113" t="inlineStr">
        <is>
          <t>A</t>
        </is>
      </c>
      <c r="B112" s="113" t="inlineStr">
        <is>
          <t>N</t>
        </is>
      </c>
      <c r="C112" s="113" t="inlineStr">
        <is>
          <t>@@</t>
        </is>
      </c>
      <c r="D112" s="113" t="inlineStr">
        <is>
          <t>_Z</t>
        </is>
      </c>
      <c r="E112" s="113" t="inlineStr">
        <is>
          <t>S1313</t>
        </is>
      </c>
      <c r="F112" s="113" t="inlineStr">
        <is>
          <t>_Z</t>
        </is>
      </c>
      <c r="G112" s="113" t="inlineStr">
        <is>
          <t>N</t>
        </is>
      </c>
      <c r="H112" s="113" t="inlineStr">
        <is>
          <t>A</t>
        </is>
      </c>
      <c r="I112" s="113" t="inlineStr">
        <is>
          <t>F</t>
        </is>
      </c>
      <c r="J112" s="113" t="inlineStr">
        <is>
          <t>F4</t>
        </is>
      </c>
      <c r="K112" s="113" t="inlineStr">
        <is>
          <t>T</t>
        </is>
      </c>
      <c r="L112" s="113" t="inlineStr">
        <is>
          <t>S</t>
        </is>
      </c>
      <c r="M112" s="113" t="inlineStr">
        <is>
          <t>V</t>
        </is>
      </c>
      <c r="N112" s="113" t="inlineStr">
        <is>
          <t>_T</t>
        </is>
      </c>
      <c r="O112" s="113" t="inlineStr">
        <is>
          <t>_T</t>
        </is>
      </c>
      <c r="P112" s="113" t="inlineStr">
        <is>
          <t>XDC</t>
        </is>
      </c>
      <c r="Q112" s="113" t="inlineStr">
        <is>
          <t>N</t>
        </is>
      </c>
      <c r="R112" s="113" t="inlineStr">
        <is>
          <t>EDP2</t>
        </is>
      </c>
      <c r="S112" s="124">
        <f>IF(VLOOKUP($X112,'Table 2C'!$B$8:$G$43,'Table 2C'!M$1,0)="","",VLOOKUP($X112,'Table 2C'!$B$8:$G$43,'Table 2C'!M$1,0))</f>
        <v/>
      </c>
      <c r="T112" s="124">
        <f>IF(VLOOKUP($X112,'Table 2C'!$B$8:$G$43,'Table 2C'!N$1,0)="","",VLOOKUP($X112,'Table 2C'!$B$8:$G$43,'Table 2C'!N$1,0))</f>
        <v/>
      </c>
      <c r="U112" s="124">
        <f>IF(VLOOKUP($X112,'Table 2C'!$B$8:$G$43,'Table 2C'!O$1,0)="","",VLOOKUP($X112,'Table 2C'!$B$8:$G$43,'Table 2C'!O$1,0))</f>
        <v/>
      </c>
      <c r="V112" s="124">
        <f>IF(VLOOKUP($X112,'Table 2C'!$B$8:$G$43,'Table 2C'!P$1,0)="","",VLOOKUP($X112,'Table 2C'!$B$8:$G$43,'Table 2C'!P$1,0))</f>
        <v/>
      </c>
      <c r="W112" s="124">
        <f>IF(VLOOKUP($X112,'Table 2C'!$B$8:$G$43,'Table 2C'!Q$1,0)="","",VLOOKUP($X112,'Table 2C'!$B$8:$G$43,'Table 2C'!Q$1,0))</f>
        <v/>
      </c>
      <c r="X112" s="113">
        <f>A112&amp;"."&amp;B112&amp;"."&amp;C112&amp;"."&amp;D112&amp;"."&amp;E112&amp;"."&amp;F112&amp;"."&amp;G112&amp;"."&amp;H112&amp;"."&amp;I112&amp;"."&amp;J112&amp;"."&amp;K112&amp;"."&amp;L112&amp;"."&amp;M112&amp;"."&amp;N112&amp;"."&amp;O112&amp;"."&amp;P112&amp;"."&amp;Q112&amp;"."&amp;R112</f>
        <v/>
      </c>
      <c r="Y112" s="113" t="n"/>
      <c r="Z112" s="113" t="n"/>
      <c r="AA112" s="118">
        <f>IFERROR(+IF(X112=VLOOKUP(X112,'Table 2C'!$B$8:$B$43,1,0),"OK","check!!!!"),"check!!!!")</f>
        <v/>
      </c>
      <c r="AB112" s="113">
        <f>IF('Table 2C'!B12=X112,"ok","check!!!!")</f>
        <v/>
      </c>
      <c r="AC112" s="119" t="n"/>
    </row>
    <row r="113">
      <c r="A113" s="113" t="inlineStr">
        <is>
          <t>A</t>
        </is>
      </c>
      <c r="B113" s="113" t="inlineStr">
        <is>
          <t>N</t>
        </is>
      </c>
      <c r="C113" s="113" t="inlineStr">
        <is>
          <t>@@</t>
        </is>
      </c>
      <c r="D113" s="113" t="inlineStr">
        <is>
          <t>_Z</t>
        </is>
      </c>
      <c r="E113" s="113" t="inlineStr">
        <is>
          <t>S1313</t>
        </is>
      </c>
      <c r="F113" s="113" t="inlineStr">
        <is>
          <t>_Z</t>
        </is>
      </c>
      <c r="G113" s="113" t="inlineStr">
        <is>
          <t>N</t>
        </is>
      </c>
      <c r="H113" s="113" t="inlineStr">
        <is>
          <t>A</t>
        </is>
      </c>
      <c r="I113" s="113" t="inlineStr">
        <is>
          <t>F</t>
        </is>
      </c>
      <c r="J113" s="113" t="inlineStr">
        <is>
          <t>F5</t>
        </is>
      </c>
      <c r="K113" s="113" t="inlineStr">
        <is>
          <t>T</t>
        </is>
      </c>
      <c r="L113" s="113" t="inlineStr">
        <is>
          <t>S</t>
        </is>
      </c>
      <c r="M113" s="113" t="inlineStr">
        <is>
          <t>V</t>
        </is>
      </c>
      <c r="N113" s="113" t="inlineStr">
        <is>
          <t>_T</t>
        </is>
      </c>
      <c r="O113" s="113" t="inlineStr">
        <is>
          <t>_T</t>
        </is>
      </c>
      <c r="P113" s="113" t="inlineStr">
        <is>
          <t>XDC</t>
        </is>
      </c>
      <c r="Q113" s="113" t="inlineStr">
        <is>
          <t>N</t>
        </is>
      </c>
      <c r="R113" s="113" t="inlineStr">
        <is>
          <t>EDP2</t>
        </is>
      </c>
      <c r="S113" s="124">
        <f>IF(VLOOKUP($X113,'Table 2C'!$B$8:$G$43,'Table 2C'!M$1,0)="","",VLOOKUP($X113,'Table 2C'!$B$8:$G$43,'Table 2C'!M$1,0))</f>
        <v/>
      </c>
      <c r="T113" s="124">
        <f>IF(VLOOKUP($X113,'Table 2C'!$B$8:$G$43,'Table 2C'!N$1,0)="","",VLOOKUP($X113,'Table 2C'!$B$8:$G$43,'Table 2C'!N$1,0))</f>
        <v/>
      </c>
      <c r="U113" s="124">
        <f>IF(VLOOKUP($X113,'Table 2C'!$B$8:$G$43,'Table 2C'!O$1,0)="","",VLOOKUP($X113,'Table 2C'!$B$8:$G$43,'Table 2C'!O$1,0))</f>
        <v/>
      </c>
      <c r="V113" s="124">
        <f>IF(VLOOKUP($X113,'Table 2C'!$B$8:$G$43,'Table 2C'!P$1,0)="","",VLOOKUP($X113,'Table 2C'!$B$8:$G$43,'Table 2C'!P$1,0))</f>
        <v/>
      </c>
      <c r="W113" s="124">
        <f>IF(VLOOKUP($X113,'Table 2C'!$B$8:$G$43,'Table 2C'!Q$1,0)="","",VLOOKUP($X113,'Table 2C'!$B$8:$G$43,'Table 2C'!Q$1,0))</f>
        <v/>
      </c>
      <c r="X113" s="113">
        <f>A113&amp;"."&amp;B113&amp;"."&amp;C113&amp;"."&amp;D113&amp;"."&amp;E113&amp;"."&amp;F113&amp;"."&amp;G113&amp;"."&amp;H113&amp;"."&amp;I113&amp;"."&amp;J113&amp;"."&amp;K113&amp;"."&amp;L113&amp;"."&amp;M113&amp;"."&amp;N113&amp;"."&amp;O113&amp;"."&amp;P113&amp;"."&amp;Q113&amp;"."&amp;R113</f>
        <v/>
      </c>
      <c r="Y113" s="113" t="n"/>
      <c r="Z113" s="113" t="n"/>
      <c r="AA113" s="118">
        <f>IFERROR(+IF(X113=VLOOKUP(X113,'Table 2C'!$B$8:$B$43,1,0),"OK","check!!!!"),"check!!!!")</f>
        <v/>
      </c>
      <c r="AB113" s="113">
        <f>IF('Table 2C'!B13=X113,"ok","check!!!!")</f>
        <v/>
      </c>
      <c r="AC113" s="119" t="n"/>
    </row>
    <row r="114">
      <c r="A114" s="113" t="inlineStr">
        <is>
          <t>A</t>
        </is>
      </c>
      <c r="B114" s="113" t="inlineStr">
        <is>
          <t>N</t>
        </is>
      </c>
      <c r="C114" s="113" t="inlineStr">
        <is>
          <t>@@</t>
        </is>
      </c>
      <c r="D114" s="113" t="inlineStr">
        <is>
          <t>_Z</t>
        </is>
      </c>
      <c r="E114" s="113" t="inlineStr">
        <is>
          <t>S1313</t>
        </is>
      </c>
      <c r="F114" s="113" t="inlineStr">
        <is>
          <t>_Z</t>
        </is>
      </c>
      <c r="G114" s="113" t="inlineStr">
        <is>
          <t>_Z</t>
        </is>
      </c>
      <c r="H114" s="113" t="inlineStr">
        <is>
          <t>N</t>
        </is>
      </c>
      <c r="I114" s="113" t="inlineStr">
        <is>
          <t>F</t>
        </is>
      </c>
      <c r="J114" s="113" t="inlineStr">
        <is>
          <t>FNDX</t>
        </is>
      </c>
      <c r="K114" s="113" t="inlineStr">
        <is>
          <t>T</t>
        </is>
      </c>
      <c r="L114" s="113" t="inlineStr">
        <is>
          <t>S</t>
        </is>
      </c>
      <c r="M114" s="113" t="inlineStr">
        <is>
          <t>V</t>
        </is>
      </c>
      <c r="N114" s="113" t="inlineStr">
        <is>
          <t>_T</t>
        </is>
      </c>
      <c r="O114" s="113" t="inlineStr">
        <is>
          <t>_T</t>
        </is>
      </c>
      <c r="P114" s="113" t="inlineStr">
        <is>
          <t>XDC</t>
        </is>
      </c>
      <c r="Q114" s="113" t="inlineStr">
        <is>
          <t>N</t>
        </is>
      </c>
      <c r="R114" s="113" t="inlineStr">
        <is>
          <t>EDP2</t>
        </is>
      </c>
      <c r="S114" s="124">
        <f>IF(VLOOKUP($X114,'Table 2C'!$B$8:$G$43,'Table 2C'!M$1,0)="","",VLOOKUP($X114,'Table 2C'!$B$8:$G$43,'Table 2C'!M$1,0))</f>
        <v/>
      </c>
      <c r="T114" s="124">
        <f>IF(VLOOKUP($X114,'Table 2C'!$B$8:$G$43,'Table 2C'!N$1,0)="","",VLOOKUP($X114,'Table 2C'!$B$8:$G$43,'Table 2C'!N$1,0))</f>
        <v/>
      </c>
      <c r="U114" s="124">
        <f>IF(VLOOKUP($X114,'Table 2C'!$B$8:$G$43,'Table 2C'!O$1,0)="","",VLOOKUP($X114,'Table 2C'!$B$8:$G$43,'Table 2C'!O$1,0))</f>
        <v/>
      </c>
      <c r="V114" s="124">
        <f>IF(VLOOKUP($X114,'Table 2C'!$B$8:$G$43,'Table 2C'!P$1,0)="","",VLOOKUP($X114,'Table 2C'!$B$8:$G$43,'Table 2C'!P$1,0))</f>
        <v/>
      </c>
      <c r="W114" s="124">
        <f>IF(VLOOKUP($X114,'Table 2C'!$B$8:$G$43,'Table 2C'!Q$1,0)="","",VLOOKUP($X114,'Table 2C'!$B$8:$G$43,'Table 2C'!Q$1,0))</f>
        <v/>
      </c>
      <c r="X114" s="113">
        <f>A114&amp;"."&amp;B114&amp;"."&amp;C114&amp;"."&amp;D114&amp;"."&amp;E114&amp;"."&amp;F114&amp;"."&amp;G114&amp;"."&amp;H114&amp;"."&amp;I114&amp;"."&amp;J114&amp;"."&amp;K114&amp;"."&amp;L114&amp;"."&amp;M114&amp;"."&amp;N114&amp;"."&amp;O114&amp;"."&amp;P114&amp;"."&amp;Q114&amp;"."&amp;R114</f>
        <v/>
      </c>
      <c r="Y114" s="113" t="n"/>
      <c r="Z114" s="113" t="n"/>
      <c r="AA114" s="118">
        <f>IFERROR(+IF(X114=VLOOKUP(X114,'Table 2C'!$B$8:$B$43,1,0),"OK","check!!!!"),"check!!!!")</f>
        <v/>
      </c>
      <c r="AB114" s="113">
        <f>IF('Table 2C'!B14=X114,"ok","check!!!!")</f>
        <v/>
      </c>
      <c r="AC114" s="119" t="n"/>
    </row>
    <row r="115">
      <c r="A115" s="113" t="inlineStr">
        <is>
          <t>A</t>
        </is>
      </c>
      <c r="B115" s="113" t="inlineStr">
        <is>
          <t>N</t>
        </is>
      </c>
      <c r="C115" s="113" t="inlineStr">
        <is>
          <t>@@</t>
        </is>
      </c>
      <c r="D115" s="113" t="inlineStr">
        <is>
          <t>_Z</t>
        </is>
      </c>
      <c r="E115" s="113" t="inlineStr">
        <is>
          <t>S1313</t>
        </is>
      </c>
      <c r="F115" s="113" t="inlineStr">
        <is>
          <t>_Z</t>
        </is>
      </c>
      <c r="G115" s="113" t="inlineStr">
        <is>
          <t>_Z</t>
        </is>
      </c>
      <c r="H115" s="113" t="inlineStr">
        <is>
          <t>L</t>
        </is>
      </c>
      <c r="I115" s="113" t="inlineStr">
        <is>
          <t>F</t>
        </is>
      </c>
      <c r="J115" s="113" t="inlineStr">
        <is>
          <t>FNDL</t>
        </is>
      </c>
      <c r="K115" s="113" t="inlineStr">
        <is>
          <t>T</t>
        </is>
      </c>
      <c r="L115" s="113" t="inlineStr">
        <is>
          <t>S</t>
        </is>
      </c>
      <c r="M115" s="113" t="inlineStr">
        <is>
          <t>V</t>
        </is>
      </c>
      <c r="N115" s="113" t="inlineStr">
        <is>
          <t>_T</t>
        </is>
      </c>
      <c r="O115" s="113" t="inlineStr">
        <is>
          <t>_T</t>
        </is>
      </c>
      <c r="P115" s="113" t="inlineStr">
        <is>
          <t>XDC</t>
        </is>
      </c>
      <c r="Q115" s="113" t="inlineStr">
        <is>
          <t>N</t>
        </is>
      </c>
      <c r="R115" s="113" t="inlineStr">
        <is>
          <t>EDP2</t>
        </is>
      </c>
      <c r="S115" s="124">
        <f>IF(VLOOKUP($X115,'Table 2C'!$B$8:$G$43,'Table 2C'!M$1,0)="","",VLOOKUP($X115,'Table 2C'!$B$8:$G$43,'Table 2C'!M$1,0))</f>
        <v/>
      </c>
      <c r="T115" s="124">
        <f>IF(VLOOKUP($X115,'Table 2C'!$B$8:$G$43,'Table 2C'!N$1,0)="","",VLOOKUP($X115,'Table 2C'!$B$8:$G$43,'Table 2C'!N$1,0))</f>
        <v/>
      </c>
      <c r="U115" s="124">
        <f>IF(VLOOKUP($X115,'Table 2C'!$B$8:$G$43,'Table 2C'!O$1,0)="","",VLOOKUP($X115,'Table 2C'!$B$8:$G$43,'Table 2C'!O$1,0))</f>
        <v/>
      </c>
      <c r="V115" s="124">
        <f>IF(VLOOKUP($X115,'Table 2C'!$B$8:$G$43,'Table 2C'!P$1,0)="","",VLOOKUP($X115,'Table 2C'!$B$8:$G$43,'Table 2C'!P$1,0))</f>
        <v/>
      </c>
      <c r="W115" s="124">
        <f>IF(VLOOKUP($X115,'Table 2C'!$B$8:$G$43,'Table 2C'!Q$1,0)="","",VLOOKUP($X115,'Table 2C'!$B$8:$G$43,'Table 2C'!Q$1,0))</f>
        <v/>
      </c>
      <c r="X115" s="113">
        <f>A115&amp;"."&amp;B115&amp;"."&amp;C115&amp;"."&amp;D115&amp;"."&amp;E115&amp;"."&amp;F115&amp;"."&amp;G115&amp;"."&amp;H115&amp;"."&amp;I115&amp;"."&amp;J115&amp;"."&amp;K115&amp;"."&amp;L115&amp;"."&amp;M115&amp;"."&amp;N115&amp;"."&amp;O115&amp;"."&amp;P115&amp;"."&amp;Q115&amp;"."&amp;R115</f>
        <v/>
      </c>
      <c r="Y115" s="113" t="n"/>
      <c r="Z115" s="113" t="n"/>
      <c r="AA115" s="118">
        <f>IFERROR(+IF(X115=VLOOKUP(X115,'Table 2C'!$B$8:$B$43,1,0),"OK","check!!!!"),"check!!!!")</f>
        <v/>
      </c>
      <c r="AB115" s="113">
        <f>IF('Table 2C'!B15=X115,"ok","check!!!!")</f>
        <v/>
      </c>
      <c r="AC115" s="119" t="n"/>
    </row>
    <row r="116">
      <c r="A116" s="113" t="inlineStr">
        <is>
          <t>A</t>
        </is>
      </c>
      <c r="B116" s="113" t="inlineStr">
        <is>
          <t>N</t>
        </is>
      </c>
      <c r="C116" s="113" t="inlineStr">
        <is>
          <t>@@</t>
        </is>
      </c>
      <c r="D116" s="113" t="inlineStr">
        <is>
          <t>_Z</t>
        </is>
      </c>
      <c r="E116" s="113" t="inlineStr">
        <is>
          <t>S1313</t>
        </is>
      </c>
      <c r="F116" s="113" t="inlineStr">
        <is>
          <t>_Z</t>
        </is>
      </c>
      <c r="G116" s="113" t="inlineStr">
        <is>
          <t>_Z</t>
        </is>
      </c>
      <c r="H116" s="113" t="inlineStr">
        <is>
          <t>N</t>
        </is>
      </c>
      <c r="I116" s="113" t="inlineStr">
        <is>
          <t>F</t>
        </is>
      </c>
      <c r="J116" s="113" t="inlineStr">
        <is>
          <t>F71K</t>
        </is>
      </c>
      <c r="K116" s="113" t="inlineStr">
        <is>
          <t>T</t>
        </is>
      </c>
      <c r="L116" s="113" t="inlineStr">
        <is>
          <t>S</t>
        </is>
      </c>
      <c r="M116" s="113" t="inlineStr">
        <is>
          <t>V</t>
        </is>
      </c>
      <c r="N116" s="113" t="inlineStr">
        <is>
          <t>_T</t>
        </is>
      </c>
      <c r="O116" s="113" t="inlineStr">
        <is>
          <t>_T</t>
        </is>
      </c>
      <c r="P116" s="113" t="inlineStr">
        <is>
          <t>XDC</t>
        </is>
      </c>
      <c r="Q116" s="113" t="inlineStr">
        <is>
          <t>N</t>
        </is>
      </c>
      <c r="R116" s="113" t="inlineStr">
        <is>
          <t>EDP2</t>
        </is>
      </c>
      <c r="S116" s="124">
        <f>IF(VLOOKUP($X116,'Table 2C'!$B$8:$G$43,'Table 2C'!M$1,0)="","",VLOOKUP($X116,'Table 2C'!$B$8:$G$43,'Table 2C'!M$1,0))</f>
        <v/>
      </c>
      <c r="T116" s="124">
        <f>IF(VLOOKUP($X116,'Table 2C'!$B$8:$G$43,'Table 2C'!N$1,0)="","",VLOOKUP($X116,'Table 2C'!$B$8:$G$43,'Table 2C'!N$1,0))</f>
        <v/>
      </c>
      <c r="U116" s="124">
        <f>IF(VLOOKUP($X116,'Table 2C'!$B$8:$G$43,'Table 2C'!O$1,0)="","",VLOOKUP($X116,'Table 2C'!$B$8:$G$43,'Table 2C'!O$1,0))</f>
        <v/>
      </c>
      <c r="V116" s="124">
        <f>IF(VLOOKUP($X116,'Table 2C'!$B$8:$G$43,'Table 2C'!P$1,0)="","",VLOOKUP($X116,'Table 2C'!$B$8:$G$43,'Table 2C'!P$1,0))</f>
        <v/>
      </c>
      <c r="W116" s="124">
        <f>IF(VLOOKUP($X116,'Table 2C'!$B$8:$G$43,'Table 2C'!Q$1,0)="","",VLOOKUP($X116,'Table 2C'!$B$8:$G$43,'Table 2C'!Q$1,0))</f>
        <v/>
      </c>
      <c r="X116" s="113">
        <f>A116&amp;"."&amp;B116&amp;"."&amp;C116&amp;"."&amp;D116&amp;"."&amp;E116&amp;"."&amp;F116&amp;"."&amp;G116&amp;"."&amp;H116&amp;"."&amp;I116&amp;"."&amp;J116&amp;"."&amp;K116&amp;"."&amp;L116&amp;"."&amp;M116&amp;"."&amp;N116&amp;"."&amp;O116&amp;"."&amp;P116&amp;"."&amp;Q116&amp;"."&amp;R116</f>
        <v/>
      </c>
      <c r="Y116" s="113" t="n"/>
      <c r="Z116" s="113" t="n"/>
      <c r="AA116" s="118">
        <f>IFERROR(+IF(X116=VLOOKUP(X116,'Table 2C'!$B$8:$B$43,1,0),"OK","check!!!!"),"check!!!!")</f>
        <v/>
      </c>
      <c r="AB116" s="113">
        <f>IF('Table 2C'!B16=X116,"ok","check!!!!")</f>
        <v/>
      </c>
      <c r="AC116" s="119" t="n"/>
    </row>
    <row r="117">
      <c r="A117" s="113" t="inlineStr">
        <is>
          <t>A</t>
        </is>
      </c>
      <c r="B117" s="113" t="inlineStr">
        <is>
          <t>N</t>
        </is>
      </c>
      <c r="C117" s="113" t="inlineStr">
        <is>
          <t>@@</t>
        </is>
      </c>
      <c r="D117" s="113" t="inlineStr">
        <is>
          <t>_Z</t>
        </is>
      </c>
      <c r="E117" s="113" t="inlineStr">
        <is>
          <t>S1313</t>
        </is>
      </c>
      <c r="F117" s="113" t="inlineStr">
        <is>
          <t>_Z</t>
        </is>
      </c>
      <c r="G117" s="113" t="inlineStr">
        <is>
          <t>_Z</t>
        </is>
      </c>
      <c r="H117" s="113" t="inlineStr">
        <is>
          <t>N</t>
        </is>
      </c>
      <c r="I117" s="113" t="inlineStr">
        <is>
          <t>F</t>
        </is>
      </c>
      <c r="J117" s="113" t="inlineStr">
        <is>
          <t>FNDX</t>
        </is>
      </c>
      <c r="K117" s="113" t="inlineStr">
        <is>
          <t>T</t>
        </is>
      </c>
      <c r="L117" s="113" t="inlineStr">
        <is>
          <t>S</t>
        </is>
      </c>
      <c r="M117" s="113" t="inlineStr">
        <is>
          <t>V</t>
        </is>
      </c>
      <c r="N117" s="113" t="inlineStr">
        <is>
          <t>_T</t>
        </is>
      </c>
      <c r="O117" s="113" t="inlineStr">
        <is>
          <t>C01</t>
        </is>
      </c>
      <c r="P117" s="113" t="inlineStr">
        <is>
          <t>XDC</t>
        </is>
      </c>
      <c r="Q117" s="113" t="inlineStr">
        <is>
          <t>N</t>
        </is>
      </c>
      <c r="R117" s="113" t="inlineStr">
        <is>
          <t>EDP2</t>
        </is>
      </c>
      <c r="S117" s="124">
        <f>IF(VLOOKUP($X117,'Table 2C'!$B$8:$G$43,'Table 2C'!M$1,0)="","",VLOOKUP($X117,'Table 2C'!$B$8:$G$43,'Table 2C'!M$1,0))</f>
        <v/>
      </c>
      <c r="T117" s="124">
        <f>IF(VLOOKUP($X117,'Table 2C'!$B$8:$G$43,'Table 2C'!N$1,0)="","",VLOOKUP($X117,'Table 2C'!$B$8:$G$43,'Table 2C'!N$1,0))</f>
        <v/>
      </c>
      <c r="U117" s="124">
        <f>IF(VLOOKUP($X117,'Table 2C'!$B$8:$G$43,'Table 2C'!O$1,0)="","",VLOOKUP($X117,'Table 2C'!$B$8:$G$43,'Table 2C'!O$1,0))</f>
        <v/>
      </c>
      <c r="V117" s="124">
        <f>IF(VLOOKUP($X117,'Table 2C'!$B$8:$G$43,'Table 2C'!P$1,0)="","",VLOOKUP($X117,'Table 2C'!$B$8:$G$43,'Table 2C'!P$1,0))</f>
        <v/>
      </c>
      <c r="W117" s="124">
        <f>IF(VLOOKUP($X117,'Table 2C'!$B$8:$G$43,'Table 2C'!Q$1,0)="","",VLOOKUP($X117,'Table 2C'!$B$8:$G$43,'Table 2C'!Q$1,0))</f>
        <v/>
      </c>
      <c r="X117" s="113">
        <f>A117&amp;"."&amp;B117&amp;"."&amp;C117&amp;"."&amp;D117&amp;"."&amp;E117&amp;"."&amp;F117&amp;"."&amp;G117&amp;"."&amp;H117&amp;"."&amp;I117&amp;"."&amp;J117&amp;"."&amp;K117&amp;"."&amp;L117&amp;"."&amp;M117&amp;"."&amp;N117&amp;"."&amp;O117&amp;"."&amp;P117&amp;"."&amp;Q117&amp;"."&amp;R117</f>
        <v/>
      </c>
      <c r="Y117" s="113" t="n"/>
      <c r="Z117" s="113" t="n"/>
      <c r="AA117" s="118">
        <f>IFERROR(+IF(X117=VLOOKUP(X117,'Table 2C'!$B$8:$B$43,1,0),"OK","check!!!!"),"check!!!!")</f>
        <v/>
      </c>
      <c r="AB117" s="113">
        <f>IF('Table 2C'!B17=X117,"ok","check!!!!")</f>
        <v/>
      </c>
      <c r="AC117" s="119" t="n"/>
    </row>
    <row r="118">
      <c r="A118" s="113" t="inlineStr">
        <is>
          <t>A</t>
        </is>
      </c>
      <c r="B118" s="113" t="inlineStr">
        <is>
          <t>N</t>
        </is>
      </c>
      <c r="C118" s="113" t="inlineStr">
        <is>
          <t>@@</t>
        </is>
      </c>
      <c r="D118" s="113" t="inlineStr">
        <is>
          <t>_Z</t>
        </is>
      </c>
      <c r="E118" s="113" t="inlineStr">
        <is>
          <t>S1313</t>
        </is>
      </c>
      <c r="F118" s="113" t="inlineStr">
        <is>
          <t>_Z</t>
        </is>
      </c>
      <c r="G118" s="113" t="inlineStr">
        <is>
          <t>_Z</t>
        </is>
      </c>
      <c r="H118" s="113" t="inlineStr">
        <is>
          <t>N</t>
        </is>
      </c>
      <c r="I118" s="113" t="inlineStr">
        <is>
          <t>F</t>
        </is>
      </c>
      <c r="J118" s="113" t="inlineStr">
        <is>
          <t>FNDX</t>
        </is>
      </c>
      <c r="K118" s="113" t="inlineStr">
        <is>
          <t>T</t>
        </is>
      </c>
      <c r="L118" s="113" t="inlineStr">
        <is>
          <t>S</t>
        </is>
      </c>
      <c r="M118" s="113" t="inlineStr">
        <is>
          <t>V</t>
        </is>
      </c>
      <c r="N118" s="113" t="inlineStr">
        <is>
          <t>_T</t>
        </is>
      </c>
      <c r="O118" s="113" t="inlineStr">
        <is>
          <t>C02</t>
        </is>
      </c>
      <c r="P118" s="113" t="inlineStr">
        <is>
          <t>XDC</t>
        </is>
      </c>
      <c r="Q118" s="113" t="inlineStr">
        <is>
          <t>N</t>
        </is>
      </c>
      <c r="R118" s="113" t="inlineStr">
        <is>
          <t>EDP2</t>
        </is>
      </c>
      <c r="S118" s="124">
        <f>IF(VLOOKUP($X118,'Table 2C'!$B$8:$G$43,'Table 2C'!M$1,0)="","",VLOOKUP($X118,'Table 2C'!$B$8:$G$43,'Table 2C'!M$1,0))</f>
        <v/>
      </c>
      <c r="T118" s="124">
        <f>IF(VLOOKUP($X118,'Table 2C'!$B$8:$G$43,'Table 2C'!N$1,0)="","",VLOOKUP($X118,'Table 2C'!$B$8:$G$43,'Table 2C'!N$1,0))</f>
        <v/>
      </c>
      <c r="U118" s="124">
        <f>IF(VLOOKUP($X118,'Table 2C'!$B$8:$G$43,'Table 2C'!O$1,0)="","",VLOOKUP($X118,'Table 2C'!$B$8:$G$43,'Table 2C'!O$1,0))</f>
        <v/>
      </c>
      <c r="V118" s="124">
        <f>IF(VLOOKUP($X118,'Table 2C'!$B$8:$G$43,'Table 2C'!P$1,0)="","",VLOOKUP($X118,'Table 2C'!$B$8:$G$43,'Table 2C'!P$1,0))</f>
        <v/>
      </c>
      <c r="W118" s="124">
        <f>IF(VLOOKUP($X118,'Table 2C'!$B$8:$G$43,'Table 2C'!Q$1,0)="","",VLOOKUP($X118,'Table 2C'!$B$8:$G$43,'Table 2C'!Q$1,0))</f>
        <v/>
      </c>
      <c r="X118" s="113">
        <f>A118&amp;"."&amp;B118&amp;"."&amp;C118&amp;"."&amp;D118&amp;"."&amp;E118&amp;"."&amp;F118&amp;"."&amp;G118&amp;"."&amp;H118&amp;"."&amp;I118&amp;"."&amp;J118&amp;"."&amp;K118&amp;"."&amp;L118&amp;"."&amp;M118&amp;"."&amp;N118&amp;"."&amp;O118&amp;"."&amp;P118&amp;"."&amp;Q118&amp;"."&amp;R118</f>
        <v/>
      </c>
      <c r="Y118" s="113" t="n"/>
      <c r="Z118" s="113" t="n"/>
      <c r="AA118" s="118">
        <f>IFERROR(+IF(X118=VLOOKUP(X118,'Table 2C'!$B$8:$B$43,1,0),"OK","check!!!!"),"check!!!!")</f>
        <v/>
      </c>
      <c r="AB118" s="113">
        <f>IF('Table 2C'!B18=X118,"ok","check!!!!")</f>
        <v/>
      </c>
      <c r="AC118" s="119" t="n"/>
    </row>
    <row r="119">
      <c r="A119" s="113" t="inlineStr">
        <is>
          <t>A</t>
        </is>
      </c>
      <c r="B119" s="113" t="inlineStr">
        <is>
          <t>N</t>
        </is>
      </c>
      <c r="C119" s="113" t="inlineStr">
        <is>
          <t>@@</t>
        </is>
      </c>
      <c r="D119" s="113" t="inlineStr">
        <is>
          <t>_Z</t>
        </is>
      </c>
      <c r="E119" s="113" t="inlineStr">
        <is>
          <t>S1313</t>
        </is>
      </c>
      <c r="F119" s="113" t="inlineStr">
        <is>
          <t>_Z</t>
        </is>
      </c>
      <c r="G119" s="113" t="inlineStr">
        <is>
          <t>_Z</t>
        </is>
      </c>
      <c r="H119" s="113" t="inlineStr">
        <is>
          <t>B</t>
        </is>
      </c>
      <c r="I119" s="113" t="inlineStr">
        <is>
          <t>ORNF</t>
        </is>
      </c>
      <c r="J119" s="113" t="inlineStr">
        <is>
          <t>_Z</t>
        </is>
      </c>
      <c r="K119" s="113" t="inlineStr">
        <is>
          <t>T</t>
        </is>
      </c>
      <c r="L119" s="113" t="inlineStr">
        <is>
          <t>S</t>
        </is>
      </c>
      <c r="M119" s="113" t="inlineStr">
        <is>
          <t>V</t>
        </is>
      </c>
      <c r="N119" s="113" t="inlineStr">
        <is>
          <t>_T</t>
        </is>
      </c>
      <c r="O119" s="113" t="inlineStr">
        <is>
          <t>_T</t>
        </is>
      </c>
      <c r="P119" s="113" t="inlineStr">
        <is>
          <t>XDC</t>
        </is>
      </c>
      <c r="Q119" s="113" t="inlineStr">
        <is>
          <t>N</t>
        </is>
      </c>
      <c r="R119" s="113" t="inlineStr">
        <is>
          <t>EDP2</t>
        </is>
      </c>
      <c r="S119" s="124">
        <f>IF(VLOOKUP($X119,'Table 2C'!$B$8:$G$43,'Table 2C'!M$1,0)="","",VLOOKUP($X119,'Table 2C'!$B$8:$G$43,'Table 2C'!M$1,0))</f>
        <v/>
      </c>
      <c r="T119" s="124">
        <f>IF(VLOOKUP($X119,'Table 2C'!$B$8:$G$43,'Table 2C'!N$1,0)="","",VLOOKUP($X119,'Table 2C'!$B$8:$G$43,'Table 2C'!N$1,0))</f>
        <v/>
      </c>
      <c r="U119" s="124">
        <f>IF(VLOOKUP($X119,'Table 2C'!$B$8:$G$43,'Table 2C'!O$1,0)="","",VLOOKUP($X119,'Table 2C'!$B$8:$G$43,'Table 2C'!O$1,0))</f>
        <v/>
      </c>
      <c r="V119" s="124">
        <f>IF(VLOOKUP($X119,'Table 2C'!$B$8:$G$43,'Table 2C'!P$1,0)="","",VLOOKUP($X119,'Table 2C'!$B$8:$G$43,'Table 2C'!P$1,0))</f>
        <v/>
      </c>
      <c r="W119" s="124">
        <f>IF(VLOOKUP($X119,'Table 2C'!$B$8:$G$43,'Table 2C'!Q$1,0)="","",VLOOKUP($X119,'Table 2C'!$B$8:$G$43,'Table 2C'!Q$1,0))</f>
        <v/>
      </c>
      <c r="X119" s="113">
        <f>A119&amp;"."&amp;B119&amp;"."&amp;C119&amp;"."&amp;D119&amp;"."&amp;E119&amp;"."&amp;F119&amp;"."&amp;G119&amp;"."&amp;H119&amp;"."&amp;I119&amp;"."&amp;J119&amp;"."&amp;K119&amp;"."&amp;L119&amp;"."&amp;M119&amp;"."&amp;N119&amp;"."&amp;O119&amp;"."&amp;P119&amp;"."&amp;Q119&amp;"."&amp;R119</f>
        <v/>
      </c>
      <c r="Y119" s="113" t="n"/>
      <c r="Z119" s="113" t="n"/>
      <c r="AA119" s="118">
        <f>IFERROR(+IF(X119=VLOOKUP(X119,'Table 2C'!$B$8:$B$43,1,0),"OK","check!!!!"),"check!!!!")</f>
        <v/>
      </c>
      <c r="AB119" s="113">
        <f>IF('Table 2C'!B20=X119,"ok","check!!!!")</f>
        <v/>
      </c>
      <c r="AC119" s="119" t="n"/>
    </row>
    <row r="120">
      <c r="A120" s="113" t="inlineStr">
        <is>
          <t>A</t>
        </is>
      </c>
      <c r="B120" s="113" t="inlineStr">
        <is>
          <t>N</t>
        </is>
      </c>
      <c r="C120" s="113" t="inlineStr">
        <is>
          <t>@@</t>
        </is>
      </c>
      <c r="D120" s="113" t="inlineStr">
        <is>
          <t>_Z</t>
        </is>
      </c>
      <c r="E120" s="113" t="inlineStr">
        <is>
          <t>S1313</t>
        </is>
      </c>
      <c r="F120" s="113" t="inlineStr">
        <is>
          <t>_Z</t>
        </is>
      </c>
      <c r="G120" s="113" t="inlineStr">
        <is>
          <t>_Z</t>
        </is>
      </c>
      <c r="H120" s="113" t="inlineStr">
        <is>
          <t>B</t>
        </is>
      </c>
      <c r="I120" s="113" t="inlineStr">
        <is>
          <t>ORNF</t>
        </is>
      </c>
      <c r="J120" s="113" t="inlineStr">
        <is>
          <t>_Z</t>
        </is>
      </c>
      <c r="K120" s="113" t="inlineStr">
        <is>
          <t>T</t>
        </is>
      </c>
      <c r="L120" s="113" t="inlineStr">
        <is>
          <t>S</t>
        </is>
      </c>
      <c r="M120" s="113" t="inlineStr">
        <is>
          <t>V</t>
        </is>
      </c>
      <c r="N120" s="113" t="inlineStr">
        <is>
          <t>_T</t>
        </is>
      </c>
      <c r="O120" s="113" t="inlineStr">
        <is>
          <t>C01</t>
        </is>
      </c>
      <c r="P120" s="113" t="inlineStr">
        <is>
          <t>XDC</t>
        </is>
      </c>
      <c r="Q120" s="113" t="inlineStr">
        <is>
          <t>N</t>
        </is>
      </c>
      <c r="R120" s="113" t="inlineStr">
        <is>
          <t>EDP2</t>
        </is>
      </c>
      <c r="S120" s="124">
        <f>IF(VLOOKUP($X120,'Table 2C'!$B$8:$G$43,'Table 2C'!M$1,0)="","",VLOOKUP($X120,'Table 2C'!$B$8:$G$43,'Table 2C'!M$1,0))</f>
        <v/>
      </c>
      <c r="T120" s="124">
        <f>IF(VLOOKUP($X120,'Table 2C'!$B$8:$G$43,'Table 2C'!N$1,0)="","",VLOOKUP($X120,'Table 2C'!$B$8:$G$43,'Table 2C'!N$1,0))</f>
        <v/>
      </c>
      <c r="U120" s="124">
        <f>IF(VLOOKUP($X120,'Table 2C'!$B$8:$G$43,'Table 2C'!O$1,0)="","",VLOOKUP($X120,'Table 2C'!$B$8:$G$43,'Table 2C'!O$1,0))</f>
        <v/>
      </c>
      <c r="V120" s="124">
        <f>IF(VLOOKUP($X120,'Table 2C'!$B$8:$G$43,'Table 2C'!P$1,0)="","",VLOOKUP($X120,'Table 2C'!$B$8:$G$43,'Table 2C'!P$1,0))</f>
        <v/>
      </c>
      <c r="W120" s="124">
        <f>IF(VLOOKUP($X120,'Table 2C'!$B$8:$G$43,'Table 2C'!Q$1,0)="","",VLOOKUP($X120,'Table 2C'!$B$8:$G$43,'Table 2C'!Q$1,0))</f>
        <v/>
      </c>
      <c r="X120" s="113">
        <f>A120&amp;"."&amp;B120&amp;"."&amp;C120&amp;"."&amp;D120&amp;"."&amp;E120&amp;"."&amp;F120&amp;"."&amp;G120&amp;"."&amp;H120&amp;"."&amp;I120&amp;"."&amp;J120&amp;"."&amp;K120&amp;"."&amp;L120&amp;"."&amp;M120&amp;"."&amp;N120&amp;"."&amp;O120&amp;"."&amp;P120&amp;"."&amp;Q120&amp;"."&amp;R120</f>
        <v/>
      </c>
      <c r="Y120" s="113" t="n"/>
      <c r="Z120" s="113" t="n"/>
      <c r="AA120" s="118">
        <f>IFERROR(+IF(X120=VLOOKUP(X120,'Table 2C'!$B$8:$B$43,1,0),"OK","check!!!!"),"check!!!!")</f>
        <v/>
      </c>
      <c r="AB120" s="113">
        <f>IF('Table 2C'!B21=X120,"ok","check!!!!")</f>
        <v/>
      </c>
      <c r="AC120" s="119" t="n"/>
    </row>
    <row r="121">
      <c r="A121" s="113" t="inlineStr">
        <is>
          <t>A</t>
        </is>
      </c>
      <c r="B121" s="113" t="inlineStr">
        <is>
          <t>N</t>
        </is>
      </c>
      <c r="C121" s="113" t="inlineStr">
        <is>
          <t>@@</t>
        </is>
      </c>
      <c r="D121" s="113" t="inlineStr">
        <is>
          <t>_Z</t>
        </is>
      </c>
      <c r="E121" s="113" t="inlineStr">
        <is>
          <t>S1313</t>
        </is>
      </c>
      <c r="F121" s="113" t="inlineStr">
        <is>
          <t>_Z</t>
        </is>
      </c>
      <c r="G121" s="113" t="inlineStr">
        <is>
          <t>_Z</t>
        </is>
      </c>
      <c r="H121" s="113" t="inlineStr">
        <is>
          <t>B</t>
        </is>
      </c>
      <c r="I121" s="113" t="inlineStr">
        <is>
          <t>ORNF</t>
        </is>
      </c>
      <c r="J121" s="113" t="inlineStr">
        <is>
          <t>_Z</t>
        </is>
      </c>
      <c r="K121" s="113" t="inlineStr">
        <is>
          <t>T</t>
        </is>
      </c>
      <c r="L121" s="113" t="inlineStr">
        <is>
          <t>S</t>
        </is>
      </c>
      <c r="M121" s="113" t="inlineStr">
        <is>
          <t>V</t>
        </is>
      </c>
      <c r="N121" s="113" t="inlineStr">
        <is>
          <t>_T</t>
        </is>
      </c>
      <c r="O121" s="113" t="inlineStr">
        <is>
          <t>C02</t>
        </is>
      </c>
      <c r="P121" s="113" t="inlineStr">
        <is>
          <t>XDC</t>
        </is>
      </c>
      <c r="Q121" s="113" t="inlineStr">
        <is>
          <t>N</t>
        </is>
      </c>
      <c r="R121" s="113" t="inlineStr">
        <is>
          <t>EDP2</t>
        </is>
      </c>
      <c r="S121" s="124">
        <f>IF(VLOOKUP($X121,'Table 2C'!$B$8:$G$43,'Table 2C'!M$1,0)="","",VLOOKUP($X121,'Table 2C'!$B$8:$G$43,'Table 2C'!M$1,0))</f>
        <v/>
      </c>
      <c r="T121" s="124">
        <f>IF(VLOOKUP($X121,'Table 2C'!$B$8:$G$43,'Table 2C'!N$1,0)="","",VLOOKUP($X121,'Table 2C'!$B$8:$G$43,'Table 2C'!N$1,0))</f>
        <v/>
      </c>
      <c r="U121" s="124">
        <f>IF(VLOOKUP($X121,'Table 2C'!$B$8:$G$43,'Table 2C'!O$1,0)="","",VLOOKUP($X121,'Table 2C'!$B$8:$G$43,'Table 2C'!O$1,0))</f>
        <v/>
      </c>
      <c r="V121" s="124">
        <f>IF(VLOOKUP($X121,'Table 2C'!$B$8:$G$43,'Table 2C'!P$1,0)="","",VLOOKUP($X121,'Table 2C'!$B$8:$G$43,'Table 2C'!P$1,0))</f>
        <v/>
      </c>
      <c r="W121" s="124">
        <f>IF(VLOOKUP($X121,'Table 2C'!$B$8:$G$43,'Table 2C'!Q$1,0)="","",VLOOKUP($X121,'Table 2C'!$B$8:$G$43,'Table 2C'!Q$1,0))</f>
        <v/>
      </c>
      <c r="X121" s="113">
        <f>A121&amp;"."&amp;B121&amp;"."&amp;C121&amp;"."&amp;D121&amp;"."&amp;E121&amp;"."&amp;F121&amp;"."&amp;G121&amp;"."&amp;H121&amp;"."&amp;I121&amp;"."&amp;J121&amp;"."&amp;K121&amp;"."&amp;L121&amp;"."&amp;M121&amp;"."&amp;N121&amp;"."&amp;O121&amp;"."&amp;P121&amp;"."&amp;Q121&amp;"."&amp;R121</f>
        <v/>
      </c>
      <c r="Y121" s="113" t="n"/>
      <c r="Z121" s="113" t="n"/>
      <c r="AA121" s="118">
        <f>IFERROR(+IF(X121=VLOOKUP(X121,'Table 2C'!$B$8:$B$43,1,0),"OK","check!!!!"),"check!!!!")</f>
        <v/>
      </c>
      <c r="AB121" s="113">
        <f>IF('Table 2C'!B22=X121,"ok","check!!!!")</f>
        <v/>
      </c>
      <c r="AC121" s="119" t="n"/>
    </row>
    <row r="122">
      <c r="A122" s="113" t="inlineStr">
        <is>
          <t>A</t>
        </is>
      </c>
      <c r="B122" s="113" t="inlineStr">
        <is>
          <t>N</t>
        </is>
      </c>
      <c r="C122" s="113" t="inlineStr">
        <is>
          <t>@@</t>
        </is>
      </c>
      <c r="D122" s="113" t="inlineStr">
        <is>
          <t>_Z</t>
        </is>
      </c>
      <c r="E122" s="113" t="inlineStr">
        <is>
          <t>S1313</t>
        </is>
      </c>
      <c r="F122" s="113" t="inlineStr">
        <is>
          <t>_Z</t>
        </is>
      </c>
      <c r="G122" s="113" t="inlineStr">
        <is>
          <t>_Z</t>
        </is>
      </c>
      <c r="H122" s="113" t="inlineStr">
        <is>
          <t>B</t>
        </is>
      </c>
      <c r="I122" s="113" t="inlineStr">
        <is>
          <t>ORD41A</t>
        </is>
      </c>
      <c r="J122" s="113" t="inlineStr">
        <is>
          <t>_Z</t>
        </is>
      </c>
      <c r="K122" s="113" t="inlineStr">
        <is>
          <t>T</t>
        </is>
      </c>
      <c r="L122" s="113" t="inlineStr">
        <is>
          <t>S</t>
        </is>
      </c>
      <c r="M122" s="113" t="inlineStr">
        <is>
          <t>V</t>
        </is>
      </c>
      <c r="N122" s="113" t="inlineStr">
        <is>
          <t>_T</t>
        </is>
      </c>
      <c r="O122" s="113" t="inlineStr">
        <is>
          <t>_T</t>
        </is>
      </c>
      <c r="P122" s="113" t="inlineStr">
        <is>
          <t>XDC</t>
        </is>
      </c>
      <c r="Q122" s="113" t="inlineStr">
        <is>
          <t>N</t>
        </is>
      </c>
      <c r="R122" s="113" t="inlineStr">
        <is>
          <t>EDP2</t>
        </is>
      </c>
      <c r="S122" s="124">
        <f>IF(VLOOKUP($X122,'Table 2C'!$B$8:$G$43,'Table 2C'!M$1,0)="","",VLOOKUP($X122,'Table 2C'!$B$8:$G$43,'Table 2C'!M$1,0))</f>
        <v/>
      </c>
      <c r="T122" s="124">
        <f>IF(VLOOKUP($X122,'Table 2C'!$B$8:$G$43,'Table 2C'!N$1,0)="","",VLOOKUP($X122,'Table 2C'!$B$8:$G$43,'Table 2C'!N$1,0))</f>
        <v/>
      </c>
      <c r="U122" s="124">
        <f>IF(VLOOKUP($X122,'Table 2C'!$B$8:$G$43,'Table 2C'!O$1,0)="","",VLOOKUP($X122,'Table 2C'!$B$8:$G$43,'Table 2C'!O$1,0))</f>
        <v/>
      </c>
      <c r="V122" s="124">
        <f>IF(VLOOKUP($X122,'Table 2C'!$B$8:$G$43,'Table 2C'!P$1,0)="","",VLOOKUP($X122,'Table 2C'!$B$8:$G$43,'Table 2C'!P$1,0))</f>
        <v/>
      </c>
      <c r="W122" s="124">
        <f>IF(VLOOKUP($X122,'Table 2C'!$B$8:$G$43,'Table 2C'!Q$1,0)="","",VLOOKUP($X122,'Table 2C'!$B$8:$G$43,'Table 2C'!Q$1,0))</f>
        <v/>
      </c>
      <c r="X122" s="113">
        <f>A122&amp;"."&amp;B122&amp;"."&amp;C122&amp;"."&amp;D122&amp;"."&amp;E122&amp;"."&amp;F122&amp;"."&amp;G122&amp;"."&amp;H122&amp;"."&amp;I122&amp;"."&amp;J122&amp;"."&amp;K122&amp;"."&amp;L122&amp;"."&amp;M122&amp;"."&amp;N122&amp;"."&amp;O122&amp;"."&amp;P122&amp;"."&amp;Q122&amp;"."&amp;R122</f>
        <v/>
      </c>
      <c r="Y122" s="113" t="n"/>
      <c r="Z122" s="113" t="n"/>
      <c r="AA122" s="118">
        <f>IFERROR(+IF(X122=VLOOKUP(X122,'Table 2C'!$B$8:$B$43,1,0),"OK","check!!!!"),"check!!!!")</f>
        <v/>
      </c>
      <c r="AB122" s="113">
        <f>IF('Table 2C'!B24=X122,"ok","check!!!!")</f>
        <v/>
      </c>
      <c r="AC122" s="119" t="n"/>
    </row>
    <row r="123">
      <c r="A123" s="113" t="inlineStr">
        <is>
          <t>A</t>
        </is>
      </c>
      <c r="B123" s="113" t="inlineStr">
        <is>
          <t>N</t>
        </is>
      </c>
      <c r="C123" s="113" t="inlineStr">
        <is>
          <t>@@</t>
        </is>
      </c>
      <c r="D123" s="113" t="inlineStr">
        <is>
          <t>_Z</t>
        </is>
      </c>
      <c r="E123" s="113" t="inlineStr">
        <is>
          <t>S1313</t>
        </is>
      </c>
      <c r="F123" s="113" t="inlineStr">
        <is>
          <t>_Z</t>
        </is>
      </c>
      <c r="G123" s="113" t="inlineStr">
        <is>
          <t>_Z</t>
        </is>
      </c>
      <c r="H123" s="113" t="inlineStr">
        <is>
          <t>A</t>
        </is>
      </c>
      <c r="I123" s="113" t="inlineStr">
        <is>
          <t>F</t>
        </is>
      </c>
      <c r="J123" s="113" t="inlineStr">
        <is>
          <t>F8</t>
        </is>
      </c>
      <c r="K123" s="113" t="inlineStr">
        <is>
          <t>T</t>
        </is>
      </c>
      <c r="L123" s="113" t="inlineStr">
        <is>
          <t>S</t>
        </is>
      </c>
      <c r="M123" s="113" t="inlineStr">
        <is>
          <t>V</t>
        </is>
      </c>
      <c r="N123" s="113" t="inlineStr">
        <is>
          <t>_T</t>
        </is>
      </c>
      <c r="O123" s="113" t="inlineStr">
        <is>
          <t>_T</t>
        </is>
      </c>
      <c r="P123" s="113" t="inlineStr">
        <is>
          <t>XDC</t>
        </is>
      </c>
      <c r="Q123" s="113" t="inlineStr">
        <is>
          <t>N</t>
        </is>
      </c>
      <c r="R123" s="113" t="inlineStr">
        <is>
          <t>EDP2</t>
        </is>
      </c>
      <c r="S123" s="124">
        <f>IF(VLOOKUP($X123,'Table 2C'!$B$8:$G$43,'Table 2C'!M$1,0)="","",VLOOKUP($X123,'Table 2C'!$B$8:$G$43,'Table 2C'!M$1,0))</f>
        <v/>
      </c>
      <c r="T123" s="124">
        <f>IF(VLOOKUP($X123,'Table 2C'!$B$8:$G$43,'Table 2C'!N$1,0)="","",VLOOKUP($X123,'Table 2C'!$B$8:$G$43,'Table 2C'!N$1,0))</f>
        <v/>
      </c>
      <c r="U123" s="124">
        <f>IF(VLOOKUP($X123,'Table 2C'!$B$8:$G$43,'Table 2C'!O$1,0)="","",VLOOKUP($X123,'Table 2C'!$B$8:$G$43,'Table 2C'!O$1,0))</f>
        <v/>
      </c>
      <c r="V123" s="124">
        <f>IF(VLOOKUP($X123,'Table 2C'!$B$8:$G$43,'Table 2C'!P$1,0)="","",VLOOKUP($X123,'Table 2C'!$B$8:$G$43,'Table 2C'!P$1,0))</f>
        <v/>
      </c>
      <c r="W123" s="124">
        <f>IF(VLOOKUP($X123,'Table 2C'!$B$8:$G$43,'Table 2C'!Q$1,0)="","",VLOOKUP($X123,'Table 2C'!$B$8:$G$43,'Table 2C'!Q$1,0))</f>
        <v/>
      </c>
      <c r="X123" s="113">
        <f>A123&amp;"."&amp;B123&amp;"."&amp;C123&amp;"."&amp;D123&amp;"."&amp;E123&amp;"."&amp;F123&amp;"."&amp;G123&amp;"."&amp;H123&amp;"."&amp;I123&amp;"."&amp;J123&amp;"."&amp;K123&amp;"."&amp;L123&amp;"."&amp;M123&amp;"."&amp;N123&amp;"."&amp;O123&amp;"."&amp;P123&amp;"."&amp;Q123&amp;"."&amp;R123</f>
        <v/>
      </c>
      <c r="Y123" s="113" t="n"/>
      <c r="Z123" s="113" t="n"/>
      <c r="AA123" s="118">
        <f>IFERROR(+IF(X123=VLOOKUP(X123,'Table 2C'!$B$8:$B$43,1,0),"OK","check!!!!"),"check!!!!")</f>
        <v/>
      </c>
      <c r="AB123" s="113">
        <f>IF('Table 2C'!B26=X123,"ok","check!!!!")</f>
        <v/>
      </c>
      <c r="AC123" s="119" t="n"/>
    </row>
    <row r="124">
      <c r="A124" s="113" t="inlineStr">
        <is>
          <t>A</t>
        </is>
      </c>
      <c r="B124" s="113" t="inlineStr">
        <is>
          <t>N</t>
        </is>
      </c>
      <c r="C124" s="113" t="inlineStr">
        <is>
          <t>@@</t>
        </is>
      </c>
      <c r="D124" s="113" t="inlineStr">
        <is>
          <t>_Z</t>
        </is>
      </c>
      <c r="E124" s="113" t="inlineStr">
        <is>
          <t>S1313</t>
        </is>
      </c>
      <c r="F124" s="113" t="inlineStr">
        <is>
          <t>_Z</t>
        </is>
      </c>
      <c r="G124" s="113" t="inlineStr">
        <is>
          <t>_Z</t>
        </is>
      </c>
      <c r="H124" s="113" t="inlineStr">
        <is>
          <t>A</t>
        </is>
      </c>
      <c r="I124" s="113" t="inlineStr">
        <is>
          <t>F</t>
        </is>
      </c>
      <c r="J124" s="113" t="inlineStr">
        <is>
          <t>F8</t>
        </is>
      </c>
      <c r="K124" s="113" t="inlineStr">
        <is>
          <t>T</t>
        </is>
      </c>
      <c r="L124" s="113" t="inlineStr">
        <is>
          <t>S</t>
        </is>
      </c>
      <c r="M124" s="113" t="inlineStr">
        <is>
          <t>V</t>
        </is>
      </c>
      <c r="N124" s="113" t="inlineStr">
        <is>
          <t>_T</t>
        </is>
      </c>
      <c r="O124" s="113" t="inlineStr">
        <is>
          <t>C01</t>
        </is>
      </c>
      <c r="P124" s="113" t="inlineStr">
        <is>
          <t>XDC</t>
        </is>
      </c>
      <c r="Q124" s="113" t="inlineStr">
        <is>
          <t>N</t>
        </is>
      </c>
      <c r="R124" s="113" t="inlineStr">
        <is>
          <t>EDP2</t>
        </is>
      </c>
      <c r="S124" s="124">
        <f>IF(VLOOKUP($X124,'Table 2C'!$B$8:$G$43,'Table 2C'!M$1,0)="","",VLOOKUP($X124,'Table 2C'!$B$8:$G$43,'Table 2C'!M$1,0))</f>
        <v/>
      </c>
      <c r="T124" s="124">
        <f>IF(VLOOKUP($X124,'Table 2C'!$B$8:$G$43,'Table 2C'!N$1,0)="","",VLOOKUP($X124,'Table 2C'!$B$8:$G$43,'Table 2C'!N$1,0))</f>
        <v/>
      </c>
      <c r="U124" s="124">
        <f>IF(VLOOKUP($X124,'Table 2C'!$B$8:$G$43,'Table 2C'!O$1,0)="","",VLOOKUP($X124,'Table 2C'!$B$8:$G$43,'Table 2C'!O$1,0))</f>
        <v/>
      </c>
      <c r="V124" s="124">
        <f>IF(VLOOKUP($X124,'Table 2C'!$B$8:$G$43,'Table 2C'!P$1,0)="","",VLOOKUP($X124,'Table 2C'!$B$8:$G$43,'Table 2C'!P$1,0))</f>
        <v/>
      </c>
      <c r="W124" s="124">
        <f>IF(VLOOKUP($X124,'Table 2C'!$B$8:$G$43,'Table 2C'!Q$1,0)="","",VLOOKUP($X124,'Table 2C'!$B$8:$G$43,'Table 2C'!Q$1,0))</f>
        <v/>
      </c>
      <c r="X124" s="113">
        <f>A124&amp;"."&amp;B124&amp;"."&amp;C124&amp;"."&amp;D124&amp;"."&amp;E124&amp;"."&amp;F124&amp;"."&amp;G124&amp;"."&amp;H124&amp;"."&amp;I124&amp;"."&amp;J124&amp;"."&amp;K124&amp;"."&amp;L124&amp;"."&amp;M124&amp;"."&amp;N124&amp;"."&amp;O124&amp;"."&amp;P124&amp;"."&amp;Q124&amp;"."&amp;R124</f>
        <v/>
      </c>
      <c r="Y124" s="113" t="n"/>
      <c r="Z124" s="113" t="n"/>
      <c r="AA124" s="118">
        <f>IFERROR(+IF(X124=VLOOKUP(X124,'Table 2C'!$B$8:$B$43,1,0),"OK","check!!!!"),"check!!!!")</f>
        <v/>
      </c>
      <c r="AB124" s="113">
        <f>IF('Table 2C'!B27=X124,"ok","check!!!!")</f>
        <v/>
      </c>
      <c r="AC124" s="119" t="n"/>
    </row>
    <row r="125">
      <c r="A125" s="113" t="inlineStr">
        <is>
          <t>A</t>
        </is>
      </c>
      <c r="B125" s="113" t="inlineStr">
        <is>
          <t>N</t>
        </is>
      </c>
      <c r="C125" s="113" t="inlineStr">
        <is>
          <t>@@</t>
        </is>
      </c>
      <c r="D125" s="113" t="inlineStr">
        <is>
          <t>_Z</t>
        </is>
      </c>
      <c r="E125" s="113" t="inlineStr">
        <is>
          <t>S1313</t>
        </is>
      </c>
      <c r="F125" s="113" t="inlineStr">
        <is>
          <t>_Z</t>
        </is>
      </c>
      <c r="G125" s="113" t="inlineStr">
        <is>
          <t>_Z</t>
        </is>
      </c>
      <c r="H125" s="113" t="inlineStr">
        <is>
          <t>A</t>
        </is>
      </c>
      <c r="I125" s="113" t="inlineStr">
        <is>
          <t>F</t>
        </is>
      </c>
      <c r="J125" s="113" t="inlineStr">
        <is>
          <t>F8</t>
        </is>
      </c>
      <c r="K125" s="113" t="inlineStr">
        <is>
          <t>T</t>
        </is>
      </c>
      <c r="L125" s="113" t="inlineStr">
        <is>
          <t>S</t>
        </is>
      </c>
      <c r="M125" s="113" t="inlineStr">
        <is>
          <t>V</t>
        </is>
      </c>
      <c r="N125" s="113" t="inlineStr">
        <is>
          <t>_T</t>
        </is>
      </c>
      <c r="O125" s="113" t="inlineStr">
        <is>
          <t>C02</t>
        </is>
      </c>
      <c r="P125" s="113" t="inlineStr">
        <is>
          <t>XDC</t>
        </is>
      </c>
      <c r="Q125" s="113" t="inlineStr">
        <is>
          <t>N</t>
        </is>
      </c>
      <c r="R125" s="113" t="inlineStr">
        <is>
          <t>EDP2</t>
        </is>
      </c>
      <c r="S125" s="124">
        <f>IF(VLOOKUP($X125,'Table 2C'!$B$8:$G$43,'Table 2C'!M$1,0)="","",VLOOKUP($X125,'Table 2C'!$B$8:$G$43,'Table 2C'!M$1,0))</f>
        <v/>
      </c>
      <c r="T125" s="124">
        <f>IF(VLOOKUP($X125,'Table 2C'!$B$8:$G$43,'Table 2C'!N$1,0)="","",VLOOKUP($X125,'Table 2C'!$B$8:$G$43,'Table 2C'!N$1,0))</f>
        <v/>
      </c>
      <c r="U125" s="124">
        <f>IF(VLOOKUP($X125,'Table 2C'!$B$8:$G$43,'Table 2C'!O$1,0)="","",VLOOKUP($X125,'Table 2C'!$B$8:$G$43,'Table 2C'!O$1,0))</f>
        <v/>
      </c>
      <c r="V125" s="124">
        <f>IF(VLOOKUP($X125,'Table 2C'!$B$8:$G$43,'Table 2C'!P$1,0)="","",VLOOKUP($X125,'Table 2C'!$B$8:$G$43,'Table 2C'!P$1,0))</f>
        <v/>
      </c>
      <c r="W125" s="124">
        <f>IF(VLOOKUP($X125,'Table 2C'!$B$8:$G$43,'Table 2C'!Q$1,0)="","",VLOOKUP($X125,'Table 2C'!$B$8:$G$43,'Table 2C'!Q$1,0))</f>
        <v/>
      </c>
      <c r="X125" s="113">
        <f>A125&amp;"."&amp;B125&amp;"."&amp;C125&amp;"."&amp;D125&amp;"."&amp;E125&amp;"."&amp;F125&amp;"."&amp;G125&amp;"."&amp;H125&amp;"."&amp;I125&amp;"."&amp;J125&amp;"."&amp;K125&amp;"."&amp;L125&amp;"."&amp;M125&amp;"."&amp;N125&amp;"."&amp;O125&amp;"."&amp;P125&amp;"."&amp;Q125&amp;"."&amp;R125</f>
        <v/>
      </c>
      <c r="Y125" s="113" t="n"/>
      <c r="Z125" s="113" t="n"/>
      <c r="AA125" s="118">
        <f>IFERROR(+IF(X125=VLOOKUP(X125,'Table 2C'!$B$8:$B$43,1,0),"OK","check!!!!"),"check!!!!")</f>
        <v/>
      </c>
      <c r="AB125" s="113">
        <f>IF('Table 2C'!B28=X125,"ok","check!!!!")</f>
        <v/>
      </c>
      <c r="AC125" s="119" t="n"/>
    </row>
    <row r="126">
      <c r="A126" s="113" t="inlineStr">
        <is>
          <t>A</t>
        </is>
      </c>
      <c r="B126" s="113" t="inlineStr">
        <is>
          <t>N</t>
        </is>
      </c>
      <c r="C126" s="113" t="inlineStr">
        <is>
          <t>@@</t>
        </is>
      </c>
      <c r="D126" s="113" t="inlineStr">
        <is>
          <t>_Z</t>
        </is>
      </c>
      <c r="E126" s="113" t="inlineStr">
        <is>
          <t>S1313</t>
        </is>
      </c>
      <c r="F126" s="113" t="inlineStr">
        <is>
          <t>_Z</t>
        </is>
      </c>
      <c r="G126" s="113" t="inlineStr">
        <is>
          <t>_Z</t>
        </is>
      </c>
      <c r="H126" s="113" t="inlineStr">
        <is>
          <t>L</t>
        </is>
      </c>
      <c r="I126" s="113" t="inlineStr">
        <is>
          <t>F</t>
        </is>
      </c>
      <c r="J126" s="113" t="inlineStr">
        <is>
          <t>F8</t>
        </is>
      </c>
      <c r="K126" s="113" t="inlineStr">
        <is>
          <t>T</t>
        </is>
      </c>
      <c r="L126" s="113" t="inlineStr">
        <is>
          <t>S</t>
        </is>
      </c>
      <c r="M126" s="113" t="inlineStr">
        <is>
          <t>V</t>
        </is>
      </c>
      <c r="N126" s="113" t="inlineStr">
        <is>
          <t>_T</t>
        </is>
      </c>
      <c r="O126" s="113" t="inlineStr">
        <is>
          <t>_T</t>
        </is>
      </c>
      <c r="P126" s="113" t="inlineStr">
        <is>
          <t>XDC</t>
        </is>
      </c>
      <c r="Q126" s="113" t="inlineStr">
        <is>
          <t>N</t>
        </is>
      </c>
      <c r="R126" s="113" t="inlineStr">
        <is>
          <t>EDP2</t>
        </is>
      </c>
      <c r="S126" s="124">
        <f>IF(VLOOKUP($X126,'Table 2C'!$B$8:$G$43,'Table 2C'!M$1,0)="","",VLOOKUP($X126,'Table 2C'!$B$8:$G$43,'Table 2C'!M$1,0))</f>
        <v/>
      </c>
      <c r="T126" s="124">
        <f>IF(VLOOKUP($X126,'Table 2C'!$B$8:$G$43,'Table 2C'!N$1,0)="","",VLOOKUP($X126,'Table 2C'!$B$8:$G$43,'Table 2C'!N$1,0))</f>
        <v/>
      </c>
      <c r="U126" s="124">
        <f>IF(VLOOKUP($X126,'Table 2C'!$B$8:$G$43,'Table 2C'!O$1,0)="","",VLOOKUP($X126,'Table 2C'!$B$8:$G$43,'Table 2C'!O$1,0))</f>
        <v/>
      </c>
      <c r="V126" s="124">
        <f>IF(VLOOKUP($X126,'Table 2C'!$B$8:$G$43,'Table 2C'!P$1,0)="","",VLOOKUP($X126,'Table 2C'!$B$8:$G$43,'Table 2C'!P$1,0))</f>
        <v/>
      </c>
      <c r="W126" s="124">
        <f>IF(VLOOKUP($X126,'Table 2C'!$B$8:$G$43,'Table 2C'!Q$1,0)="","",VLOOKUP($X126,'Table 2C'!$B$8:$G$43,'Table 2C'!Q$1,0))</f>
        <v/>
      </c>
      <c r="X126" s="113">
        <f>A126&amp;"."&amp;B126&amp;"."&amp;C126&amp;"."&amp;D126&amp;"."&amp;E126&amp;"."&amp;F126&amp;"."&amp;G126&amp;"."&amp;H126&amp;"."&amp;I126&amp;"."&amp;J126&amp;"."&amp;K126&amp;"."&amp;L126&amp;"."&amp;M126&amp;"."&amp;N126&amp;"."&amp;O126&amp;"."&amp;P126&amp;"."&amp;Q126&amp;"."&amp;R126</f>
        <v/>
      </c>
      <c r="Y126" s="113" t="n"/>
      <c r="Z126" s="113" t="n"/>
      <c r="AA126" s="118">
        <f>IFERROR(+IF(X126=VLOOKUP(X126,'Table 2C'!$B$8:$B$43,1,0),"OK","check!!!!"),"check!!!!")</f>
        <v/>
      </c>
      <c r="AB126" s="113">
        <f>IF('Table 2C'!B29=X126,"ok","check!!!!")</f>
        <v/>
      </c>
      <c r="AC126" s="119" t="n"/>
    </row>
    <row r="127">
      <c r="A127" s="113" t="inlineStr">
        <is>
          <t>A</t>
        </is>
      </c>
      <c r="B127" s="113" t="inlineStr">
        <is>
          <t>N</t>
        </is>
      </c>
      <c r="C127" s="113" t="inlineStr">
        <is>
          <t>@@</t>
        </is>
      </c>
      <c r="D127" s="113" t="inlineStr">
        <is>
          <t>_Z</t>
        </is>
      </c>
      <c r="E127" s="113" t="inlineStr">
        <is>
          <t>S1313</t>
        </is>
      </c>
      <c r="F127" s="113" t="inlineStr">
        <is>
          <t>_Z</t>
        </is>
      </c>
      <c r="G127" s="113" t="inlineStr">
        <is>
          <t>_Z</t>
        </is>
      </c>
      <c r="H127" s="113" t="inlineStr">
        <is>
          <t>L</t>
        </is>
      </c>
      <c r="I127" s="113" t="inlineStr">
        <is>
          <t>F</t>
        </is>
      </c>
      <c r="J127" s="113" t="inlineStr">
        <is>
          <t>F8</t>
        </is>
      </c>
      <c r="K127" s="113" t="inlineStr">
        <is>
          <t>T</t>
        </is>
      </c>
      <c r="L127" s="113" t="inlineStr">
        <is>
          <t>S</t>
        </is>
      </c>
      <c r="M127" s="113" t="inlineStr">
        <is>
          <t>V</t>
        </is>
      </c>
      <c r="N127" s="113" t="inlineStr">
        <is>
          <t>_T</t>
        </is>
      </c>
      <c r="O127" s="113" t="inlineStr">
        <is>
          <t>C01</t>
        </is>
      </c>
      <c r="P127" s="113" t="inlineStr">
        <is>
          <t>XDC</t>
        </is>
      </c>
      <c r="Q127" s="113" t="inlineStr">
        <is>
          <t>N</t>
        </is>
      </c>
      <c r="R127" s="113" t="inlineStr">
        <is>
          <t>EDP2</t>
        </is>
      </c>
      <c r="S127" s="124">
        <f>IF(VLOOKUP($X127,'Table 2C'!$B$8:$G$43,'Table 2C'!M$1,0)="","",VLOOKUP($X127,'Table 2C'!$B$8:$G$43,'Table 2C'!M$1,0))</f>
        <v/>
      </c>
      <c r="T127" s="124">
        <f>IF(VLOOKUP($X127,'Table 2C'!$B$8:$G$43,'Table 2C'!N$1,0)="","",VLOOKUP($X127,'Table 2C'!$B$8:$G$43,'Table 2C'!N$1,0))</f>
        <v/>
      </c>
      <c r="U127" s="124">
        <f>IF(VLOOKUP($X127,'Table 2C'!$B$8:$G$43,'Table 2C'!O$1,0)="","",VLOOKUP($X127,'Table 2C'!$B$8:$G$43,'Table 2C'!O$1,0))</f>
        <v/>
      </c>
      <c r="V127" s="124">
        <f>IF(VLOOKUP($X127,'Table 2C'!$B$8:$G$43,'Table 2C'!P$1,0)="","",VLOOKUP($X127,'Table 2C'!$B$8:$G$43,'Table 2C'!P$1,0))</f>
        <v/>
      </c>
      <c r="W127" s="124">
        <f>IF(VLOOKUP($X127,'Table 2C'!$B$8:$G$43,'Table 2C'!Q$1,0)="","",VLOOKUP($X127,'Table 2C'!$B$8:$G$43,'Table 2C'!Q$1,0))</f>
        <v/>
      </c>
      <c r="X127" s="113">
        <f>A127&amp;"."&amp;B127&amp;"."&amp;C127&amp;"."&amp;D127&amp;"."&amp;E127&amp;"."&amp;F127&amp;"."&amp;G127&amp;"."&amp;H127&amp;"."&amp;I127&amp;"."&amp;J127&amp;"."&amp;K127&amp;"."&amp;L127&amp;"."&amp;M127&amp;"."&amp;N127&amp;"."&amp;O127&amp;"."&amp;P127&amp;"."&amp;Q127&amp;"."&amp;R127</f>
        <v/>
      </c>
      <c r="Y127" s="113" t="n"/>
      <c r="Z127" s="113" t="n"/>
      <c r="AA127" s="118">
        <f>IFERROR(+IF(X127=VLOOKUP(X127,'Table 2C'!$B$8:$B$43,1,0),"OK","check!!!!"),"check!!!!")</f>
        <v/>
      </c>
      <c r="AB127" s="113">
        <f>IF('Table 2C'!B30=X127,"ok","check!!!!")</f>
        <v/>
      </c>
      <c r="AC127" s="119" t="n"/>
    </row>
    <row r="128">
      <c r="A128" s="113" t="inlineStr">
        <is>
          <t>A</t>
        </is>
      </c>
      <c r="B128" s="113" t="inlineStr">
        <is>
          <t>N</t>
        </is>
      </c>
      <c r="C128" s="113" t="inlineStr">
        <is>
          <t>@@</t>
        </is>
      </c>
      <c r="D128" s="113" t="inlineStr">
        <is>
          <t>_Z</t>
        </is>
      </c>
      <c r="E128" s="113" t="inlineStr">
        <is>
          <t>S1313</t>
        </is>
      </c>
      <c r="F128" s="113" t="inlineStr">
        <is>
          <t>_Z</t>
        </is>
      </c>
      <c r="G128" s="113" t="inlineStr">
        <is>
          <t>_Z</t>
        </is>
      </c>
      <c r="H128" s="113" t="inlineStr">
        <is>
          <t>L</t>
        </is>
      </c>
      <c r="I128" s="113" t="inlineStr">
        <is>
          <t>F</t>
        </is>
      </c>
      <c r="J128" s="113" t="inlineStr">
        <is>
          <t>F8</t>
        </is>
      </c>
      <c r="K128" s="113" t="inlineStr">
        <is>
          <t>T</t>
        </is>
      </c>
      <c r="L128" s="113" t="inlineStr">
        <is>
          <t>S</t>
        </is>
      </c>
      <c r="M128" s="113" t="inlineStr">
        <is>
          <t>V</t>
        </is>
      </c>
      <c r="N128" s="113" t="inlineStr">
        <is>
          <t>_T</t>
        </is>
      </c>
      <c r="O128" s="113" t="inlineStr">
        <is>
          <t>C02</t>
        </is>
      </c>
      <c r="P128" s="113" t="inlineStr">
        <is>
          <t>XDC</t>
        </is>
      </c>
      <c r="Q128" s="113" t="inlineStr">
        <is>
          <t>N</t>
        </is>
      </c>
      <c r="R128" s="113" t="inlineStr">
        <is>
          <t>EDP2</t>
        </is>
      </c>
      <c r="S128" s="124">
        <f>IF(VLOOKUP($X128,'Table 2C'!$B$8:$G$43,'Table 2C'!M$1,0)="","",VLOOKUP($X128,'Table 2C'!$B$8:$G$43,'Table 2C'!M$1,0))</f>
        <v/>
      </c>
      <c r="T128" s="124">
        <f>IF(VLOOKUP($X128,'Table 2C'!$B$8:$G$43,'Table 2C'!N$1,0)="","",VLOOKUP($X128,'Table 2C'!$B$8:$G$43,'Table 2C'!N$1,0))</f>
        <v/>
      </c>
      <c r="U128" s="124">
        <f>IF(VLOOKUP($X128,'Table 2C'!$B$8:$G$43,'Table 2C'!O$1,0)="","",VLOOKUP($X128,'Table 2C'!$B$8:$G$43,'Table 2C'!O$1,0))</f>
        <v/>
      </c>
      <c r="V128" s="124">
        <f>IF(VLOOKUP($X128,'Table 2C'!$B$8:$G$43,'Table 2C'!P$1,0)="","",VLOOKUP($X128,'Table 2C'!$B$8:$G$43,'Table 2C'!P$1,0))</f>
        <v/>
      </c>
      <c r="W128" s="124">
        <f>IF(VLOOKUP($X128,'Table 2C'!$B$8:$G$43,'Table 2C'!Q$1,0)="","",VLOOKUP($X128,'Table 2C'!$B$8:$G$43,'Table 2C'!Q$1,0))</f>
        <v/>
      </c>
      <c r="X128" s="113">
        <f>A128&amp;"."&amp;B128&amp;"."&amp;C128&amp;"."&amp;D128&amp;"."&amp;E128&amp;"."&amp;F128&amp;"."&amp;G128&amp;"."&amp;H128&amp;"."&amp;I128&amp;"."&amp;J128&amp;"."&amp;K128&amp;"."&amp;L128&amp;"."&amp;M128&amp;"."&amp;N128&amp;"."&amp;O128&amp;"."&amp;P128&amp;"."&amp;Q128&amp;"."&amp;R128</f>
        <v/>
      </c>
      <c r="Y128" s="113" t="n"/>
      <c r="Z128" s="113" t="n"/>
      <c r="AA128" s="118">
        <f>IFERROR(+IF(X128=VLOOKUP(X128,'Table 2C'!$B$8:$B$43,1,0),"OK","check!!!!"),"check!!!!")</f>
        <v/>
      </c>
      <c r="AB128" s="113">
        <f>IF('Table 2C'!B31=X128,"ok","check!!!!")</f>
        <v/>
      </c>
      <c r="AC128" s="119" t="n"/>
    </row>
    <row r="129">
      <c r="A129" s="113" t="inlineStr">
        <is>
          <t>A</t>
        </is>
      </c>
      <c r="B129" s="113" t="inlineStr">
        <is>
          <t>N</t>
        </is>
      </c>
      <c r="C129" s="113" t="inlineStr">
        <is>
          <t>@@</t>
        </is>
      </c>
      <c r="D129" s="113" t="inlineStr">
        <is>
          <t>_Z</t>
        </is>
      </c>
      <c r="E129" s="113" t="inlineStr">
        <is>
          <t>S1313</t>
        </is>
      </c>
      <c r="F129" s="113" t="inlineStr">
        <is>
          <t>_Z</t>
        </is>
      </c>
      <c r="G129" s="113" t="inlineStr">
        <is>
          <t>_Z</t>
        </is>
      </c>
      <c r="H129" s="113" t="inlineStr">
        <is>
          <t>B</t>
        </is>
      </c>
      <c r="I129" s="113" t="inlineStr">
        <is>
          <t>ORWB_E</t>
        </is>
      </c>
      <c r="J129" s="113" t="inlineStr">
        <is>
          <t>_Z</t>
        </is>
      </c>
      <c r="K129" s="113" t="inlineStr">
        <is>
          <t>T</t>
        </is>
      </c>
      <c r="L129" s="113" t="inlineStr">
        <is>
          <t>S</t>
        </is>
      </c>
      <c r="M129" s="113" t="inlineStr">
        <is>
          <t>V</t>
        </is>
      </c>
      <c r="N129" s="113" t="inlineStr">
        <is>
          <t>_T</t>
        </is>
      </c>
      <c r="O129" s="113" t="inlineStr">
        <is>
          <t>_T</t>
        </is>
      </c>
      <c r="P129" s="113" t="inlineStr">
        <is>
          <t>XDC</t>
        </is>
      </c>
      <c r="Q129" s="113" t="inlineStr">
        <is>
          <t>N</t>
        </is>
      </c>
      <c r="R129" s="113" t="inlineStr">
        <is>
          <t>EDP2</t>
        </is>
      </c>
      <c r="S129" s="124">
        <f>IF(VLOOKUP($X129,'Table 2C'!$B$8:$G$43,'Table 2C'!M$1,0)="","",VLOOKUP($X129,'Table 2C'!$B$8:$G$43,'Table 2C'!M$1,0))</f>
        <v/>
      </c>
      <c r="T129" s="124">
        <f>IF(VLOOKUP($X129,'Table 2C'!$B$8:$G$43,'Table 2C'!N$1,0)="","",VLOOKUP($X129,'Table 2C'!$B$8:$G$43,'Table 2C'!N$1,0))</f>
        <v/>
      </c>
      <c r="U129" s="124">
        <f>IF(VLOOKUP($X129,'Table 2C'!$B$8:$G$43,'Table 2C'!O$1,0)="","",VLOOKUP($X129,'Table 2C'!$B$8:$G$43,'Table 2C'!O$1,0))</f>
        <v/>
      </c>
      <c r="V129" s="124">
        <f>IF(VLOOKUP($X129,'Table 2C'!$B$8:$G$43,'Table 2C'!P$1,0)="","",VLOOKUP($X129,'Table 2C'!$B$8:$G$43,'Table 2C'!P$1,0))</f>
        <v/>
      </c>
      <c r="W129" s="124">
        <f>IF(VLOOKUP($X129,'Table 2C'!$B$8:$G$43,'Table 2C'!Q$1,0)="","",VLOOKUP($X129,'Table 2C'!$B$8:$G$43,'Table 2C'!Q$1,0))</f>
        <v/>
      </c>
      <c r="X129" s="113">
        <f>A129&amp;"."&amp;B129&amp;"."&amp;C129&amp;"."&amp;D129&amp;"."&amp;E129&amp;"."&amp;F129&amp;"."&amp;G129&amp;"."&amp;H129&amp;"."&amp;I129&amp;"."&amp;J129&amp;"."&amp;K129&amp;"."&amp;L129&amp;"."&amp;M129&amp;"."&amp;N129&amp;"."&amp;O129&amp;"."&amp;P129&amp;"."&amp;Q129&amp;"."&amp;R129</f>
        <v/>
      </c>
      <c r="Y129" s="113" t="n"/>
      <c r="Z129" s="113" t="n"/>
      <c r="AA129" s="118">
        <f>IFERROR(+IF(X129=VLOOKUP(X129,'Table 2C'!$B$8:$B$43,1,0),"OK","check!!!!"),"check!!!!")</f>
        <v/>
      </c>
      <c r="AB129" s="113">
        <f>IF('Table 2C'!B33=X129,"ok","check!!!!")</f>
        <v/>
      </c>
      <c r="AC129" s="119" t="n"/>
    </row>
    <row r="130">
      <c r="A130" s="113" t="inlineStr">
        <is>
          <t>A</t>
        </is>
      </c>
      <c r="B130" s="113" t="inlineStr">
        <is>
          <t>N</t>
        </is>
      </c>
      <c r="C130" s="113" t="inlineStr">
        <is>
          <t>@@</t>
        </is>
      </c>
      <c r="D130" s="113" t="inlineStr">
        <is>
          <t>_Z</t>
        </is>
      </c>
      <c r="E130" s="113" t="inlineStr">
        <is>
          <t>S13132</t>
        </is>
      </c>
      <c r="F130" s="113" t="inlineStr">
        <is>
          <t>_Z</t>
        </is>
      </c>
      <c r="G130" s="113" t="inlineStr">
        <is>
          <t>_Z</t>
        </is>
      </c>
      <c r="H130" s="113" t="inlineStr">
        <is>
          <t>B</t>
        </is>
      </c>
      <c r="I130" s="113" t="inlineStr">
        <is>
          <t>B9</t>
        </is>
      </c>
      <c r="J130" s="113" t="inlineStr">
        <is>
          <t>_Z</t>
        </is>
      </c>
      <c r="K130" s="113" t="inlineStr">
        <is>
          <t>_Z</t>
        </is>
      </c>
      <c r="L130" s="113" t="inlineStr">
        <is>
          <t>S</t>
        </is>
      </c>
      <c r="M130" s="113" t="inlineStr">
        <is>
          <t>V</t>
        </is>
      </c>
      <c r="N130" s="113" t="inlineStr">
        <is>
          <t>_T</t>
        </is>
      </c>
      <c r="O130" s="113" t="inlineStr">
        <is>
          <t>_T</t>
        </is>
      </c>
      <c r="P130" s="113" t="inlineStr">
        <is>
          <t>XDC</t>
        </is>
      </c>
      <c r="Q130" s="113" t="inlineStr">
        <is>
          <t>N</t>
        </is>
      </c>
      <c r="R130" s="113" t="inlineStr">
        <is>
          <t>EDP2</t>
        </is>
      </c>
      <c r="S130" s="124">
        <f>IF(VLOOKUP($X130,'Table 2C'!$B$8:$G$43,'Table 2C'!M$1,0)="","",VLOOKUP($X130,'Table 2C'!$B$8:$G$43,'Table 2C'!M$1,0))</f>
        <v/>
      </c>
      <c r="T130" s="124">
        <f>IF(VLOOKUP($X130,'Table 2C'!$B$8:$G$43,'Table 2C'!N$1,0)="","",VLOOKUP($X130,'Table 2C'!$B$8:$G$43,'Table 2C'!N$1,0))</f>
        <v/>
      </c>
      <c r="U130" s="124">
        <f>IF(VLOOKUP($X130,'Table 2C'!$B$8:$G$43,'Table 2C'!O$1,0)="","",VLOOKUP($X130,'Table 2C'!$B$8:$G$43,'Table 2C'!O$1,0))</f>
        <v/>
      </c>
      <c r="V130" s="124">
        <f>IF(VLOOKUP($X130,'Table 2C'!$B$8:$G$43,'Table 2C'!P$1,0)="","",VLOOKUP($X130,'Table 2C'!$B$8:$G$43,'Table 2C'!P$1,0))</f>
        <v/>
      </c>
      <c r="W130" s="124">
        <f>IF(VLOOKUP($X130,'Table 2C'!$B$8:$G$43,'Table 2C'!Q$1,0)="","",VLOOKUP($X130,'Table 2C'!$B$8:$G$43,'Table 2C'!Q$1,0))</f>
        <v/>
      </c>
      <c r="X130" s="113">
        <f>A130&amp;"."&amp;B130&amp;"."&amp;C130&amp;"."&amp;D130&amp;"."&amp;E130&amp;"."&amp;F130&amp;"."&amp;G130&amp;"."&amp;H130&amp;"."&amp;I130&amp;"."&amp;J130&amp;"."&amp;K130&amp;"."&amp;L130&amp;"."&amp;M130&amp;"."&amp;N130&amp;"."&amp;O130&amp;"."&amp;P130&amp;"."&amp;Q130&amp;"."&amp;R130</f>
        <v/>
      </c>
      <c r="Y130" s="113" t="n"/>
      <c r="Z130" s="113" t="n"/>
      <c r="AA130" s="118">
        <f>IFERROR(+IF(X130=VLOOKUP(X130,'Table 2C'!$B$8:$B$43,1,0),"OK","check!!!!"),"check!!!!")</f>
        <v/>
      </c>
      <c r="AB130" s="113">
        <f>IF('Table 2C'!B34=X130,"ok","check!!!!")</f>
        <v/>
      </c>
      <c r="AC130" s="119" t="n"/>
    </row>
    <row r="131">
      <c r="A131" s="113" t="inlineStr">
        <is>
          <t>A</t>
        </is>
      </c>
      <c r="B131" s="113" t="inlineStr">
        <is>
          <t>N</t>
        </is>
      </c>
      <c r="C131" s="113" t="inlineStr">
        <is>
          <t>@@</t>
        </is>
      </c>
      <c r="D131" s="113" t="inlineStr">
        <is>
          <t>_Z</t>
        </is>
      </c>
      <c r="E131" s="113" t="inlineStr">
        <is>
          <t>S13132</t>
        </is>
      </c>
      <c r="F131" s="113" t="inlineStr">
        <is>
          <t>_Z</t>
        </is>
      </c>
      <c r="G131" s="113" t="inlineStr">
        <is>
          <t>_Z</t>
        </is>
      </c>
      <c r="H131" s="113" t="inlineStr">
        <is>
          <t>B</t>
        </is>
      </c>
      <c r="I131" s="113" t="inlineStr">
        <is>
          <t>B9</t>
        </is>
      </c>
      <c r="J131" s="113" t="inlineStr">
        <is>
          <t>_Z</t>
        </is>
      </c>
      <c r="K131" s="113" t="inlineStr">
        <is>
          <t>_Z</t>
        </is>
      </c>
      <c r="L131" s="113" t="inlineStr">
        <is>
          <t>S</t>
        </is>
      </c>
      <c r="M131" s="113" t="inlineStr">
        <is>
          <t>V</t>
        </is>
      </c>
      <c r="N131" s="113" t="inlineStr">
        <is>
          <t>_T</t>
        </is>
      </c>
      <c r="O131" s="113" t="inlineStr">
        <is>
          <t>C01</t>
        </is>
      </c>
      <c r="P131" s="113" t="inlineStr">
        <is>
          <t>XDC</t>
        </is>
      </c>
      <c r="Q131" s="113" t="inlineStr">
        <is>
          <t>N</t>
        </is>
      </c>
      <c r="R131" s="113" t="inlineStr">
        <is>
          <t>EDP2</t>
        </is>
      </c>
      <c r="S131" s="124">
        <f>IF(VLOOKUP($X131,'Table 2C'!$B$8:$G$43,'Table 2C'!M$1,0)="","",VLOOKUP($X131,'Table 2C'!$B$8:$G$43,'Table 2C'!M$1,0))</f>
        <v/>
      </c>
      <c r="T131" s="124">
        <f>IF(VLOOKUP($X131,'Table 2C'!$B$8:$G$43,'Table 2C'!N$1,0)="","",VLOOKUP($X131,'Table 2C'!$B$8:$G$43,'Table 2C'!N$1,0))</f>
        <v/>
      </c>
      <c r="U131" s="124">
        <f>IF(VLOOKUP($X131,'Table 2C'!$B$8:$G$43,'Table 2C'!O$1,0)="","",VLOOKUP($X131,'Table 2C'!$B$8:$G$43,'Table 2C'!O$1,0))</f>
        <v/>
      </c>
      <c r="V131" s="124">
        <f>IF(VLOOKUP($X131,'Table 2C'!$B$8:$G$43,'Table 2C'!P$1,0)="","",VLOOKUP($X131,'Table 2C'!$B$8:$G$43,'Table 2C'!P$1,0))</f>
        <v/>
      </c>
      <c r="W131" s="124">
        <f>IF(VLOOKUP($X131,'Table 2C'!$B$8:$G$43,'Table 2C'!Q$1,0)="","",VLOOKUP($X131,'Table 2C'!$B$8:$G$43,'Table 2C'!Q$1,0))</f>
        <v/>
      </c>
      <c r="X131" s="113">
        <f>A131&amp;"."&amp;B131&amp;"."&amp;C131&amp;"."&amp;D131&amp;"."&amp;E131&amp;"."&amp;F131&amp;"."&amp;G131&amp;"."&amp;H131&amp;"."&amp;I131&amp;"."&amp;J131&amp;"."&amp;K131&amp;"."&amp;L131&amp;"."&amp;M131&amp;"."&amp;N131&amp;"."&amp;O131&amp;"."&amp;P131&amp;"."&amp;Q131&amp;"."&amp;R131</f>
        <v/>
      </c>
      <c r="Y131" s="113" t="n"/>
      <c r="Z131" s="113" t="n"/>
      <c r="AA131" s="118">
        <f>IFERROR(+IF(X131=VLOOKUP(X131,'Table 2C'!$B$8:$B$43,1,0),"OK","check!!!!"),"check!!!!")</f>
        <v/>
      </c>
      <c r="AB131" s="113">
        <f>IF('Table 2C'!B35=X131,"ok","check!!!!")</f>
        <v/>
      </c>
      <c r="AC131" s="119" t="n"/>
    </row>
    <row r="132">
      <c r="A132" s="113" t="inlineStr">
        <is>
          <t>A</t>
        </is>
      </c>
      <c r="B132" s="113" t="inlineStr">
        <is>
          <t>N</t>
        </is>
      </c>
      <c r="C132" s="113" t="inlineStr">
        <is>
          <t>@@</t>
        </is>
      </c>
      <c r="D132" s="113" t="inlineStr">
        <is>
          <t>_Z</t>
        </is>
      </c>
      <c r="E132" s="113" t="inlineStr">
        <is>
          <t>S13132</t>
        </is>
      </c>
      <c r="F132" s="113" t="inlineStr">
        <is>
          <t>_Z</t>
        </is>
      </c>
      <c r="G132" s="113" t="inlineStr">
        <is>
          <t>_Z</t>
        </is>
      </c>
      <c r="H132" s="113" t="inlineStr">
        <is>
          <t>B</t>
        </is>
      </c>
      <c r="I132" s="113" t="inlineStr">
        <is>
          <t>B9</t>
        </is>
      </c>
      <c r="J132" s="113" t="inlineStr">
        <is>
          <t>_Z</t>
        </is>
      </c>
      <c r="K132" s="113" t="inlineStr">
        <is>
          <t>_Z</t>
        </is>
      </c>
      <c r="L132" s="113" t="inlineStr">
        <is>
          <t>S</t>
        </is>
      </c>
      <c r="M132" s="113" t="inlineStr">
        <is>
          <t>V</t>
        </is>
      </c>
      <c r="N132" s="113" t="inlineStr">
        <is>
          <t>_T</t>
        </is>
      </c>
      <c r="O132" s="113" t="inlineStr">
        <is>
          <t>C02</t>
        </is>
      </c>
      <c r="P132" s="113" t="inlineStr">
        <is>
          <t>XDC</t>
        </is>
      </c>
      <c r="Q132" s="113" t="inlineStr">
        <is>
          <t>N</t>
        </is>
      </c>
      <c r="R132" s="113" t="inlineStr">
        <is>
          <t>EDP2</t>
        </is>
      </c>
      <c r="S132" s="124">
        <f>IF(VLOOKUP($X132,'Table 2C'!$B$8:$G$43,'Table 2C'!M$1,0)="","",VLOOKUP($X132,'Table 2C'!$B$8:$G$43,'Table 2C'!M$1,0))</f>
        <v/>
      </c>
      <c r="T132" s="124">
        <f>IF(VLOOKUP($X132,'Table 2C'!$B$8:$G$43,'Table 2C'!N$1,0)="","",VLOOKUP($X132,'Table 2C'!$B$8:$G$43,'Table 2C'!N$1,0))</f>
        <v/>
      </c>
      <c r="U132" s="124">
        <f>IF(VLOOKUP($X132,'Table 2C'!$B$8:$G$43,'Table 2C'!O$1,0)="","",VLOOKUP($X132,'Table 2C'!$B$8:$G$43,'Table 2C'!O$1,0))</f>
        <v/>
      </c>
      <c r="V132" s="124">
        <f>IF(VLOOKUP($X132,'Table 2C'!$B$8:$G$43,'Table 2C'!P$1,0)="","",VLOOKUP($X132,'Table 2C'!$B$8:$G$43,'Table 2C'!P$1,0))</f>
        <v/>
      </c>
      <c r="W132" s="124">
        <f>IF(VLOOKUP($X132,'Table 2C'!$B$8:$G$43,'Table 2C'!Q$1,0)="","",VLOOKUP($X132,'Table 2C'!$B$8:$G$43,'Table 2C'!Q$1,0))</f>
        <v/>
      </c>
      <c r="X132" s="113">
        <f>A132&amp;"."&amp;B132&amp;"."&amp;C132&amp;"."&amp;D132&amp;"."&amp;E132&amp;"."&amp;F132&amp;"."&amp;G132&amp;"."&amp;H132&amp;"."&amp;I132&amp;"."&amp;J132&amp;"."&amp;K132&amp;"."&amp;L132&amp;"."&amp;M132&amp;"."&amp;N132&amp;"."&amp;O132&amp;"."&amp;P132&amp;"."&amp;Q132&amp;"."&amp;R132</f>
        <v/>
      </c>
      <c r="Y132" s="113" t="n"/>
      <c r="Z132" s="113" t="n"/>
      <c r="AA132" s="118">
        <f>IFERROR(+IF(X132=VLOOKUP(X132,'Table 2C'!$B$8:$B$43,1,0),"OK","check!!!!"),"check!!!!")</f>
        <v/>
      </c>
      <c r="AB132" s="113">
        <f>IF('Table 2C'!B36=X132,"ok","check!!!!")</f>
        <v/>
      </c>
      <c r="AC132" s="119" t="n"/>
    </row>
    <row r="133">
      <c r="A133" s="113" t="inlineStr">
        <is>
          <t>A</t>
        </is>
      </c>
      <c r="B133" s="113" t="inlineStr">
        <is>
          <t>N</t>
        </is>
      </c>
      <c r="C133" s="113" t="inlineStr">
        <is>
          <t>@@</t>
        </is>
      </c>
      <c r="D133" s="113" t="inlineStr">
        <is>
          <t>_Z</t>
        </is>
      </c>
      <c r="E133" s="113" t="inlineStr">
        <is>
          <t>S1313</t>
        </is>
      </c>
      <c r="F133" s="113" t="inlineStr">
        <is>
          <t>_Z</t>
        </is>
      </c>
      <c r="G133" s="113" t="inlineStr">
        <is>
          <t>_Z</t>
        </is>
      </c>
      <c r="H133" s="113" t="inlineStr">
        <is>
          <t>_X</t>
        </is>
      </c>
      <c r="I133" s="113" t="inlineStr">
        <is>
          <t>OROA</t>
        </is>
      </c>
      <c r="J133" s="113" t="inlineStr">
        <is>
          <t>_Z</t>
        </is>
      </c>
      <c r="K133" s="113" t="inlineStr">
        <is>
          <t>T</t>
        </is>
      </c>
      <c r="L133" s="113" t="inlineStr">
        <is>
          <t>S</t>
        </is>
      </c>
      <c r="M133" s="113" t="inlineStr">
        <is>
          <t>V</t>
        </is>
      </c>
      <c r="N133" s="113" t="inlineStr">
        <is>
          <t>_T</t>
        </is>
      </c>
      <c r="O133" s="113" t="inlineStr">
        <is>
          <t>_T</t>
        </is>
      </c>
      <c r="P133" s="113" t="inlineStr">
        <is>
          <t>XDC</t>
        </is>
      </c>
      <c r="Q133" s="113" t="inlineStr">
        <is>
          <t>N</t>
        </is>
      </c>
      <c r="R133" s="113" t="inlineStr">
        <is>
          <t>EDP2</t>
        </is>
      </c>
      <c r="S133" s="124">
        <f>IF(VLOOKUP($X133,'Table 2C'!$B$8:$G$43,'Table 2C'!M$1,0)="","",VLOOKUP($X133,'Table 2C'!$B$8:$G$43,'Table 2C'!M$1,0))</f>
        <v/>
      </c>
      <c r="T133" s="124">
        <f>IF(VLOOKUP($X133,'Table 2C'!$B$8:$G$43,'Table 2C'!N$1,0)="","",VLOOKUP($X133,'Table 2C'!$B$8:$G$43,'Table 2C'!N$1,0))</f>
        <v/>
      </c>
      <c r="U133" s="124">
        <f>IF(VLOOKUP($X133,'Table 2C'!$B$8:$G$43,'Table 2C'!O$1,0)="","",VLOOKUP($X133,'Table 2C'!$B$8:$G$43,'Table 2C'!O$1,0))</f>
        <v/>
      </c>
      <c r="V133" s="124">
        <f>IF(VLOOKUP($X133,'Table 2C'!$B$8:$G$43,'Table 2C'!P$1,0)="","",VLOOKUP($X133,'Table 2C'!$B$8:$G$43,'Table 2C'!P$1,0))</f>
        <v/>
      </c>
      <c r="W133" s="124">
        <f>IF(VLOOKUP($X133,'Table 2C'!$B$8:$G$43,'Table 2C'!Q$1,0)="","",VLOOKUP($X133,'Table 2C'!$B$8:$G$43,'Table 2C'!Q$1,0))</f>
        <v/>
      </c>
      <c r="X133" s="113">
        <f>A133&amp;"."&amp;B133&amp;"."&amp;C133&amp;"."&amp;D133&amp;"."&amp;E133&amp;"."&amp;F133&amp;"."&amp;G133&amp;"."&amp;H133&amp;"."&amp;I133&amp;"."&amp;J133&amp;"."&amp;K133&amp;"."&amp;L133&amp;"."&amp;M133&amp;"."&amp;N133&amp;"."&amp;O133&amp;"."&amp;P133&amp;"."&amp;Q133&amp;"."&amp;R133</f>
        <v/>
      </c>
      <c r="Y133" s="113" t="n"/>
      <c r="Z133" s="113" t="n"/>
      <c r="AA133" s="118">
        <f>IFERROR(+IF(X133=VLOOKUP(X133,'Table 2C'!$B$8:$B$43,1,0),"OK","check!!!!"),"check!!!!")</f>
        <v/>
      </c>
      <c r="AB133" s="113">
        <f>IF('Table 2C'!B38=X133,"ok","check!!!!")</f>
        <v/>
      </c>
      <c r="AC133" s="119" t="n"/>
    </row>
    <row r="134">
      <c r="A134" s="113" t="inlineStr">
        <is>
          <t>A</t>
        </is>
      </c>
      <c r="B134" s="113" t="inlineStr">
        <is>
          <t>N</t>
        </is>
      </c>
      <c r="C134" s="113" t="inlineStr">
        <is>
          <t>@@</t>
        </is>
      </c>
      <c r="D134" s="113" t="inlineStr">
        <is>
          <t>_Z</t>
        </is>
      </c>
      <c r="E134" s="113" t="inlineStr">
        <is>
          <t>S1313</t>
        </is>
      </c>
      <c r="F134" s="113" t="inlineStr">
        <is>
          <t>_Z</t>
        </is>
      </c>
      <c r="G134" s="113" t="inlineStr">
        <is>
          <t>_Z</t>
        </is>
      </c>
      <c r="H134" s="113" t="inlineStr">
        <is>
          <t>_X</t>
        </is>
      </c>
      <c r="I134" s="113" t="inlineStr">
        <is>
          <t>OROA</t>
        </is>
      </c>
      <c r="J134" s="113" t="inlineStr">
        <is>
          <t>_Z</t>
        </is>
      </c>
      <c r="K134" s="113" t="inlineStr">
        <is>
          <t>T</t>
        </is>
      </c>
      <c r="L134" s="113" t="inlineStr">
        <is>
          <t>S</t>
        </is>
      </c>
      <c r="M134" s="113" t="inlineStr">
        <is>
          <t>V</t>
        </is>
      </c>
      <c r="N134" s="113" t="inlineStr">
        <is>
          <t>_T</t>
        </is>
      </c>
      <c r="O134" s="113" t="inlineStr">
        <is>
          <t>C01</t>
        </is>
      </c>
      <c r="P134" s="113" t="inlineStr">
        <is>
          <t>XDC</t>
        </is>
      </c>
      <c r="Q134" s="113" t="inlineStr">
        <is>
          <t>N</t>
        </is>
      </c>
      <c r="R134" s="113" t="inlineStr">
        <is>
          <t>EDP2</t>
        </is>
      </c>
      <c r="S134" s="124">
        <f>IF(VLOOKUP($X134,'Table 2C'!$B$8:$G$43,'Table 2C'!M$1,0)="","",VLOOKUP($X134,'Table 2C'!$B$8:$G$43,'Table 2C'!M$1,0))</f>
        <v/>
      </c>
      <c r="T134" s="124">
        <f>IF(VLOOKUP($X134,'Table 2C'!$B$8:$G$43,'Table 2C'!N$1,0)="","",VLOOKUP($X134,'Table 2C'!$B$8:$G$43,'Table 2C'!N$1,0))</f>
        <v/>
      </c>
      <c r="U134" s="124">
        <f>IF(VLOOKUP($X134,'Table 2C'!$B$8:$G$43,'Table 2C'!O$1,0)="","",VLOOKUP($X134,'Table 2C'!$B$8:$G$43,'Table 2C'!O$1,0))</f>
        <v/>
      </c>
      <c r="V134" s="124">
        <f>IF(VLOOKUP($X134,'Table 2C'!$B$8:$G$43,'Table 2C'!P$1,0)="","",VLOOKUP($X134,'Table 2C'!$B$8:$G$43,'Table 2C'!P$1,0))</f>
        <v/>
      </c>
      <c r="W134" s="124">
        <f>IF(VLOOKUP($X134,'Table 2C'!$B$8:$G$43,'Table 2C'!Q$1,0)="","",VLOOKUP($X134,'Table 2C'!$B$8:$G$43,'Table 2C'!Q$1,0))</f>
        <v/>
      </c>
      <c r="X134" s="113">
        <f>A134&amp;"."&amp;B134&amp;"."&amp;C134&amp;"."&amp;D134&amp;"."&amp;E134&amp;"."&amp;F134&amp;"."&amp;G134&amp;"."&amp;H134&amp;"."&amp;I134&amp;"."&amp;J134&amp;"."&amp;K134&amp;"."&amp;L134&amp;"."&amp;M134&amp;"."&amp;N134&amp;"."&amp;O134&amp;"."&amp;P134&amp;"."&amp;Q134&amp;"."&amp;R134</f>
        <v/>
      </c>
      <c r="Y134" s="113" t="n"/>
      <c r="Z134" s="113" t="n"/>
      <c r="AA134" s="118">
        <f>IFERROR(+IF(X134=VLOOKUP(X134,'Table 2C'!$B$8:$B$43,1,0),"OK","check!!!!"),"check!!!!")</f>
        <v/>
      </c>
      <c r="AB134" s="113">
        <f>IF('Table 2C'!B39=X134,"ok","check!!!!")</f>
        <v/>
      </c>
      <c r="AC134" s="119" t="n"/>
    </row>
    <row r="135">
      <c r="A135" s="113" t="inlineStr">
        <is>
          <t>A</t>
        </is>
      </c>
      <c r="B135" s="113" t="inlineStr">
        <is>
          <t>N</t>
        </is>
      </c>
      <c r="C135" s="113" t="inlineStr">
        <is>
          <t>@@</t>
        </is>
      </c>
      <c r="D135" s="113" t="inlineStr">
        <is>
          <t>_Z</t>
        </is>
      </c>
      <c r="E135" s="113" t="inlineStr">
        <is>
          <t>S1313</t>
        </is>
      </c>
      <c r="F135" s="113" t="inlineStr">
        <is>
          <t>_Z</t>
        </is>
      </c>
      <c r="G135" s="113" t="inlineStr">
        <is>
          <t>_Z</t>
        </is>
      </c>
      <c r="H135" s="113" t="inlineStr">
        <is>
          <t>_X</t>
        </is>
      </c>
      <c r="I135" s="113" t="inlineStr">
        <is>
          <t>OROA</t>
        </is>
      </c>
      <c r="J135" s="113" t="inlineStr">
        <is>
          <t>_Z</t>
        </is>
      </c>
      <c r="K135" s="113" t="inlineStr">
        <is>
          <t>T</t>
        </is>
      </c>
      <c r="L135" s="113" t="inlineStr">
        <is>
          <t>S</t>
        </is>
      </c>
      <c r="M135" s="113" t="inlineStr">
        <is>
          <t>V</t>
        </is>
      </c>
      <c r="N135" s="113" t="inlineStr">
        <is>
          <t>_T</t>
        </is>
      </c>
      <c r="O135" s="113" t="inlineStr">
        <is>
          <t>C02</t>
        </is>
      </c>
      <c r="P135" s="113" t="inlineStr">
        <is>
          <t>XDC</t>
        </is>
      </c>
      <c r="Q135" s="113" t="inlineStr">
        <is>
          <t>N</t>
        </is>
      </c>
      <c r="R135" s="113" t="inlineStr">
        <is>
          <t>EDP2</t>
        </is>
      </c>
      <c r="S135" s="124">
        <f>IF(VLOOKUP($X135,'Table 2C'!$B$8:$G$43,'Table 2C'!M$1,0)="","",VLOOKUP($X135,'Table 2C'!$B$8:$G$43,'Table 2C'!M$1,0))</f>
        <v/>
      </c>
      <c r="T135" s="124">
        <f>IF(VLOOKUP($X135,'Table 2C'!$B$8:$G$43,'Table 2C'!N$1,0)="","",VLOOKUP($X135,'Table 2C'!$B$8:$G$43,'Table 2C'!N$1,0))</f>
        <v/>
      </c>
      <c r="U135" s="124">
        <f>IF(VLOOKUP($X135,'Table 2C'!$B$8:$G$43,'Table 2C'!O$1,0)="","",VLOOKUP($X135,'Table 2C'!$B$8:$G$43,'Table 2C'!O$1,0))</f>
        <v/>
      </c>
      <c r="V135" s="124">
        <f>IF(VLOOKUP($X135,'Table 2C'!$B$8:$G$43,'Table 2C'!P$1,0)="","",VLOOKUP($X135,'Table 2C'!$B$8:$G$43,'Table 2C'!P$1,0))</f>
        <v/>
      </c>
      <c r="W135" s="124">
        <f>IF(VLOOKUP($X135,'Table 2C'!$B$8:$G$43,'Table 2C'!Q$1,0)="","",VLOOKUP($X135,'Table 2C'!$B$8:$G$43,'Table 2C'!Q$1,0))</f>
        <v/>
      </c>
      <c r="X135" s="113">
        <f>A135&amp;"."&amp;B135&amp;"."&amp;C135&amp;"."&amp;D135&amp;"."&amp;E135&amp;"."&amp;F135&amp;"."&amp;G135&amp;"."&amp;H135&amp;"."&amp;I135&amp;"."&amp;J135&amp;"."&amp;K135&amp;"."&amp;L135&amp;"."&amp;M135&amp;"."&amp;N135&amp;"."&amp;O135&amp;"."&amp;P135&amp;"."&amp;Q135&amp;"."&amp;R135</f>
        <v/>
      </c>
      <c r="Y135" s="113" t="n"/>
      <c r="Z135" s="113" t="n"/>
      <c r="AA135" s="118">
        <f>IFERROR(+IF(X135=VLOOKUP(X135,'Table 2C'!$B$8:$B$43,1,0),"OK","check!!!!"),"check!!!!")</f>
        <v/>
      </c>
      <c r="AB135" s="113">
        <f>IF('Table 2C'!B40=X135,"ok","check!!!!")</f>
        <v/>
      </c>
      <c r="AC135" s="119" t="n"/>
    </row>
    <row r="136">
      <c r="A136" s="113" t="inlineStr">
        <is>
          <t>A</t>
        </is>
      </c>
      <c r="B136" s="113" t="inlineStr">
        <is>
          <t>N</t>
        </is>
      </c>
      <c r="C136" s="113" t="inlineStr">
        <is>
          <t>@@</t>
        </is>
      </c>
      <c r="D136" s="113" t="inlineStr">
        <is>
          <t>_Z</t>
        </is>
      </c>
      <c r="E136" s="113" t="inlineStr">
        <is>
          <t>S1313</t>
        </is>
      </c>
      <c r="F136" s="113" t="inlineStr">
        <is>
          <t>_Z</t>
        </is>
      </c>
      <c r="G136" s="113" t="inlineStr">
        <is>
          <t>_Z</t>
        </is>
      </c>
      <c r="H136" s="113" t="inlineStr">
        <is>
          <t>_X</t>
        </is>
      </c>
      <c r="I136" s="113" t="inlineStr">
        <is>
          <t>OROA</t>
        </is>
      </c>
      <c r="J136" s="113" t="inlineStr">
        <is>
          <t>_Z</t>
        </is>
      </c>
      <c r="K136" s="113" t="inlineStr">
        <is>
          <t>T</t>
        </is>
      </c>
      <c r="L136" s="113" t="inlineStr">
        <is>
          <t>S</t>
        </is>
      </c>
      <c r="M136" s="113" t="inlineStr">
        <is>
          <t>V</t>
        </is>
      </c>
      <c r="N136" s="113" t="inlineStr">
        <is>
          <t>_T</t>
        </is>
      </c>
      <c r="O136" s="113" t="inlineStr">
        <is>
          <t>C03</t>
        </is>
      </c>
      <c r="P136" s="113" t="inlineStr">
        <is>
          <t>XDC</t>
        </is>
      </c>
      <c r="Q136" s="113" t="inlineStr">
        <is>
          <t>N</t>
        </is>
      </c>
      <c r="R136" s="113" t="inlineStr">
        <is>
          <t>EDP2</t>
        </is>
      </c>
      <c r="S136" s="124">
        <f>IF(VLOOKUP($X136,'Table 2C'!$B$8:$G$43,'Table 2C'!M$1,0)="","",VLOOKUP($X136,'Table 2C'!$B$8:$G$43,'Table 2C'!M$1,0))</f>
        <v/>
      </c>
      <c r="T136" s="124">
        <f>IF(VLOOKUP($X136,'Table 2C'!$B$8:$G$43,'Table 2C'!N$1,0)="","",VLOOKUP($X136,'Table 2C'!$B$8:$G$43,'Table 2C'!N$1,0))</f>
        <v/>
      </c>
      <c r="U136" s="124">
        <f>IF(VLOOKUP($X136,'Table 2C'!$B$8:$G$43,'Table 2C'!O$1,0)="","",VLOOKUP($X136,'Table 2C'!$B$8:$G$43,'Table 2C'!O$1,0))</f>
        <v/>
      </c>
      <c r="V136" s="124">
        <f>IF(VLOOKUP($X136,'Table 2C'!$B$8:$G$43,'Table 2C'!P$1,0)="","",VLOOKUP($X136,'Table 2C'!$B$8:$G$43,'Table 2C'!P$1,0))</f>
        <v/>
      </c>
      <c r="W136" s="124">
        <f>IF(VLOOKUP($X136,'Table 2C'!$B$8:$G$43,'Table 2C'!Q$1,0)="","",VLOOKUP($X136,'Table 2C'!$B$8:$G$43,'Table 2C'!Q$1,0))</f>
        <v/>
      </c>
      <c r="X136" s="113">
        <f>A136&amp;"."&amp;B136&amp;"."&amp;C136&amp;"."&amp;D136&amp;"."&amp;E136&amp;"."&amp;F136&amp;"."&amp;G136&amp;"."&amp;H136&amp;"."&amp;I136&amp;"."&amp;J136&amp;"."&amp;K136&amp;"."&amp;L136&amp;"."&amp;M136&amp;"."&amp;N136&amp;"."&amp;O136&amp;"."&amp;P136&amp;"."&amp;Q136&amp;"."&amp;R136</f>
        <v/>
      </c>
      <c r="Y136" s="113" t="n"/>
      <c r="Z136" s="113" t="n"/>
      <c r="AA136" s="118">
        <f>IFERROR(+IF(X136=VLOOKUP(X136,'Table 2C'!$B$8:$B$43,1,0),"OK","check!!!!"),"check!!!!")</f>
        <v/>
      </c>
      <c r="AB136" s="113">
        <f>IF('Table 2C'!B41=X136,"ok","check!!!!")</f>
        <v/>
      </c>
      <c r="AC136" s="119" t="n"/>
    </row>
    <row r="137">
      <c r="A137" s="113" t="inlineStr">
        <is>
          <t>A</t>
        </is>
      </c>
      <c r="B137" s="113" t="inlineStr">
        <is>
          <t>N</t>
        </is>
      </c>
      <c r="C137" s="113" t="inlineStr">
        <is>
          <t>@@</t>
        </is>
      </c>
      <c r="D137" s="113" t="inlineStr">
        <is>
          <t>_Z</t>
        </is>
      </c>
      <c r="E137" s="113" t="inlineStr">
        <is>
          <t>S1313</t>
        </is>
      </c>
      <c r="F137" s="113" t="inlineStr">
        <is>
          <t>_Z</t>
        </is>
      </c>
      <c r="G137" s="113" t="inlineStr">
        <is>
          <t>_Z</t>
        </is>
      </c>
      <c r="H137" s="113" t="inlineStr">
        <is>
          <t>B</t>
        </is>
      </c>
      <c r="I137" s="113" t="inlineStr">
        <is>
          <t>B9</t>
        </is>
      </c>
      <c r="J137" s="113" t="inlineStr">
        <is>
          <t>_Z</t>
        </is>
      </c>
      <c r="K137" s="113" t="inlineStr">
        <is>
          <t>_Z</t>
        </is>
      </c>
      <c r="L137" s="113" t="inlineStr">
        <is>
          <t>S</t>
        </is>
      </c>
      <c r="M137" s="113" t="inlineStr">
        <is>
          <t>V</t>
        </is>
      </c>
      <c r="N137" s="113" t="inlineStr">
        <is>
          <t>_T</t>
        </is>
      </c>
      <c r="O137" s="113" t="inlineStr">
        <is>
          <t>_T</t>
        </is>
      </c>
      <c r="P137" s="113" t="inlineStr">
        <is>
          <t>XDC</t>
        </is>
      </c>
      <c r="Q137" s="113" t="inlineStr">
        <is>
          <t>N</t>
        </is>
      </c>
      <c r="R137" s="113" t="inlineStr">
        <is>
          <t>EDP2</t>
        </is>
      </c>
      <c r="S137" s="124">
        <f>IF(VLOOKUP($X137,'Table 2C'!$B$8:$G$43,'Table 2C'!M$1,0)="","",VLOOKUP($X137,'Table 2C'!$B$8:$G$43,'Table 2C'!M$1,0))</f>
        <v/>
      </c>
      <c r="T137" s="124">
        <f>IF(VLOOKUP($X137,'Table 2C'!$B$8:$G$43,'Table 2C'!N$1,0)="","",VLOOKUP($X137,'Table 2C'!$B$8:$G$43,'Table 2C'!N$1,0))</f>
        <v/>
      </c>
      <c r="U137" s="124">
        <f>IF(VLOOKUP($X137,'Table 2C'!$B$8:$G$43,'Table 2C'!O$1,0)="","",VLOOKUP($X137,'Table 2C'!$B$8:$G$43,'Table 2C'!O$1,0))</f>
        <v/>
      </c>
      <c r="V137" s="124">
        <f>IF(VLOOKUP($X137,'Table 2C'!$B$8:$G$43,'Table 2C'!P$1,0)="","",VLOOKUP($X137,'Table 2C'!$B$8:$G$43,'Table 2C'!P$1,0))</f>
        <v/>
      </c>
      <c r="W137" s="124">
        <f>IF(VLOOKUP($X137,'Table 2C'!$B$8:$G$43,'Table 2C'!Q$1,0)="","",VLOOKUP($X137,'Table 2C'!$B$8:$G$43,'Table 2C'!Q$1,0))</f>
        <v/>
      </c>
      <c r="X137" s="113">
        <f>A137&amp;"."&amp;B137&amp;"."&amp;C137&amp;"."&amp;D137&amp;"."&amp;E137&amp;"."&amp;F137&amp;"."&amp;G137&amp;"."&amp;H137&amp;"."&amp;I137&amp;"."&amp;J137&amp;"."&amp;K137&amp;"."&amp;L137&amp;"."&amp;M137&amp;"."&amp;N137&amp;"."&amp;O137&amp;"."&amp;P137&amp;"."&amp;Q137&amp;"."&amp;R137</f>
        <v/>
      </c>
      <c r="Y137" s="113" t="n"/>
      <c r="Z137" s="113" t="n"/>
      <c r="AA137" s="118">
        <f>IFERROR(+IF(X137=VLOOKUP(X137,'Table 2C'!$B$8:$B$43,1,0),"OK","check!!!!"),"check!!!!")</f>
        <v/>
      </c>
      <c r="AB137" s="113">
        <f>IF('Table 2C'!B43=X137,"ok","check!!!!")</f>
        <v/>
      </c>
      <c r="AC137" s="119" t="n"/>
    </row>
    <row r="138">
      <c r="A138" s="113" t="inlineStr">
        <is>
          <t>A</t>
        </is>
      </c>
      <c r="B138" s="113" t="inlineStr">
        <is>
          <t>N</t>
        </is>
      </c>
      <c r="C138" s="113" t="inlineStr">
        <is>
          <t>@@</t>
        </is>
      </c>
      <c r="D138" s="113" t="inlineStr">
        <is>
          <t>_Z</t>
        </is>
      </c>
      <c r="E138" s="113" t="inlineStr">
        <is>
          <t>S1314</t>
        </is>
      </c>
      <c r="F138" s="113" t="inlineStr">
        <is>
          <t>_Z</t>
        </is>
      </c>
      <c r="G138" s="113" t="inlineStr">
        <is>
          <t>_Z</t>
        </is>
      </c>
      <c r="H138" s="113" t="inlineStr">
        <is>
          <t>B</t>
        </is>
      </c>
      <c r="I138" s="113" t="inlineStr">
        <is>
          <t>ORWB</t>
        </is>
      </c>
      <c r="J138" s="113" t="inlineStr">
        <is>
          <t>_Z</t>
        </is>
      </c>
      <c r="K138" s="113" t="inlineStr">
        <is>
          <t>T</t>
        </is>
      </c>
      <c r="L138" s="113" t="inlineStr">
        <is>
          <t>S</t>
        </is>
      </c>
      <c r="M138" s="113" t="inlineStr">
        <is>
          <t>V</t>
        </is>
      </c>
      <c r="N138" s="113" t="inlineStr">
        <is>
          <t>_T</t>
        </is>
      </c>
      <c r="O138" s="113" t="inlineStr">
        <is>
          <t>_T</t>
        </is>
      </c>
      <c r="P138" s="113" t="inlineStr">
        <is>
          <t>XDC</t>
        </is>
      </c>
      <c r="Q138" s="113" t="inlineStr">
        <is>
          <t>N</t>
        </is>
      </c>
      <c r="R138" s="113" t="inlineStr">
        <is>
          <t>EDP2</t>
        </is>
      </c>
      <c r="S138" s="125">
        <f>IF(VLOOKUP($X138,'Table 2D'!$B$8:$G$43,'Table 2D'!M$1,0)="","",VLOOKUP($X138,'Table 2D'!$B$8:$G$43,'Table 2D'!M$1,0))</f>
        <v/>
      </c>
      <c r="T138" s="125">
        <f>IF(VLOOKUP($X138,'Table 2D'!$B$8:$G$43,'Table 2D'!N$1,0)="","",VLOOKUP($X138,'Table 2D'!$B$8:$G$43,'Table 2D'!N$1,0))</f>
        <v/>
      </c>
      <c r="U138" s="125">
        <f>IF(VLOOKUP($X138,'Table 2D'!$B$8:$G$43,'Table 2D'!O$1,0)="","",VLOOKUP($X138,'Table 2D'!$B$8:$G$43,'Table 2D'!O$1,0))</f>
        <v/>
      </c>
      <c r="V138" s="125">
        <f>IF(VLOOKUP($X138,'Table 2D'!$B$8:$G$43,'Table 2D'!P$1,0)="","",VLOOKUP($X138,'Table 2D'!$B$8:$G$43,'Table 2D'!P$1,0))</f>
        <v/>
      </c>
      <c r="W138" s="125">
        <f>IF(VLOOKUP($X138,'Table 2D'!$B$8:$G$43,'Table 2D'!Q$1,0)="","",VLOOKUP($X138,'Table 2D'!$B$8:$G$43,'Table 2D'!Q$1,0))</f>
        <v/>
      </c>
      <c r="X138" s="113">
        <f>A138&amp;"."&amp;B138&amp;"."&amp;C138&amp;"."&amp;D138&amp;"."&amp;E138&amp;"."&amp;F138&amp;"."&amp;G138&amp;"."&amp;H138&amp;"."&amp;I138&amp;"."&amp;J138&amp;"."&amp;K138&amp;"."&amp;L138&amp;"."&amp;M138&amp;"."&amp;N138&amp;"."&amp;O138&amp;"."&amp;P138&amp;"."&amp;Q138&amp;"."&amp;R138</f>
        <v/>
      </c>
      <c r="Y138" s="113" t="n"/>
      <c r="Z138" s="113" t="n"/>
      <c r="AA138" s="118">
        <f>IFERROR(+IF(X138=VLOOKUP(X138,'Table 2D'!$B$8:$B$43,1,0),"OK","check!!!!"),"check!!!!")</f>
        <v/>
      </c>
      <c r="AB138" s="113">
        <f>IF('Table 2D'!B8=X138,"ok","check!!!!")</f>
        <v/>
      </c>
      <c r="AC138" s="119" t="n"/>
    </row>
    <row r="139">
      <c r="A139" s="113" t="inlineStr">
        <is>
          <t>A</t>
        </is>
      </c>
      <c r="B139" s="113" t="inlineStr">
        <is>
          <t>N</t>
        </is>
      </c>
      <c r="C139" s="113" t="inlineStr">
        <is>
          <t>@@</t>
        </is>
      </c>
      <c r="D139" s="113" t="inlineStr">
        <is>
          <t>_Z</t>
        </is>
      </c>
      <c r="E139" s="113" t="inlineStr">
        <is>
          <t>S1314</t>
        </is>
      </c>
      <c r="F139" s="113" t="inlineStr">
        <is>
          <t>_Z</t>
        </is>
      </c>
      <c r="G139" s="113" t="inlineStr">
        <is>
          <t>_Z</t>
        </is>
      </c>
      <c r="H139" s="113" t="inlineStr">
        <is>
          <t>B</t>
        </is>
      </c>
      <c r="I139" s="113" t="inlineStr">
        <is>
          <t>F</t>
        </is>
      </c>
      <c r="J139" s="113" t="inlineStr">
        <is>
          <t>F</t>
        </is>
      </c>
      <c r="K139" s="113" t="inlineStr">
        <is>
          <t>T</t>
        </is>
      </c>
      <c r="L139" s="113" t="inlineStr">
        <is>
          <t>S</t>
        </is>
      </c>
      <c r="M139" s="113" t="inlineStr">
        <is>
          <t>V</t>
        </is>
      </c>
      <c r="N139" s="113" t="inlineStr">
        <is>
          <t>_T</t>
        </is>
      </c>
      <c r="O139" s="113" t="inlineStr">
        <is>
          <t>_T</t>
        </is>
      </c>
      <c r="P139" s="113" t="inlineStr">
        <is>
          <t>XDC</t>
        </is>
      </c>
      <c r="Q139" s="113" t="inlineStr">
        <is>
          <t>N</t>
        </is>
      </c>
      <c r="R139" s="113" t="inlineStr">
        <is>
          <t>EDP2</t>
        </is>
      </c>
      <c r="S139" s="125">
        <f>IF(VLOOKUP($X139,'Table 2D'!$B$8:$G$43,'Table 2D'!M$1,0)="","",VLOOKUP($X139,'Table 2D'!$B$8:$G$43,'Table 2D'!M$1,0))</f>
        <v/>
      </c>
      <c r="T139" s="125">
        <f>IF(VLOOKUP($X139,'Table 2D'!$B$8:$G$43,'Table 2D'!N$1,0)="","",VLOOKUP($X139,'Table 2D'!$B$8:$G$43,'Table 2D'!N$1,0))</f>
        <v/>
      </c>
      <c r="U139" s="125">
        <f>IF(VLOOKUP($X139,'Table 2D'!$B$8:$G$43,'Table 2D'!O$1,0)="","",VLOOKUP($X139,'Table 2D'!$B$8:$G$43,'Table 2D'!O$1,0))</f>
        <v/>
      </c>
      <c r="V139" s="125">
        <f>IF(VLOOKUP($X139,'Table 2D'!$B$8:$G$43,'Table 2D'!P$1,0)="","",VLOOKUP($X139,'Table 2D'!$B$8:$G$43,'Table 2D'!P$1,0))</f>
        <v/>
      </c>
      <c r="W139" s="125">
        <f>IF(VLOOKUP($X139,'Table 2D'!$B$8:$G$43,'Table 2D'!Q$1,0)="","",VLOOKUP($X139,'Table 2D'!$B$8:$G$43,'Table 2D'!Q$1,0))</f>
        <v/>
      </c>
      <c r="X139" s="113">
        <f>A139&amp;"."&amp;B139&amp;"."&amp;C139&amp;"."&amp;D139&amp;"."&amp;E139&amp;"."&amp;F139&amp;"."&amp;G139&amp;"."&amp;H139&amp;"."&amp;I139&amp;"."&amp;J139&amp;"."&amp;K139&amp;"."&amp;L139&amp;"."&amp;M139&amp;"."&amp;N139&amp;"."&amp;O139&amp;"."&amp;P139&amp;"."&amp;Q139&amp;"."&amp;R139</f>
        <v/>
      </c>
      <c r="Y139" s="113" t="n"/>
      <c r="Z139" s="113" t="n"/>
      <c r="AA139" s="118">
        <f>IFERROR(+IF(X139=VLOOKUP(X139,'Table 2D'!$B$8:$B$43,1,0),"OK","check!!!!"),"check!!!!")</f>
        <v/>
      </c>
      <c r="AB139" s="113">
        <f>IF('Table 2D'!B11=X139,"ok","check!!!!")</f>
        <v/>
      </c>
      <c r="AC139" s="119" t="n"/>
    </row>
    <row r="140">
      <c r="A140" s="113" t="inlineStr">
        <is>
          <t>A</t>
        </is>
      </c>
      <c r="B140" s="113" t="inlineStr">
        <is>
          <t>N</t>
        </is>
      </c>
      <c r="C140" s="113" t="inlineStr">
        <is>
          <t>@@</t>
        </is>
      </c>
      <c r="D140" s="113" t="inlineStr">
        <is>
          <t>_Z</t>
        </is>
      </c>
      <c r="E140" s="113" t="inlineStr">
        <is>
          <t>S1314</t>
        </is>
      </c>
      <c r="F140" s="113" t="inlineStr">
        <is>
          <t>_Z</t>
        </is>
      </c>
      <c r="G140" s="113" t="inlineStr">
        <is>
          <t>N</t>
        </is>
      </c>
      <c r="H140" s="113" t="inlineStr">
        <is>
          <t>A</t>
        </is>
      </c>
      <c r="I140" s="113" t="inlineStr">
        <is>
          <t>F</t>
        </is>
      </c>
      <c r="J140" s="113" t="inlineStr">
        <is>
          <t>F4</t>
        </is>
      </c>
      <c r="K140" s="113" t="inlineStr">
        <is>
          <t>T</t>
        </is>
      </c>
      <c r="L140" s="113" t="inlineStr">
        <is>
          <t>S</t>
        </is>
      </c>
      <c r="M140" s="113" t="inlineStr">
        <is>
          <t>V</t>
        </is>
      </c>
      <c r="N140" s="113" t="inlineStr">
        <is>
          <t>_T</t>
        </is>
      </c>
      <c r="O140" s="113" t="inlineStr">
        <is>
          <t>_T</t>
        </is>
      </c>
      <c r="P140" s="113" t="inlineStr">
        <is>
          <t>XDC</t>
        </is>
      </c>
      <c r="Q140" s="113" t="inlineStr">
        <is>
          <t>N</t>
        </is>
      </c>
      <c r="R140" s="113" t="inlineStr">
        <is>
          <t>EDP2</t>
        </is>
      </c>
      <c r="S140" s="125">
        <f>IF(VLOOKUP($X140,'Table 2D'!$B$8:$G$43,'Table 2D'!M$1,0)="","",VLOOKUP($X140,'Table 2D'!$B$8:$G$43,'Table 2D'!M$1,0))</f>
        <v/>
      </c>
      <c r="T140" s="125">
        <f>IF(VLOOKUP($X140,'Table 2D'!$B$8:$G$43,'Table 2D'!N$1,0)="","",VLOOKUP($X140,'Table 2D'!$B$8:$G$43,'Table 2D'!N$1,0))</f>
        <v/>
      </c>
      <c r="U140" s="125">
        <f>IF(VLOOKUP($X140,'Table 2D'!$B$8:$G$43,'Table 2D'!O$1,0)="","",VLOOKUP($X140,'Table 2D'!$B$8:$G$43,'Table 2D'!O$1,0))</f>
        <v/>
      </c>
      <c r="V140" s="125">
        <f>IF(VLOOKUP($X140,'Table 2D'!$B$8:$G$43,'Table 2D'!P$1,0)="","",VLOOKUP($X140,'Table 2D'!$B$8:$G$43,'Table 2D'!P$1,0))</f>
        <v/>
      </c>
      <c r="W140" s="125">
        <f>IF(VLOOKUP($X140,'Table 2D'!$B$8:$G$43,'Table 2D'!Q$1,0)="","",VLOOKUP($X140,'Table 2D'!$B$8:$G$43,'Table 2D'!Q$1,0))</f>
        <v/>
      </c>
      <c r="X140" s="113">
        <f>A140&amp;"."&amp;B140&amp;"."&amp;C140&amp;"."&amp;D140&amp;"."&amp;E140&amp;"."&amp;F140&amp;"."&amp;G140&amp;"."&amp;H140&amp;"."&amp;I140&amp;"."&amp;J140&amp;"."&amp;K140&amp;"."&amp;L140&amp;"."&amp;M140&amp;"."&amp;N140&amp;"."&amp;O140&amp;"."&amp;P140&amp;"."&amp;Q140&amp;"."&amp;R140</f>
        <v/>
      </c>
      <c r="Y140" s="113" t="n"/>
      <c r="Z140" s="113" t="n"/>
      <c r="AA140" s="118">
        <f>IFERROR(+IF(X140=VLOOKUP(X140,'Table 2D'!$B$8:$B$43,1,0),"OK","check!!!!"),"check!!!!")</f>
        <v/>
      </c>
      <c r="AB140" s="113">
        <f>IF('Table 2D'!B12=X140,"ok","check!!!!")</f>
        <v/>
      </c>
      <c r="AC140" s="119" t="n"/>
    </row>
    <row r="141">
      <c r="A141" s="113" t="inlineStr">
        <is>
          <t>A</t>
        </is>
      </c>
      <c r="B141" s="113" t="inlineStr">
        <is>
          <t>N</t>
        </is>
      </c>
      <c r="C141" s="113" t="inlineStr">
        <is>
          <t>@@</t>
        </is>
      </c>
      <c r="D141" s="113" t="inlineStr">
        <is>
          <t>_Z</t>
        </is>
      </c>
      <c r="E141" s="113" t="inlineStr">
        <is>
          <t>S1314</t>
        </is>
      </c>
      <c r="F141" s="113" t="inlineStr">
        <is>
          <t>_Z</t>
        </is>
      </c>
      <c r="G141" s="113" t="inlineStr">
        <is>
          <t>N</t>
        </is>
      </c>
      <c r="H141" s="113" t="inlineStr">
        <is>
          <t>A</t>
        </is>
      </c>
      <c r="I141" s="113" t="inlineStr">
        <is>
          <t>F</t>
        </is>
      </c>
      <c r="J141" s="113" t="inlineStr">
        <is>
          <t>F5</t>
        </is>
      </c>
      <c r="K141" s="113" t="inlineStr">
        <is>
          <t>T</t>
        </is>
      </c>
      <c r="L141" s="113" t="inlineStr">
        <is>
          <t>S</t>
        </is>
      </c>
      <c r="M141" s="113" t="inlineStr">
        <is>
          <t>V</t>
        </is>
      </c>
      <c r="N141" s="113" t="inlineStr">
        <is>
          <t>_T</t>
        </is>
      </c>
      <c r="O141" s="113" t="inlineStr">
        <is>
          <t>_T</t>
        </is>
      </c>
      <c r="P141" s="113" t="inlineStr">
        <is>
          <t>XDC</t>
        </is>
      </c>
      <c r="Q141" s="113" t="inlineStr">
        <is>
          <t>N</t>
        </is>
      </c>
      <c r="R141" s="113" t="inlineStr">
        <is>
          <t>EDP2</t>
        </is>
      </c>
      <c r="S141" s="125">
        <f>IF(VLOOKUP($X141,'Table 2D'!$B$8:$G$43,'Table 2D'!M$1,0)="","",VLOOKUP($X141,'Table 2D'!$B$8:$G$43,'Table 2D'!M$1,0))</f>
        <v/>
      </c>
      <c r="T141" s="125">
        <f>IF(VLOOKUP($X141,'Table 2D'!$B$8:$G$43,'Table 2D'!N$1,0)="","",VLOOKUP($X141,'Table 2D'!$B$8:$G$43,'Table 2D'!N$1,0))</f>
        <v/>
      </c>
      <c r="U141" s="125">
        <f>IF(VLOOKUP($X141,'Table 2D'!$B$8:$G$43,'Table 2D'!O$1,0)="","",VLOOKUP($X141,'Table 2D'!$B$8:$G$43,'Table 2D'!O$1,0))</f>
        <v/>
      </c>
      <c r="V141" s="125">
        <f>IF(VLOOKUP($X141,'Table 2D'!$B$8:$G$43,'Table 2D'!P$1,0)="","",VLOOKUP($X141,'Table 2D'!$B$8:$G$43,'Table 2D'!P$1,0))</f>
        <v/>
      </c>
      <c r="W141" s="125">
        <f>IF(VLOOKUP($X141,'Table 2D'!$B$8:$G$43,'Table 2D'!Q$1,0)="","",VLOOKUP($X141,'Table 2D'!$B$8:$G$43,'Table 2D'!Q$1,0))</f>
        <v/>
      </c>
      <c r="X141" s="113">
        <f>A141&amp;"."&amp;B141&amp;"."&amp;C141&amp;"."&amp;D141&amp;"."&amp;E141&amp;"."&amp;F141&amp;"."&amp;G141&amp;"."&amp;H141&amp;"."&amp;I141&amp;"."&amp;J141&amp;"."&amp;K141&amp;"."&amp;L141&amp;"."&amp;M141&amp;"."&amp;N141&amp;"."&amp;O141&amp;"."&amp;P141&amp;"."&amp;Q141&amp;"."&amp;R141</f>
        <v/>
      </c>
      <c r="Y141" s="113" t="n"/>
      <c r="Z141" s="113" t="n"/>
      <c r="AA141" s="118">
        <f>IFERROR(+IF(X141=VLOOKUP(X141,'Table 2D'!$B$8:$B$43,1,0),"OK","check!!!!"),"check!!!!")</f>
        <v/>
      </c>
      <c r="AB141" s="113">
        <f>IF('Table 2D'!B13=X141,"ok","check!!!!")</f>
        <v/>
      </c>
      <c r="AC141" s="119" t="n"/>
    </row>
    <row r="142">
      <c r="A142" s="113" t="inlineStr">
        <is>
          <t>A</t>
        </is>
      </c>
      <c r="B142" s="113" t="inlineStr">
        <is>
          <t>N</t>
        </is>
      </c>
      <c r="C142" s="113" t="inlineStr">
        <is>
          <t>@@</t>
        </is>
      </c>
      <c r="D142" s="113" t="inlineStr">
        <is>
          <t>_Z</t>
        </is>
      </c>
      <c r="E142" s="113" t="inlineStr">
        <is>
          <t>S1314</t>
        </is>
      </c>
      <c r="F142" s="113" t="inlineStr">
        <is>
          <t>_Z</t>
        </is>
      </c>
      <c r="G142" s="113" t="inlineStr">
        <is>
          <t>_Z</t>
        </is>
      </c>
      <c r="H142" s="113" t="inlineStr">
        <is>
          <t>N</t>
        </is>
      </c>
      <c r="I142" s="113" t="inlineStr">
        <is>
          <t>F</t>
        </is>
      </c>
      <c r="J142" s="113" t="inlineStr">
        <is>
          <t>FNDX</t>
        </is>
      </c>
      <c r="K142" s="113" t="inlineStr">
        <is>
          <t>T</t>
        </is>
      </c>
      <c r="L142" s="113" t="inlineStr">
        <is>
          <t>S</t>
        </is>
      </c>
      <c r="M142" s="113" t="inlineStr">
        <is>
          <t>V</t>
        </is>
      </c>
      <c r="N142" s="113" t="inlineStr">
        <is>
          <t>_T</t>
        </is>
      </c>
      <c r="O142" s="113" t="inlineStr">
        <is>
          <t>_T</t>
        </is>
      </c>
      <c r="P142" s="113" t="inlineStr">
        <is>
          <t>XDC</t>
        </is>
      </c>
      <c r="Q142" s="113" t="inlineStr">
        <is>
          <t>N</t>
        </is>
      </c>
      <c r="R142" s="113" t="inlineStr">
        <is>
          <t>EDP2</t>
        </is>
      </c>
      <c r="S142" s="125">
        <f>IF(VLOOKUP($X142,'Table 2D'!$B$8:$G$43,'Table 2D'!M$1,0)="","",VLOOKUP($X142,'Table 2D'!$B$8:$G$43,'Table 2D'!M$1,0))</f>
        <v/>
      </c>
      <c r="T142" s="125">
        <f>IF(VLOOKUP($X142,'Table 2D'!$B$8:$G$43,'Table 2D'!N$1,0)="","",VLOOKUP($X142,'Table 2D'!$B$8:$G$43,'Table 2D'!N$1,0))</f>
        <v/>
      </c>
      <c r="U142" s="125">
        <f>IF(VLOOKUP($X142,'Table 2D'!$B$8:$G$43,'Table 2D'!O$1,0)="","",VLOOKUP($X142,'Table 2D'!$B$8:$G$43,'Table 2D'!O$1,0))</f>
        <v/>
      </c>
      <c r="V142" s="125">
        <f>IF(VLOOKUP($X142,'Table 2D'!$B$8:$G$43,'Table 2D'!P$1,0)="","",VLOOKUP($X142,'Table 2D'!$B$8:$G$43,'Table 2D'!P$1,0))</f>
        <v/>
      </c>
      <c r="W142" s="125">
        <f>IF(VLOOKUP($X142,'Table 2D'!$B$8:$G$43,'Table 2D'!Q$1,0)="","",VLOOKUP($X142,'Table 2D'!$B$8:$G$43,'Table 2D'!Q$1,0))</f>
        <v/>
      </c>
      <c r="X142" s="113">
        <f>A142&amp;"."&amp;B142&amp;"."&amp;C142&amp;"."&amp;D142&amp;"."&amp;E142&amp;"."&amp;F142&amp;"."&amp;G142&amp;"."&amp;H142&amp;"."&amp;I142&amp;"."&amp;J142&amp;"."&amp;K142&amp;"."&amp;L142&amp;"."&amp;M142&amp;"."&amp;N142&amp;"."&amp;O142&amp;"."&amp;P142&amp;"."&amp;Q142&amp;"."&amp;R142</f>
        <v/>
      </c>
      <c r="Y142" s="113" t="n"/>
      <c r="Z142" s="113" t="n"/>
      <c r="AA142" s="118">
        <f>IFERROR(+IF(X142=VLOOKUP(X142,'Table 2D'!$B$8:$B$43,1,0),"OK","check!!!!"),"check!!!!")</f>
        <v/>
      </c>
      <c r="AB142" s="113">
        <f>IF('Table 2D'!B14=X142,"ok","check!!!!")</f>
        <v/>
      </c>
      <c r="AC142" s="119" t="n"/>
    </row>
    <row r="143">
      <c r="A143" s="113" t="inlineStr">
        <is>
          <t>A</t>
        </is>
      </c>
      <c r="B143" s="113" t="inlineStr">
        <is>
          <t>N</t>
        </is>
      </c>
      <c r="C143" s="113" t="inlineStr">
        <is>
          <t>@@</t>
        </is>
      </c>
      <c r="D143" s="113" t="inlineStr">
        <is>
          <t>_Z</t>
        </is>
      </c>
      <c r="E143" s="113" t="inlineStr">
        <is>
          <t>S1314</t>
        </is>
      </c>
      <c r="F143" s="113" t="inlineStr">
        <is>
          <t>_Z</t>
        </is>
      </c>
      <c r="G143" s="113" t="inlineStr">
        <is>
          <t>_Z</t>
        </is>
      </c>
      <c r="H143" s="113" t="inlineStr">
        <is>
          <t>L</t>
        </is>
      </c>
      <c r="I143" s="113" t="inlineStr">
        <is>
          <t>F</t>
        </is>
      </c>
      <c r="J143" s="113" t="inlineStr">
        <is>
          <t>FNDL</t>
        </is>
      </c>
      <c r="K143" s="113" t="inlineStr">
        <is>
          <t>T</t>
        </is>
      </c>
      <c r="L143" s="113" t="inlineStr">
        <is>
          <t>S</t>
        </is>
      </c>
      <c r="M143" s="113" t="inlineStr">
        <is>
          <t>V</t>
        </is>
      </c>
      <c r="N143" s="113" t="inlineStr">
        <is>
          <t>_T</t>
        </is>
      </c>
      <c r="O143" s="113" t="inlineStr">
        <is>
          <t>_T</t>
        </is>
      </c>
      <c r="P143" s="113" t="inlineStr">
        <is>
          <t>XDC</t>
        </is>
      </c>
      <c r="Q143" s="113" t="inlineStr">
        <is>
          <t>N</t>
        </is>
      </c>
      <c r="R143" s="113" t="inlineStr">
        <is>
          <t>EDP2</t>
        </is>
      </c>
      <c r="S143" s="125">
        <f>IF(VLOOKUP($X143,'Table 2D'!$B$8:$G$43,'Table 2D'!M$1,0)="","",VLOOKUP($X143,'Table 2D'!$B$8:$G$43,'Table 2D'!M$1,0))</f>
        <v/>
      </c>
      <c r="T143" s="125">
        <f>IF(VLOOKUP($X143,'Table 2D'!$B$8:$G$43,'Table 2D'!N$1,0)="","",VLOOKUP($X143,'Table 2D'!$B$8:$G$43,'Table 2D'!N$1,0))</f>
        <v/>
      </c>
      <c r="U143" s="125">
        <f>IF(VLOOKUP($X143,'Table 2D'!$B$8:$G$43,'Table 2D'!O$1,0)="","",VLOOKUP($X143,'Table 2D'!$B$8:$G$43,'Table 2D'!O$1,0))</f>
        <v/>
      </c>
      <c r="V143" s="125">
        <f>IF(VLOOKUP($X143,'Table 2D'!$B$8:$G$43,'Table 2D'!P$1,0)="","",VLOOKUP($X143,'Table 2D'!$B$8:$G$43,'Table 2D'!P$1,0))</f>
        <v/>
      </c>
      <c r="W143" s="125">
        <f>IF(VLOOKUP($X143,'Table 2D'!$B$8:$G$43,'Table 2D'!Q$1,0)="","",VLOOKUP($X143,'Table 2D'!$B$8:$G$43,'Table 2D'!Q$1,0))</f>
        <v/>
      </c>
      <c r="X143" s="113">
        <f>A143&amp;"."&amp;B143&amp;"."&amp;C143&amp;"."&amp;D143&amp;"."&amp;E143&amp;"."&amp;F143&amp;"."&amp;G143&amp;"."&amp;H143&amp;"."&amp;I143&amp;"."&amp;J143&amp;"."&amp;K143&amp;"."&amp;L143&amp;"."&amp;M143&amp;"."&amp;N143&amp;"."&amp;O143&amp;"."&amp;P143&amp;"."&amp;Q143&amp;"."&amp;R143</f>
        <v/>
      </c>
      <c r="Y143" s="113" t="n"/>
      <c r="Z143" s="113" t="n"/>
      <c r="AA143" s="118">
        <f>IFERROR(+IF(X143=VLOOKUP(X143,'Table 2D'!$B$8:$B$43,1,0),"OK","check!!!!"),"check!!!!")</f>
        <v/>
      </c>
      <c r="AB143" s="113">
        <f>IF('Table 2D'!B15=X143,"ok","check!!!!")</f>
        <v/>
      </c>
      <c r="AC143" s="119" t="n"/>
    </row>
    <row r="144">
      <c r="A144" s="113" t="inlineStr">
        <is>
          <t>A</t>
        </is>
      </c>
      <c r="B144" s="113" t="inlineStr">
        <is>
          <t>N</t>
        </is>
      </c>
      <c r="C144" s="113" t="inlineStr">
        <is>
          <t>@@</t>
        </is>
      </c>
      <c r="D144" s="113" t="inlineStr">
        <is>
          <t>_Z</t>
        </is>
      </c>
      <c r="E144" s="113" t="inlineStr">
        <is>
          <t>S1314</t>
        </is>
      </c>
      <c r="F144" s="113" t="inlineStr">
        <is>
          <t>_Z</t>
        </is>
      </c>
      <c r="G144" s="113" t="inlineStr">
        <is>
          <t>_Z</t>
        </is>
      </c>
      <c r="H144" s="113" t="inlineStr">
        <is>
          <t>N</t>
        </is>
      </c>
      <c r="I144" s="113" t="inlineStr">
        <is>
          <t>F</t>
        </is>
      </c>
      <c r="J144" s="113" t="inlineStr">
        <is>
          <t>F71K</t>
        </is>
      </c>
      <c r="K144" s="113" t="inlineStr">
        <is>
          <t>T</t>
        </is>
      </c>
      <c r="L144" s="113" t="inlineStr">
        <is>
          <t>S</t>
        </is>
      </c>
      <c r="M144" s="113" t="inlineStr">
        <is>
          <t>V</t>
        </is>
      </c>
      <c r="N144" s="113" t="inlineStr">
        <is>
          <t>_T</t>
        </is>
      </c>
      <c r="O144" s="113" t="inlineStr">
        <is>
          <t>_T</t>
        </is>
      </c>
      <c r="P144" s="113" t="inlineStr">
        <is>
          <t>XDC</t>
        </is>
      </c>
      <c r="Q144" s="113" t="inlineStr">
        <is>
          <t>N</t>
        </is>
      </c>
      <c r="R144" s="113" t="inlineStr">
        <is>
          <t>EDP2</t>
        </is>
      </c>
      <c r="S144" s="125">
        <f>IF(VLOOKUP($X144,'Table 2D'!$B$8:$G$43,'Table 2D'!M$1,0)="","",VLOOKUP($X144,'Table 2D'!$B$8:$G$43,'Table 2D'!M$1,0))</f>
        <v/>
      </c>
      <c r="T144" s="125">
        <f>IF(VLOOKUP($X144,'Table 2D'!$B$8:$G$43,'Table 2D'!N$1,0)="","",VLOOKUP($X144,'Table 2D'!$B$8:$G$43,'Table 2D'!N$1,0))</f>
        <v/>
      </c>
      <c r="U144" s="125">
        <f>IF(VLOOKUP($X144,'Table 2D'!$B$8:$G$43,'Table 2D'!O$1,0)="","",VLOOKUP($X144,'Table 2D'!$B$8:$G$43,'Table 2D'!O$1,0))</f>
        <v/>
      </c>
      <c r="V144" s="125">
        <f>IF(VLOOKUP($X144,'Table 2D'!$B$8:$G$43,'Table 2D'!P$1,0)="","",VLOOKUP($X144,'Table 2D'!$B$8:$G$43,'Table 2D'!P$1,0))</f>
        <v/>
      </c>
      <c r="W144" s="125">
        <f>IF(VLOOKUP($X144,'Table 2D'!$B$8:$G$43,'Table 2D'!Q$1,0)="","",VLOOKUP($X144,'Table 2D'!$B$8:$G$43,'Table 2D'!Q$1,0))</f>
        <v/>
      </c>
      <c r="X144" s="113">
        <f>A144&amp;"."&amp;B144&amp;"."&amp;C144&amp;"."&amp;D144&amp;"."&amp;E144&amp;"."&amp;F144&amp;"."&amp;G144&amp;"."&amp;H144&amp;"."&amp;I144&amp;"."&amp;J144&amp;"."&amp;K144&amp;"."&amp;L144&amp;"."&amp;M144&amp;"."&amp;N144&amp;"."&amp;O144&amp;"."&amp;P144&amp;"."&amp;Q144&amp;"."&amp;R144</f>
        <v/>
      </c>
      <c r="Y144" s="113" t="n"/>
      <c r="Z144" s="113" t="n"/>
      <c r="AA144" s="118">
        <f>IFERROR(+IF(X144=VLOOKUP(X144,'Table 2D'!$B$8:$B$43,1,0),"OK","check!!!!"),"check!!!!")</f>
        <v/>
      </c>
      <c r="AB144" s="113">
        <f>IF('Table 2D'!B16=X144,"ok","check!!!!")</f>
        <v/>
      </c>
      <c r="AC144" s="119" t="n"/>
    </row>
    <row r="145">
      <c r="A145" s="113" t="inlineStr">
        <is>
          <t>A</t>
        </is>
      </c>
      <c r="B145" s="113" t="inlineStr">
        <is>
          <t>N</t>
        </is>
      </c>
      <c r="C145" s="113" t="inlineStr">
        <is>
          <t>@@</t>
        </is>
      </c>
      <c r="D145" s="113" t="inlineStr">
        <is>
          <t>_Z</t>
        </is>
      </c>
      <c r="E145" s="113" t="inlineStr">
        <is>
          <t>S1314</t>
        </is>
      </c>
      <c r="F145" s="113" t="inlineStr">
        <is>
          <t>_Z</t>
        </is>
      </c>
      <c r="G145" s="113" t="inlineStr">
        <is>
          <t>_Z</t>
        </is>
      </c>
      <c r="H145" s="113" t="inlineStr">
        <is>
          <t>N</t>
        </is>
      </c>
      <c r="I145" s="113" t="inlineStr">
        <is>
          <t>F</t>
        </is>
      </c>
      <c r="J145" s="113" t="inlineStr">
        <is>
          <t>FNDX</t>
        </is>
      </c>
      <c r="K145" s="113" t="inlineStr">
        <is>
          <t>T</t>
        </is>
      </c>
      <c r="L145" s="113" t="inlineStr">
        <is>
          <t>S</t>
        </is>
      </c>
      <c r="M145" s="113" t="inlineStr">
        <is>
          <t>V</t>
        </is>
      </c>
      <c r="N145" s="113" t="inlineStr">
        <is>
          <t>_T</t>
        </is>
      </c>
      <c r="O145" s="113" t="inlineStr">
        <is>
          <t>C01</t>
        </is>
      </c>
      <c r="P145" s="113" t="inlineStr">
        <is>
          <t>XDC</t>
        </is>
      </c>
      <c r="Q145" s="113" t="inlineStr">
        <is>
          <t>N</t>
        </is>
      </c>
      <c r="R145" s="113" t="inlineStr">
        <is>
          <t>EDP2</t>
        </is>
      </c>
      <c r="S145" s="125">
        <f>IF(VLOOKUP($X145,'Table 2D'!$B$8:$G$43,'Table 2D'!M$1,0)="","",VLOOKUP($X145,'Table 2D'!$B$8:$G$43,'Table 2D'!M$1,0))</f>
        <v/>
      </c>
      <c r="T145" s="125">
        <f>IF(VLOOKUP($X145,'Table 2D'!$B$8:$G$43,'Table 2D'!N$1,0)="","",VLOOKUP($X145,'Table 2D'!$B$8:$G$43,'Table 2D'!N$1,0))</f>
        <v/>
      </c>
      <c r="U145" s="125">
        <f>IF(VLOOKUP($X145,'Table 2D'!$B$8:$G$43,'Table 2D'!O$1,0)="","",VLOOKUP($X145,'Table 2D'!$B$8:$G$43,'Table 2D'!O$1,0))</f>
        <v/>
      </c>
      <c r="V145" s="125">
        <f>IF(VLOOKUP($X145,'Table 2D'!$B$8:$G$43,'Table 2D'!P$1,0)="","",VLOOKUP($X145,'Table 2D'!$B$8:$G$43,'Table 2D'!P$1,0))</f>
        <v/>
      </c>
      <c r="W145" s="125">
        <f>IF(VLOOKUP($X145,'Table 2D'!$B$8:$G$43,'Table 2D'!Q$1,0)="","",VLOOKUP($X145,'Table 2D'!$B$8:$G$43,'Table 2D'!Q$1,0))</f>
        <v/>
      </c>
      <c r="X145" s="113">
        <f>A145&amp;"."&amp;B145&amp;"."&amp;C145&amp;"."&amp;D145&amp;"."&amp;E145&amp;"."&amp;F145&amp;"."&amp;G145&amp;"."&amp;H145&amp;"."&amp;I145&amp;"."&amp;J145&amp;"."&amp;K145&amp;"."&amp;L145&amp;"."&amp;M145&amp;"."&amp;N145&amp;"."&amp;O145&amp;"."&amp;P145&amp;"."&amp;Q145&amp;"."&amp;R145</f>
        <v/>
      </c>
      <c r="Y145" s="113" t="n"/>
      <c r="Z145" s="113" t="n"/>
      <c r="AA145" s="118">
        <f>IFERROR(+IF(X145=VLOOKUP(X145,'Table 2D'!$B$8:$B$43,1,0),"OK","check!!!!"),"check!!!!")</f>
        <v/>
      </c>
      <c r="AB145" s="113">
        <f>IF('Table 2D'!B17=X145,"ok","check!!!!")</f>
        <v/>
      </c>
      <c r="AC145" s="119" t="n"/>
    </row>
    <row r="146">
      <c r="A146" s="113" t="inlineStr">
        <is>
          <t>A</t>
        </is>
      </c>
      <c r="B146" s="113" t="inlineStr">
        <is>
          <t>N</t>
        </is>
      </c>
      <c r="C146" s="113" t="inlineStr">
        <is>
          <t>@@</t>
        </is>
      </c>
      <c r="D146" s="113" t="inlineStr">
        <is>
          <t>_Z</t>
        </is>
      </c>
      <c r="E146" s="113" t="inlineStr">
        <is>
          <t>S1314</t>
        </is>
      </c>
      <c r="F146" s="113" t="inlineStr">
        <is>
          <t>_Z</t>
        </is>
      </c>
      <c r="G146" s="113" t="inlineStr">
        <is>
          <t>_Z</t>
        </is>
      </c>
      <c r="H146" s="113" t="inlineStr">
        <is>
          <t>N</t>
        </is>
      </c>
      <c r="I146" s="113" t="inlineStr">
        <is>
          <t>F</t>
        </is>
      </c>
      <c r="J146" s="113" t="inlineStr">
        <is>
          <t>FNDX</t>
        </is>
      </c>
      <c r="K146" s="113" t="inlineStr">
        <is>
          <t>T</t>
        </is>
      </c>
      <c r="L146" s="113" t="inlineStr">
        <is>
          <t>S</t>
        </is>
      </c>
      <c r="M146" s="113" t="inlineStr">
        <is>
          <t>V</t>
        </is>
      </c>
      <c r="N146" s="113" t="inlineStr">
        <is>
          <t>_T</t>
        </is>
      </c>
      <c r="O146" s="113" t="inlineStr">
        <is>
          <t>C02</t>
        </is>
      </c>
      <c r="P146" s="113" t="inlineStr">
        <is>
          <t>XDC</t>
        </is>
      </c>
      <c r="Q146" s="113" t="inlineStr">
        <is>
          <t>N</t>
        </is>
      </c>
      <c r="R146" s="113" t="inlineStr">
        <is>
          <t>EDP2</t>
        </is>
      </c>
      <c r="S146" s="125">
        <f>IF(VLOOKUP($X146,'Table 2D'!$B$8:$G$43,'Table 2D'!M$1,0)="","",VLOOKUP($X146,'Table 2D'!$B$8:$G$43,'Table 2D'!M$1,0))</f>
        <v/>
      </c>
      <c r="T146" s="125">
        <f>IF(VLOOKUP($X146,'Table 2D'!$B$8:$G$43,'Table 2D'!N$1,0)="","",VLOOKUP($X146,'Table 2D'!$B$8:$G$43,'Table 2D'!N$1,0))</f>
        <v/>
      </c>
      <c r="U146" s="125">
        <f>IF(VLOOKUP($X146,'Table 2D'!$B$8:$G$43,'Table 2D'!O$1,0)="","",VLOOKUP($X146,'Table 2D'!$B$8:$G$43,'Table 2D'!O$1,0))</f>
        <v/>
      </c>
      <c r="V146" s="125">
        <f>IF(VLOOKUP($X146,'Table 2D'!$B$8:$G$43,'Table 2D'!P$1,0)="","",VLOOKUP($X146,'Table 2D'!$B$8:$G$43,'Table 2D'!P$1,0))</f>
        <v/>
      </c>
      <c r="W146" s="125">
        <f>IF(VLOOKUP($X146,'Table 2D'!$B$8:$G$43,'Table 2D'!Q$1,0)="","",VLOOKUP($X146,'Table 2D'!$B$8:$G$43,'Table 2D'!Q$1,0))</f>
        <v/>
      </c>
      <c r="X146" s="113">
        <f>A146&amp;"."&amp;B146&amp;"."&amp;C146&amp;"."&amp;D146&amp;"."&amp;E146&amp;"."&amp;F146&amp;"."&amp;G146&amp;"."&amp;H146&amp;"."&amp;I146&amp;"."&amp;J146&amp;"."&amp;K146&amp;"."&amp;L146&amp;"."&amp;M146&amp;"."&amp;N146&amp;"."&amp;O146&amp;"."&amp;P146&amp;"."&amp;Q146&amp;"."&amp;R146</f>
        <v/>
      </c>
      <c r="Y146" s="113" t="n"/>
      <c r="Z146" s="113" t="n"/>
      <c r="AA146" s="118">
        <f>IFERROR(+IF(X146=VLOOKUP(X146,'Table 2D'!$B$8:$B$43,1,0),"OK","check!!!!"),"check!!!!")</f>
        <v/>
      </c>
      <c r="AB146" s="113">
        <f>IF('Table 2D'!B18=X146,"ok","check!!!!")</f>
        <v/>
      </c>
      <c r="AC146" s="119" t="n"/>
    </row>
    <row r="147">
      <c r="A147" s="113" t="inlineStr">
        <is>
          <t>A</t>
        </is>
      </c>
      <c r="B147" s="113" t="inlineStr">
        <is>
          <t>N</t>
        </is>
      </c>
      <c r="C147" s="113" t="inlineStr">
        <is>
          <t>@@</t>
        </is>
      </c>
      <c r="D147" s="113" t="inlineStr">
        <is>
          <t>_Z</t>
        </is>
      </c>
      <c r="E147" s="113" t="inlineStr">
        <is>
          <t>S1314</t>
        </is>
      </c>
      <c r="F147" s="113" t="inlineStr">
        <is>
          <t>_Z</t>
        </is>
      </c>
      <c r="G147" s="113" t="inlineStr">
        <is>
          <t>_Z</t>
        </is>
      </c>
      <c r="H147" s="113" t="inlineStr">
        <is>
          <t>B</t>
        </is>
      </c>
      <c r="I147" s="113" t="inlineStr">
        <is>
          <t>ORNF</t>
        </is>
      </c>
      <c r="J147" s="113" t="inlineStr">
        <is>
          <t>_Z</t>
        </is>
      </c>
      <c r="K147" s="113" t="inlineStr">
        <is>
          <t>T</t>
        </is>
      </c>
      <c r="L147" s="113" t="inlineStr">
        <is>
          <t>S</t>
        </is>
      </c>
      <c r="M147" s="113" t="inlineStr">
        <is>
          <t>V</t>
        </is>
      </c>
      <c r="N147" s="113" t="inlineStr">
        <is>
          <t>_T</t>
        </is>
      </c>
      <c r="O147" s="113" t="inlineStr">
        <is>
          <t>_T</t>
        </is>
      </c>
      <c r="P147" s="113" t="inlineStr">
        <is>
          <t>XDC</t>
        </is>
      </c>
      <c r="Q147" s="113" t="inlineStr">
        <is>
          <t>N</t>
        </is>
      </c>
      <c r="R147" s="113" t="inlineStr">
        <is>
          <t>EDP2</t>
        </is>
      </c>
      <c r="S147" s="125">
        <f>IF(VLOOKUP($X147,'Table 2D'!$B$8:$G$43,'Table 2D'!M$1,0)="","",VLOOKUP($X147,'Table 2D'!$B$8:$G$43,'Table 2D'!M$1,0))</f>
        <v/>
      </c>
      <c r="T147" s="125">
        <f>IF(VLOOKUP($X147,'Table 2D'!$B$8:$G$43,'Table 2D'!N$1,0)="","",VLOOKUP($X147,'Table 2D'!$B$8:$G$43,'Table 2D'!N$1,0))</f>
        <v/>
      </c>
      <c r="U147" s="125">
        <f>IF(VLOOKUP($X147,'Table 2D'!$B$8:$G$43,'Table 2D'!O$1,0)="","",VLOOKUP($X147,'Table 2D'!$B$8:$G$43,'Table 2D'!O$1,0))</f>
        <v/>
      </c>
      <c r="V147" s="125">
        <f>IF(VLOOKUP($X147,'Table 2D'!$B$8:$G$43,'Table 2D'!P$1,0)="","",VLOOKUP($X147,'Table 2D'!$B$8:$G$43,'Table 2D'!P$1,0))</f>
        <v/>
      </c>
      <c r="W147" s="125">
        <f>IF(VLOOKUP($X147,'Table 2D'!$B$8:$G$43,'Table 2D'!Q$1,0)="","",VLOOKUP($X147,'Table 2D'!$B$8:$G$43,'Table 2D'!Q$1,0))</f>
        <v/>
      </c>
      <c r="X147" s="113">
        <f>A147&amp;"."&amp;B147&amp;"."&amp;C147&amp;"."&amp;D147&amp;"."&amp;E147&amp;"."&amp;F147&amp;"."&amp;G147&amp;"."&amp;H147&amp;"."&amp;I147&amp;"."&amp;J147&amp;"."&amp;K147&amp;"."&amp;L147&amp;"."&amp;M147&amp;"."&amp;N147&amp;"."&amp;O147&amp;"."&amp;P147&amp;"."&amp;Q147&amp;"."&amp;R147</f>
        <v/>
      </c>
      <c r="Y147" s="113" t="n"/>
      <c r="Z147" s="113" t="n"/>
      <c r="AA147" s="118">
        <f>IFERROR(+IF(X147=VLOOKUP(X147,'Table 2D'!$B$8:$B$43,1,0),"OK","check!!!!"),"check!!!!")</f>
        <v/>
      </c>
      <c r="AB147" s="113">
        <f>IF('Table 2D'!B20=X147,"ok","check!!!!")</f>
        <v/>
      </c>
      <c r="AC147" s="119" t="n"/>
    </row>
    <row r="148">
      <c r="A148" s="113" t="inlineStr">
        <is>
          <t>A</t>
        </is>
      </c>
      <c r="B148" s="113" t="inlineStr">
        <is>
          <t>N</t>
        </is>
      </c>
      <c r="C148" s="113" t="inlineStr">
        <is>
          <t>@@</t>
        </is>
      </c>
      <c r="D148" s="113" t="inlineStr">
        <is>
          <t>_Z</t>
        </is>
      </c>
      <c r="E148" s="113" t="inlineStr">
        <is>
          <t>S1314</t>
        </is>
      </c>
      <c r="F148" s="113" t="inlineStr">
        <is>
          <t>_Z</t>
        </is>
      </c>
      <c r="G148" s="113" t="inlineStr">
        <is>
          <t>_Z</t>
        </is>
      </c>
      <c r="H148" s="113" t="inlineStr">
        <is>
          <t>B</t>
        </is>
      </c>
      <c r="I148" s="113" t="inlineStr">
        <is>
          <t>ORNF</t>
        </is>
      </c>
      <c r="J148" s="113" t="inlineStr">
        <is>
          <t>_Z</t>
        </is>
      </c>
      <c r="K148" s="113" t="inlineStr">
        <is>
          <t>T</t>
        </is>
      </c>
      <c r="L148" s="113" t="inlineStr">
        <is>
          <t>S</t>
        </is>
      </c>
      <c r="M148" s="113" t="inlineStr">
        <is>
          <t>V</t>
        </is>
      </c>
      <c r="N148" s="113" t="inlineStr">
        <is>
          <t>_T</t>
        </is>
      </c>
      <c r="O148" s="113" t="inlineStr">
        <is>
          <t>C01</t>
        </is>
      </c>
      <c r="P148" s="113" t="inlineStr">
        <is>
          <t>XDC</t>
        </is>
      </c>
      <c r="Q148" s="113" t="inlineStr">
        <is>
          <t>N</t>
        </is>
      </c>
      <c r="R148" s="113" t="inlineStr">
        <is>
          <t>EDP2</t>
        </is>
      </c>
      <c r="S148" s="125">
        <f>IF(VLOOKUP($X148,'Table 2D'!$B$8:$G$43,'Table 2D'!M$1,0)="","",VLOOKUP($X148,'Table 2D'!$B$8:$G$43,'Table 2D'!M$1,0))</f>
        <v/>
      </c>
      <c r="T148" s="125">
        <f>IF(VLOOKUP($X148,'Table 2D'!$B$8:$G$43,'Table 2D'!N$1,0)="","",VLOOKUP($X148,'Table 2D'!$B$8:$G$43,'Table 2D'!N$1,0))</f>
        <v/>
      </c>
      <c r="U148" s="125">
        <f>IF(VLOOKUP($X148,'Table 2D'!$B$8:$G$43,'Table 2D'!O$1,0)="","",VLOOKUP($X148,'Table 2D'!$B$8:$G$43,'Table 2D'!O$1,0))</f>
        <v/>
      </c>
      <c r="V148" s="125">
        <f>IF(VLOOKUP($X148,'Table 2D'!$B$8:$G$43,'Table 2D'!P$1,0)="","",VLOOKUP($X148,'Table 2D'!$B$8:$G$43,'Table 2D'!P$1,0))</f>
        <v/>
      </c>
      <c r="W148" s="125">
        <f>IF(VLOOKUP($X148,'Table 2D'!$B$8:$G$43,'Table 2D'!Q$1,0)="","",VLOOKUP($X148,'Table 2D'!$B$8:$G$43,'Table 2D'!Q$1,0))</f>
        <v/>
      </c>
      <c r="X148" s="113">
        <f>A148&amp;"."&amp;B148&amp;"."&amp;C148&amp;"."&amp;D148&amp;"."&amp;E148&amp;"."&amp;F148&amp;"."&amp;G148&amp;"."&amp;H148&amp;"."&amp;I148&amp;"."&amp;J148&amp;"."&amp;K148&amp;"."&amp;L148&amp;"."&amp;M148&amp;"."&amp;N148&amp;"."&amp;O148&amp;"."&amp;P148&amp;"."&amp;Q148&amp;"."&amp;R148</f>
        <v/>
      </c>
      <c r="Y148" s="113" t="n"/>
      <c r="Z148" s="113" t="n"/>
      <c r="AA148" s="118">
        <f>IFERROR(+IF(X148=VLOOKUP(X148,'Table 2D'!$B$8:$B$43,1,0),"OK","check!!!!"),"check!!!!")</f>
        <v/>
      </c>
      <c r="AB148" s="113">
        <f>IF('Table 2D'!B21=X148,"ok","check!!!!")</f>
        <v/>
      </c>
      <c r="AC148" s="119" t="n"/>
    </row>
    <row r="149">
      <c r="A149" s="113" t="inlineStr">
        <is>
          <t>A</t>
        </is>
      </c>
      <c r="B149" s="113" t="inlineStr">
        <is>
          <t>N</t>
        </is>
      </c>
      <c r="C149" s="113" t="inlineStr">
        <is>
          <t>@@</t>
        </is>
      </c>
      <c r="D149" s="113" t="inlineStr">
        <is>
          <t>_Z</t>
        </is>
      </c>
      <c r="E149" s="113" t="inlineStr">
        <is>
          <t>S1314</t>
        </is>
      </c>
      <c r="F149" s="113" t="inlineStr">
        <is>
          <t>_Z</t>
        </is>
      </c>
      <c r="G149" s="113" t="inlineStr">
        <is>
          <t>_Z</t>
        </is>
      </c>
      <c r="H149" s="113" t="inlineStr">
        <is>
          <t>B</t>
        </is>
      </c>
      <c r="I149" s="113" t="inlineStr">
        <is>
          <t>ORNF</t>
        </is>
      </c>
      <c r="J149" s="113" t="inlineStr">
        <is>
          <t>_Z</t>
        </is>
      </c>
      <c r="K149" s="113" t="inlineStr">
        <is>
          <t>T</t>
        </is>
      </c>
      <c r="L149" s="113" t="inlineStr">
        <is>
          <t>S</t>
        </is>
      </c>
      <c r="M149" s="113" t="inlineStr">
        <is>
          <t>V</t>
        </is>
      </c>
      <c r="N149" s="113" t="inlineStr">
        <is>
          <t>_T</t>
        </is>
      </c>
      <c r="O149" s="113" t="inlineStr">
        <is>
          <t>C02</t>
        </is>
      </c>
      <c r="P149" s="113" t="inlineStr">
        <is>
          <t>XDC</t>
        </is>
      </c>
      <c r="Q149" s="113" t="inlineStr">
        <is>
          <t>N</t>
        </is>
      </c>
      <c r="R149" s="113" t="inlineStr">
        <is>
          <t>EDP2</t>
        </is>
      </c>
      <c r="S149" s="125">
        <f>IF(VLOOKUP($X149,'Table 2D'!$B$8:$G$43,'Table 2D'!M$1,0)="","",VLOOKUP($X149,'Table 2D'!$B$8:$G$43,'Table 2D'!M$1,0))</f>
        <v/>
      </c>
      <c r="T149" s="125">
        <f>IF(VLOOKUP($X149,'Table 2D'!$B$8:$G$43,'Table 2D'!N$1,0)="","",VLOOKUP($X149,'Table 2D'!$B$8:$G$43,'Table 2D'!N$1,0))</f>
        <v/>
      </c>
      <c r="U149" s="125">
        <f>IF(VLOOKUP($X149,'Table 2D'!$B$8:$G$43,'Table 2D'!O$1,0)="","",VLOOKUP($X149,'Table 2D'!$B$8:$G$43,'Table 2D'!O$1,0))</f>
        <v/>
      </c>
      <c r="V149" s="125">
        <f>IF(VLOOKUP($X149,'Table 2D'!$B$8:$G$43,'Table 2D'!P$1,0)="","",VLOOKUP($X149,'Table 2D'!$B$8:$G$43,'Table 2D'!P$1,0))</f>
        <v/>
      </c>
      <c r="W149" s="125">
        <f>IF(VLOOKUP($X149,'Table 2D'!$B$8:$G$43,'Table 2D'!Q$1,0)="","",VLOOKUP($X149,'Table 2D'!$B$8:$G$43,'Table 2D'!Q$1,0))</f>
        <v/>
      </c>
      <c r="X149" s="113">
        <f>A149&amp;"."&amp;B149&amp;"."&amp;C149&amp;"."&amp;D149&amp;"."&amp;E149&amp;"."&amp;F149&amp;"."&amp;G149&amp;"."&amp;H149&amp;"."&amp;I149&amp;"."&amp;J149&amp;"."&amp;K149&amp;"."&amp;L149&amp;"."&amp;M149&amp;"."&amp;N149&amp;"."&amp;O149&amp;"."&amp;P149&amp;"."&amp;Q149&amp;"."&amp;R149</f>
        <v/>
      </c>
      <c r="Y149" s="113" t="n"/>
      <c r="Z149" s="113" t="n"/>
      <c r="AA149" s="118">
        <f>IFERROR(+IF(X149=VLOOKUP(X149,'Table 2D'!$B$8:$B$43,1,0),"OK","check!!!!"),"check!!!!")</f>
        <v/>
      </c>
      <c r="AB149" s="113">
        <f>IF('Table 2D'!B22=X149,"ok","check!!!!")</f>
        <v/>
      </c>
      <c r="AC149" s="119" t="n"/>
    </row>
    <row r="150">
      <c r="A150" s="113" t="inlineStr">
        <is>
          <t>A</t>
        </is>
      </c>
      <c r="B150" s="113" t="inlineStr">
        <is>
          <t>N</t>
        </is>
      </c>
      <c r="C150" s="113" t="inlineStr">
        <is>
          <t>@@</t>
        </is>
      </c>
      <c r="D150" s="113" t="inlineStr">
        <is>
          <t>_Z</t>
        </is>
      </c>
      <c r="E150" s="113" t="inlineStr">
        <is>
          <t>S1314</t>
        </is>
      </c>
      <c r="F150" s="113" t="inlineStr">
        <is>
          <t>_Z</t>
        </is>
      </c>
      <c r="G150" s="113" t="inlineStr">
        <is>
          <t>_Z</t>
        </is>
      </c>
      <c r="H150" s="113" t="inlineStr">
        <is>
          <t>B</t>
        </is>
      </c>
      <c r="I150" s="113" t="inlineStr">
        <is>
          <t>ORD41A</t>
        </is>
      </c>
      <c r="J150" s="113" t="inlineStr">
        <is>
          <t>_Z</t>
        </is>
      </c>
      <c r="K150" s="113" t="inlineStr">
        <is>
          <t>T</t>
        </is>
      </c>
      <c r="L150" s="113" t="inlineStr">
        <is>
          <t>S</t>
        </is>
      </c>
      <c r="M150" s="113" t="inlineStr">
        <is>
          <t>V</t>
        </is>
      </c>
      <c r="N150" s="113" t="inlineStr">
        <is>
          <t>_T</t>
        </is>
      </c>
      <c r="O150" s="113" t="inlineStr">
        <is>
          <t>_T</t>
        </is>
      </c>
      <c r="P150" s="113" t="inlineStr">
        <is>
          <t>XDC</t>
        </is>
      </c>
      <c r="Q150" s="113" t="inlineStr">
        <is>
          <t>N</t>
        </is>
      </c>
      <c r="R150" s="113" t="inlineStr">
        <is>
          <t>EDP2</t>
        </is>
      </c>
      <c r="S150" s="125">
        <f>IF(VLOOKUP($X150,'Table 2D'!$B$8:$G$43,'Table 2D'!M$1,0)="","",VLOOKUP($X150,'Table 2D'!$B$8:$G$43,'Table 2D'!M$1,0))</f>
        <v/>
      </c>
      <c r="T150" s="125">
        <f>IF(VLOOKUP($X150,'Table 2D'!$B$8:$G$43,'Table 2D'!N$1,0)="","",VLOOKUP($X150,'Table 2D'!$B$8:$G$43,'Table 2D'!N$1,0))</f>
        <v/>
      </c>
      <c r="U150" s="125">
        <f>IF(VLOOKUP($X150,'Table 2D'!$B$8:$G$43,'Table 2D'!O$1,0)="","",VLOOKUP($X150,'Table 2D'!$B$8:$G$43,'Table 2D'!O$1,0))</f>
        <v/>
      </c>
      <c r="V150" s="125">
        <f>IF(VLOOKUP($X150,'Table 2D'!$B$8:$G$43,'Table 2D'!P$1,0)="","",VLOOKUP($X150,'Table 2D'!$B$8:$G$43,'Table 2D'!P$1,0))</f>
        <v/>
      </c>
      <c r="W150" s="125">
        <f>IF(VLOOKUP($X150,'Table 2D'!$B$8:$G$43,'Table 2D'!Q$1,0)="","",VLOOKUP($X150,'Table 2D'!$B$8:$G$43,'Table 2D'!Q$1,0))</f>
        <v/>
      </c>
      <c r="X150" s="113">
        <f>A150&amp;"."&amp;B150&amp;"."&amp;C150&amp;"."&amp;D150&amp;"."&amp;E150&amp;"."&amp;F150&amp;"."&amp;G150&amp;"."&amp;H150&amp;"."&amp;I150&amp;"."&amp;J150&amp;"."&amp;K150&amp;"."&amp;L150&amp;"."&amp;M150&amp;"."&amp;N150&amp;"."&amp;O150&amp;"."&amp;P150&amp;"."&amp;Q150&amp;"."&amp;R150</f>
        <v/>
      </c>
      <c r="Y150" s="113" t="n"/>
      <c r="Z150" s="113" t="n"/>
      <c r="AA150" s="118">
        <f>IFERROR(+IF(X150=VLOOKUP(X150,'Table 2D'!$B$8:$B$43,1,0),"OK","check!!!!"),"check!!!!")</f>
        <v/>
      </c>
      <c r="AB150" s="113">
        <f>IF('Table 2D'!B24=X150,"ok","check!!!!")</f>
        <v/>
      </c>
      <c r="AC150" s="119" t="n"/>
    </row>
    <row r="151">
      <c r="A151" s="113" t="inlineStr">
        <is>
          <t>A</t>
        </is>
      </c>
      <c r="B151" s="113" t="inlineStr">
        <is>
          <t>N</t>
        </is>
      </c>
      <c r="C151" s="113" t="inlineStr">
        <is>
          <t>@@</t>
        </is>
      </c>
      <c r="D151" s="113" t="inlineStr">
        <is>
          <t>_Z</t>
        </is>
      </c>
      <c r="E151" s="113" t="inlineStr">
        <is>
          <t>S1314</t>
        </is>
      </c>
      <c r="F151" s="113" t="inlineStr">
        <is>
          <t>_Z</t>
        </is>
      </c>
      <c r="G151" s="113" t="inlineStr">
        <is>
          <t>_Z</t>
        </is>
      </c>
      <c r="H151" s="113" t="inlineStr">
        <is>
          <t>A</t>
        </is>
      </c>
      <c r="I151" s="113" t="inlineStr">
        <is>
          <t>F</t>
        </is>
      </c>
      <c r="J151" s="113" t="inlineStr">
        <is>
          <t>F8</t>
        </is>
      </c>
      <c r="K151" s="113" t="inlineStr">
        <is>
          <t>T</t>
        </is>
      </c>
      <c r="L151" s="113" t="inlineStr">
        <is>
          <t>S</t>
        </is>
      </c>
      <c r="M151" s="113" t="inlineStr">
        <is>
          <t>V</t>
        </is>
      </c>
      <c r="N151" s="113" t="inlineStr">
        <is>
          <t>_T</t>
        </is>
      </c>
      <c r="O151" s="113" t="inlineStr">
        <is>
          <t>_T</t>
        </is>
      </c>
      <c r="P151" s="113" t="inlineStr">
        <is>
          <t>XDC</t>
        </is>
      </c>
      <c r="Q151" s="113" t="inlineStr">
        <is>
          <t>N</t>
        </is>
      </c>
      <c r="R151" s="113" t="inlineStr">
        <is>
          <t>EDP2</t>
        </is>
      </c>
      <c r="S151" s="125">
        <f>IF(VLOOKUP($X151,'Table 2D'!$B$8:$G$43,'Table 2D'!M$1,0)="","",VLOOKUP($X151,'Table 2D'!$B$8:$G$43,'Table 2D'!M$1,0))</f>
        <v/>
      </c>
      <c r="T151" s="125">
        <f>IF(VLOOKUP($X151,'Table 2D'!$B$8:$G$43,'Table 2D'!N$1,0)="","",VLOOKUP($X151,'Table 2D'!$B$8:$G$43,'Table 2D'!N$1,0))</f>
        <v/>
      </c>
      <c r="U151" s="125">
        <f>IF(VLOOKUP($X151,'Table 2D'!$B$8:$G$43,'Table 2D'!O$1,0)="","",VLOOKUP($X151,'Table 2D'!$B$8:$G$43,'Table 2D'!O$1,0))</f>
        <v/>
      </c>
      <c r="V151" s="125">
        <f>IF(VLOOKUP($X151,'Table 2D'!$B$8:$G$43,'Table 2D'!P$1,0)="","",VLOOKUP($X151,'Table 2D'!$B$8:$G$43,'Table 2D'!P$1,0))</f>
        <v/>
      </c>
      <c r="W151" s="125">
        <f>IF(VLOOKUP($X151,'Table 2D'!$B$8:$G$43,'Table 2D'!Q$1,0)="","",VLOOKUP($X151,'Table 2D'!$B$8:$G$43,'Table 2D'!Q$1,0))</f>
        <v/>
      </c>
      <c r="X151" s="113">
        <f>A151&amp;"."&amp;B151&amp;"."&amp;C151&amp;"."&amp;D151&amp;"."&amp;E151&amp;"."&amp;F151&amp;"."&amp;G151&amp;"."&amp;H151&amp;"."&amp;I151&amp;"."&amp;J151&amp;"."&amp;K151&amp;"."&amp;L151&amp;"."&amp;M151&amp;"."&amp;N151&amp;"."&amp;O151&amp;"."&amp;P151&amp;"."&amp;Q151&amp;"."&amp;R151</f>
        <v/>
      </c>
      <c r="Y151" s="113" t="n"/>
      <c r="Z151" s="113" t="n"/>
      <c r="AA151" s="118">
        <f>IFERROR(+IF(X151=VLOOKUP(X151,'Table 2D'!$B$8:$B$43,1,0),"OK","check!!!!"),"check!!!!")</f>
        <v/>
      </c>
      <c r="AB151" s="113">
        <f>IF('Table 2D'!B26=X151,"ok","check!!!!")</f>
        <v/>
      </c>
      <c r="AC151" s="119" t="n"/>
    </row>
    <row r="152">
      <c r="A152" s="113" t="inlineStr">
        <is>
          <t>A</t>
        </is>
      </c>
      <c r="B152" s="113" t="inlineStr">
        <is>
          <t>N</t>
        </is>
      </c>
      <c r="C152" s="113" t="inlineStr">
        <is>
          <t>@@</t>
        </is>
      </c>
      <c r="D152" s="113" t="inlineStr">
        <is>
          <t>_Z</t>
        </is>
      </c>
      <c r="E152" s="113" t="inlineStr">
        <is>
          <t>S1314</t>
        </is>
      </c>
      <c r="F152" s="113" t="inlineStr">
        <is>
          <t>_Z</t>
        </is>
      </c>
      <c r="G152" s="113" t="inlineStr">
        <is>
          <t>_Z</t>
        </is>
      </c>
      <c r="H152" s="113" t="inlineStr">
        <is>
          <t>A</t>
        </is>
      </c>
      <c r="I152" s="113" t="inlineStr">
        <is>
          <t>F</t>
        </is>
      </c>
      <c r="J152" s="113" t="inlineStr">
        <is>
          <t>F8</t>
        </is>
      </c>
      <c r="K152" s="113" t="inlineStr">
        <is>
          <t>T</t>
        </is>
      </c>
      <c r="L152" s="113" t="inlineStr">
        <is>
          <t>S</t>
        </is>
      </c>
      <c r="M152" s="113" t="inlineStr">
        <is>
          <t>V</t>
        </is>
      </c>
      <c r="N152" s="113" t="inlineStr">
        <is>
          <t>_T</t>
        </is>
      </c>
      <c r="O152" s="113" t="inlineStr">
        <is>
          <t>C01</t>
        </is>
      </c>
      <c r="P152" s="113" t="inlineStr">
        <is>
          <t>XDC</t>
        </is>
      </c>
      <c r="Q152" s="113" t="inlineStr">
        <is>
          <t>N</t>
        </is>
      </c>
      <c r="R152" s="113" t="inlineStr">
        <is>
          <t>EDP2</t>
        </is>
      </c>
      <c r="S152" s="125">
        <f>IF(VLOOKUP($X152,'Table 2D'!$B$8:$G$43,'Table 2D'!M$1,0)="","",VLOOKUP($X152,'Table 2D'!$B$8:$G$43,'Table 2D'!M$1,0))</f>
        <v/>
      </c>
      <c r="T152" s="125">
        <f>IF(VLOOKUP($X152,'Table 2D'!$B$8:$G$43,'Table 2D'!N$1,0)="","",VLOOKUP($X152,'Table 2D'!$B$8:$G$43,'Table 2D'!N$1,0))</f>
        <v/>
      </c>
      <c r="U152" s="125">
        <f>IF(VLOOKUP($X152,'Table 2D'!$B$8:$G$43,'Table 2D'!O$1,0)="","",VLOOKUP($X152,'Table 2D'!$B$8:$G$43,'Table 2D'!O$1,0))</f>
        <v/>
      </c>
      <c r="V152" s="125">
        <f>IF(VLOOKUP($X152,'Table 2D'!$B$8:$G$43,'Table 2D'!P$1,0)="","",VLOOKUP($X152,'Table 2D'!$B$8:$G$43,'Table 2D'!P$1,0))</f>
        <v/>
      </c>
      <c r="W152" s="125">
        <f>IF(VLOOKUP($X152,'Table 2D'!$B$8:$G$43,'Table 2D'!Q$1,0)="","",VLOOKUP($X152,'Table 2D'!$B$8:$G$43,'Table 2D'!Q$1,0))</f>
        <v/>
      </c>
      <c r="X152" s="113">
        <f>A152&amp;"."&amp;B152&amp;"."&amp;C152&amp;"."&amp;D152&amp;"."&amp;E152&amp;"."&amp;F152&amp;"."&amp;G152&amp;"."&amp;H152&amp;"."&amp;I152&amp;"."&amp;J152&amp;"."&amp;K152&amp;"."&amp;L152&amp;"."&amp;M152&amp;"."&amp;N152&amp;"."&amp;O152&amp;"."&amp;P152&amp;"."&amp;Q152&amp;"."&amp;R152</f>
        <v/>
      </c>
      <c r="Y152" s="113" t="n"/>
      <c r="Z152" s="113" t="n"/>
      <c r="AA152" s="118">
        <f>IFERROR(+IF(X152=VLOOKUP(X152,'Table 2D'!$B$8:$B$43,1,0),"OK","check!!!!"),"check!!!!")</f>
        <v/>
      </c>
      <c r="AB152" s="113">
        <f>IF('Table 2D'!B27=X152,"ok","check!!!!")</f>
        <v/>
      </c>
      <c r="AC152" s="119" t="n"/>
    </row>
    <row r="153">
      <c r="A153" s="113" t="inlineStr">
        <is>
          <t>A</t>
        </is>
      </c>
      <c r="B153" s="113" t="inlineStr">
        <is>
          <t>N</t>
        </is>
      </c>
      <c r="C153" s="113" t="inlineStr">
        <is>
          <t>@@</t>
        </is>
      </c>
      <c r="D153" s="113" t="inlineStr">
        <is>
          <t>_Z</t>
        </is>
      </c>
      <c r="E153" s="113" t="inlineStr">
        <is>
          <t>S1314</t>
        </is>
      </c>
      <c r="F153" s="113" t="inlineStr">
        <is>
          <t>_Z</t>
        </is>
      </c>
      <c r="G153" s="113" t="inlineStr">
        <is>
          <t>_Z</t>
        </is>
      </c>
      <c r="H153" s="113" t="inlineStr">
        <is>
          <t>A</t>
        </is>
      </c>
      <c r="I153" s="113" t="inlineStr">
        <is>
          <t>F</t>
        </is>
      </c>
      <c r="J153" s="113" t="inlineStr">
        <is>
          <t>F8</t>
        </is>
      </c>
      <c r="K153" s="113" t="inlineStr">
        <is>
          <t>T</t>
        </is>
      </c>
      <c r="L153" s="113" t="inlineStr">
        <is>
          <t>S</t>
        </is>
      </c>
      <c r="M153" s="113" t="inlineStr">
        <is>
          <t>V</t>
        </is>
      </c>
      <c r="N153" s="113" t="inlineStr">
        <is>
          <t>_T</t>
        </is>
      </c>
      <c r="O153" s="113" t="inlineStr">
        <is>
          <t>C02</t>
        </is>
      </c>
      <c r="P153" s="113" t="inlineStr">
        <is>
          <t>XDC</t>
        </is>
      </c>
      <c r="Q153" s="113" t="inlineStr">
        <is>
          <t>N</t>
        </is>
      </c>
      <c r="R153" s="113" t="inlineStr">
        <is>
          <t>EDP2</t>
        </is>
      </c>
      <c r="S153" s="125">
        <f>IF(VLOOKUP($X153,'Table 2D'!$B$8:$G$43,'Table 2D'!M$1,0)="","",VLOOKUP($X153,'Table 2D'!$B$8:$G$43,'Table 2D'!M$1,0))</f>
        <v/>
      </c>
      <c r="T153" s="125">
        <f>IF(VLOOKUP($X153,'Table 2D'!$B$8:$G$43,'Table 2D'!N$1,0)="","",VLOOKUP($X153,'Table 2D'!$B$8:$G$43,'Table 2D'!N$1,0))</f>
        <v/>
      </c>
      <c r="U153" s="125">
        <f>IF(VLOOKUP($X153,'Table 2D'!$B$8:$G$43,'Table 2D'!O$1,0)="","",VLOOKUP($X153,'Table 2D'!$B$8:$G$43,'Table 2D'!O$1,0))</f>
        <v/>
      </c>
      <c r="V153" s="125">
        <f>IF(VLOOKUP($X153,'Table 2D'!$B$8:$G$43,'Table 2D'!P$1,0)="","",VLOOKUP($X153,'Table 2D'!$B$8:$G$43,'Table 2D'!P$1,0))</f>
        <v/>
      </c>
      <c r="W153" s="125">
        <f>IF(VLOOKUP($X153,'Table 2D'!$B$8:$G$43,'Table 2D'!Q$1,0)="","",VLOOKUP($X153,'Table 2D'!$B$8:$G$43,'Table 2D'!Q$1,0))</f>
        <v/>
      </c>
      <c r="X153" s="113">
        <f>A153&amp;"."&amp;B153&amp;"."&amp;C153&amp;"."&amp;D153&amp;"."&amp;E153&amp;"."&amp;F153&amp;"."&amp;G153&amp;"."&amp;H153&amp;"."&amp;I153&amp;"."&amp;J153&amp;"."&amp;K153&amp;"."&amp;L153&amp;"."&amp;M153&amp;"."&amp;N153&amp;"."&amp;O153&amp;"."&amp;P153&amp;"."&amp;Q153&amp;"."&amp;R153</f>
        <v/>
      </c>
      <c r="Y153" s="113" t="n"/>
      <c r="Z153" s="113" t="n"/>
      <c r="AA153" s="118">
        <f>IFERROR(+IF(X153=VLOOKUP(X153,'Table 2D'!$B$8:$B$43,1,0),"OK","check!!!!"),"check!!!!")</f>
        <v/>
      </c>
      <c r="AB153" s="113">
        <f>IF('Table 2D'!B28=X153,"ok","check!!!!")</f>
        <v/>
      </c>
      <c r="AC153" s="119" t="n"/>
    </row>
    <row r="154">
      <c r="A154" s="113" t="inlineStr">
        <is>
          <t>A</t>
        </is>
      </c>
      <c r="B154" s="113" t="inlineStr">
        <is>
          <t>N</t>
        </is>
      </c>
      <c r="C154" s="113" t="inlineStr">
        <is>
          <t>@@</t>
        </is>
      </c>
      <c r="D154" s="113" t="inlineStr">
        <is>
          <t>_Z</t>
        </is>
      </c>
      <c r="E154" s="113" t="inlineStr">
        <is>
          <t>S1314</t>
        </is>
      </c>
      <c r="F154" s="113" t="inlineStr">
        <is>
          <t>_Z</t>
        </is>
      </c>
      <c r="G154" s="113" t="inlineStr">
        <is>
          <t>_Z</t>
        </is>
      </c>
      <c r="H154" s="113" t="inlineStr">
        <is>
          <t>L</t>
        </is>
      </c>
      <c r="I154" s="113" t="inlineStr">
        <is>
          <t>F</t>
        </is>
      </c>
      <c r="J154" s="113" t="inlineStr">
        <is>
          <t>F8</t>
        </is>
      </c>
      <c r="K154" s="113" t="inlineStr">
        <is>
          <t>T</t>
        </is>
      </c>
      <c r="L154" s="113" t="inlineStr">
        <is>
          <t>S</t>
        </is>
      </c>
      <c r="M154" s="113" t="inlineStr">
        <is>
          <t>V</t>
        </is>
      </c>
      <c r="N154" s="113" t="inlineStr">
        <is>
          <t>_T</t>
        </is>
      </c>
      <c r="O154" s="113" t="inlineStr">
        <is>
          <t>_T</t>
        </is>
      </c>
      <c r="P154" s="113" t="inlineStr">
        <is>
          <t>XDC</t>
        </is>
      </c>
      <c r="Q154" s="113" t="inlineStr">
        <is>
          <t>N</t>
        </is>
      </c>
      <c r="R154" s="113" t="inlineStr">
        <is>
          <t>EDP2</t>
        </is>
      </c>
      <c r="S154" s="125">
        <f>IF(VLOOKUP($X154,'Table 2D'!$B$8:$G$43,'Table 2D'!M$1,0)="","",VLOOKUP($X154,'Table 2D'!$B$8:$G$43,'Table 2D'!M$1,0))</f>
        <v/>
      </c>
      <c r="T154" s="125">
        <f>IF(VLOOKUP($X154,'Table 2D'!$B$8:$G$43,'Table 2D'!N$1,0)="","",VLOOKUP($X154,'Table 2D'!$B$8:$G$43,'Table 2D'!N$1,0))</f>
        <v/>
      </c>
      <c r="U154" s="125">
        <f>IF(VLOOKUP($X154,'Table 2D'!$B$8:$G$43,'Table 2D'!O$1,0)="","",VLOOKUP($X154,'Table 2D'!$B$8:$G$43,'Table 2D'!O$1,0))</f>
        <v/>
      </c>
      <c r="V154" s="125">
        <f>IF(VLOOKUP($X154,'Table 2D'!$B$8:$G$43,'Table 2D'!P$1,0)="","",VLOOKUP($X154,'Table 2D'!$B$8:$G$43,'Table 2D'!P$1,0))</f>
        <v/>
      </c>
      <c r="W154" s="125">
        <f>IF(VLOOKUP($X154,'Table 2D'!$B$8:$G$43,'Table 2D'!Q$1,0)="","",VLOOKUP($X154,'Table 2D'!$B$8:$G$43,'Table 2D'!Q$1,0))</f>
        <v/>
      </c>
      <c r="X154" s="113">
        <f>A154&amp;"."&amp;B154&amp;"."&amp;C154&amp;"."&amp;D154&amp;"."&amp;E154&amp;"."&amp;F154&amp;"."&amp;G154&amp;"."&amp;H154&amp;"."&amp;I154&amp;"."&amp;J154&amp;"."&amp;K154&amp;"."&amp;L154&amp;"."&amp;M154&amp;"."&amp;N154&amp;"."&amp;O154&amp;"."&amp;P154&amp;"."&amp;Q154&amp;"."&amp;R154</f>
        <v/>
      </c>
      <c r="Y154" s="113" t="n"/>
      <c r="Z154" s="113" t="n"/>
      <c r="AA154" s="118">
        <f>IFERROR(+IF(X154=VLOOKUP(X154,'Table 2D'!$B$8:$B$43,1,0),"OK","check!!!!"),"check!!!!")</f>
        <v/>
      </c>
      <c r="AB154" s="113">
        <f>IF('Table 2D'!B29=X154,"ok","check!!!!")</f>
        <v/>
      </c>
      <c r="AC154" s="119" t="n"/>
    </row>
    <row r="155">
      <c r="A155" s="113" t="inlineStr">
        <is>
          <t>A</t>
        </is>
      </c>
      <c r="B155" s="113" t="inlineStr">
        <is>
          <t>N</t>
        </is>
      </c>
      <c r="C155" s="113" t="inlineStr">
        <is>
          <t>@@</t>
        </is>
      </c>
      <c r="D155" s="113" t="inlineStr">
        <is>
          <t>_Z</t>
        </is>
      </c>
      <c r="E155" s="113" t="inlineStr">
        <is>
          <t>S1314</t>
        </is>
      </c>
      <c r="F155" s="113" t="inlineStr">
        <is>
          <t>_Z</t>
        </is>
      </c>
      <c r="G155" s="113" t="inlineStr">
        <is>
          <t>_Z</t>
        </is>
      </c>
      <c r="H155" s="113" t="inlineStr">
        <is>
          <t>L</t>
        </is>
      </c>
      <c r="I155" s="113" t="inlineStr">
        <is>
          <t>F</t>
        </is>
      </c>
      <c r="J155" s="113" t="inlineStr">
        <is>
          <t>F8</t>
        </is>
      </c>
      <c r="K155" s="113" t="inlineStr">
        <is>
          <t>T</t>
        </is>
      </c>
      <c r="L155" s="113" t="inlineStr">
        <is>
          <t>S</t>
        </is>
      </c>
      <c r="M155" s="113" t="inlineStr">
        <is>
          <t>V</t>
        </is>
      </c>
      <c r="N155" s="113" t="inlineStr">
        <is>
          <t>_T</t>
        </is>
      </c>
      <c r="O155" s="113" t="inlineStr">
        <is>
          <t>C01</t>
        </is>
      </c>
      <c r="P155" s="113" t="inlineStr">
        <is>
          <t>XDC</t>
        </is>
      </c>
      <c r="Q155" s="113" t="inlineStr">
        <is>
          <t>N</t>
        </is>
      </c>
      <c r="R155" s="113" t="inlineStr">
        <is>
          <t>EDP2</t>
        </is>
      </c>
      <c r="S155" s="125">
        <f>IF(VLOOKUP($X155,'Table 2D'!$B$8:$G$43,'Table 2D'!M$1,0)="","",VLOOKUP($X155,'Table 2D'!$B$8:$G$43,'Table 2D'!M$1,0))</f>
        <v/>
      </c>
      <c r="T155" s="125">
        <f>IF(VLOOKUP($X155,'Table 2D'!$B$8:$G$43,'Table 2D'!N$1,0)="","",VLOOKUP($X155,'Table 2D'!$B$8:$G$43,'Table 2D'!N$1,0))</f>
        <v/>
      </c>
      <c r="U155" s="125">
        <f>IF(VLOOKUP($X155,'Table 2D'!$B$8:$G$43,'Table 2D'!O$1,0)="","",VLOOKUP($X155,'Table 2D'!$B$8:$G$43,'Table 2D'!O$1,0))</f>
        <v/>
      </c>
      <c r="V155" s="125">
        <f>IF(VLOOKUP($X155,'Table 2D'!$B$8:$G$43,'Table 2D'!P$1,0)="","",VLOOKUP($X155,'Table 2D'!$B$8:$G$43,'Table 2D'!P$1,0))</f>
        <v/>
      </c>
      <c r="W155" s="125">
        <f>IF(VLOOKUP($X155,'Table 2D'!$B$8:$G$43,'Table 2D'!Q$1,0)="","",VLOOKUP($X155,'Table 2D'!$B$8:$G$43,'Table 2D'!Q$1,0))</f>
        <v/>
      </c>
      <c r="X155" s="113">
        <f>A155&amp;"."&amp;B155&amp;"."&amp;C155&amp;"."&amp;D155&amp;"."&amp;E155&amp;"."&amp;F155&amp;"."&amp;G155&amp;"."&amp;H155&amp;"."&amp;I155&amp;"."&amp;J155&amp;"."&amp;K155&amp;"."&amp;L155&amp;"."&amp;M155&amp;"."&amp;N155&amp;"."&amp;O155&amp;"."&amp;P155&amp;"."&amp;Q155&amp;"."&amp;R155</f>
        <v/>
      </c>
      <c r="Y155" s="113" t="n"/>
      <c r="Z155" s="113" t="n"/>
      <c r="AA155" s="118">
        <f>IFERROR(+IF(X155=VLOOKUP(X155,'Table 2D'!$B$8:$B$43,1,0),"OK","check!!!!"),"check!!!!")</f>
        <v/>
      </c>
      <c r="AB155" s="113">
        <f>IF('Table 2D'!B30=X155,"ok","check!!!!")</f>
        <v/>
      </c>
      <c r="AC155" s="119" t="n"/>
    </row>
    <row r="156">
      <c r="A156" s="113" t="inlineStr">
        <is>
          <t>A</t>
        </is>
      </c>
      <c r="B156" s="113" t="inlineStr">
        <is>
          <t>N</t>
        </is>
      </c>
      <c r="C156" s="113" t="inlineStr">
        <is>
          <t>@@</t>
        </is>
      </c>
      <c r="D156" s="113" t="inlineStr">
        <is>
          <t>_Z</t>
        </is>
      </c>
      <c r="E156" s="113" t="inlineStr">
        <is>
          <t>S1314</t>
        </is>
      </c>
      <c r="F156" s="113" t="inlineStr">
        <is>
          <t>_Z</t>
        </is>
      </c>
      <c r="G156" s="113" t="inlineStr">
        <is>
          <t>_Z</t>
        </is>
      </c>
      <c r="H156" s="113" t="inlineStr">
        <is>
          <t>L</t>
        </is>
      </c>
      <c r="I156" s="113" t="inlineStr">
        <is>
          <t>F</t>
        </is>
      </c>
      <c r="J156" s="113" t="inlineStr">
        <is>
          <t>F8</t>
        </is>
      </c>
      <c r="K156" s="113" t="inlineStr">
        <is>
          <t>T</t>
        </is>
      </c>
      <c r="L156" s="113" t="inlineStr">
        <is>
          <t>S</t>
        </is>
      </c>
      <c r="M156" s="113" t="inlineStr">
        <is>
          <t>V</t>
        </is>
      </c>
      <c r="N156" s="113" t="inlineStr">
        <is>
          <t>_T</t>
        </is>
      </c>
      <c r="O156" s="113" t="inlineStr">
        <is>
          <t>C02</t>
        </is>
      </c>
      <c r="P156" s="113" t="inlineStr">
        <is>
          <t>XDC</t>
        </is>
      </c>
      <c r="Q156" s="113" t="inlineStr">
        <is>
          <t>N</t>
        </is>
      </c>
      <c r="R156" s="113" t="inlineStr">
        <is>
          <t>EDP2</t>
        </is>
      </c>
      <c r="S156" s="125">
        <f>IF(VLOOKUP($X156,'Table 2D'!$B$8:$G$43,'Table 2D'!M$1,0)="","",VLOOKUP($X156,'Table 2D'!$B$8:$G$43,'Table 2D'!M$1,0))</f>
        <v/>
      </c>
      <c r="T156" s="125">
        <f>IF(VLOOKUP($X156,'Table 2D'!$B$8:$G$43,'Table 2D'!N$1,0)="","",VLOOKUP($X156,'Table 2D'!$B$8:$G$43,'Table 2D'!N$1,0))</f>
        <v/>
      </c>
      <c r="U156" s="125">
        <f>IF(VLOOKUP($X156,'Table 2D'!$B$8:$G$43,'Table 2D'!O$1,0)="","",VLOOKUP($X156,'Table 2D'!$B$8:$G$43,'Table 2D'!O$1,0))</f>
        <v/>
      </c>
      <c r="V156" s="125">
        <f>IF(VLOOKUP($X156,'Table 2D'!$B$8:$G$43,'Table 2D'!P$1,0)="","",VLOOKUP($X156,'Table 2D'!$B$8:$G$43,'Table 2D'!P$1,0))</f>
        <v/>
      </c>
      <c r="W156" s="125">
        <f>IF(VLOOKUP($X156,'Table 2D'!$B$8:$G$43,'Table 2D'!Q$1,0)="","",VLOOKUP($X156,'Table 2D'!$B$8:$G$43,'Table 2D'!Q$1,0))</f>
        <v/>
      </c>
      <c r="X156" s="113">
        <f>A156&amp;"."&amp;B156&amp;"."&amp;C156&amp;"."&amp;D156&amp;"."&amp;E156&amp;"."&amp;F156&amp;"."&amp;G156&amp;"."&amp;H156&amp;"."&amp;I156&amp;"."&amp;J156&amp;"."&amp;K156&amp;"."&amp;L156&amp;"."&amp;M156&amp;"."&amp;N156&amp;"."&amp;O156&amp;"."&amp;P156&amp;"."&amp;Q156&amp;"."&amp;R156</f>
        <v/>
      </c>
      <c r="Y156" s="113" t="n"/>
      <c r="Z156" s="113" t="n"/>
      <c r="AA156" s="118">
        <f>IFERROR(+IF(X156=VLOOKUP(X156,'Table 2D'!$B$8:$B$43,1,0),"OK","check!!!!"),"check!!!!")</f>
        <v/>
      </c>
      <c r="AB156" s="113">
        <f>IF('Table 2D'!B31=X156,"ok","check!!!!")</f>
        <v/>
      </c>
      <c r="AC156" s="119" t="n"/>
    </row>
    <row r="157">
      <c r="A157" s="113" t="inlineStr">
        <is>
          <t>A</t>
        </is>
      </c>
      <c r="B157" s="113" t="inlineStr">
        <is>
          <t>N</t>
        </is>
      </c>
      <c r="C157" s="113" t="inlineStr">
        <is>
          <t>@@</t>
        </is>
      </c>
      <c r="D157" s="113" t="inlineStr">
        <is>
          <t>_Z</t>
        </is>
      </c>
      <c r="E157" s="113" t="inlineStr">
        <is>
          <t>S1314</t>
        </is>
      </c>
      <c r="F157" s="113" t="inlineStr">
        <is>
          <t>_Z</t>
        </is>
      </c>
      <c r="G157" s="113" t="inlineStr">
        <is>
          <t>_Z</t>
        </is>
      </c>
      <c r="H157" s="113" t="inlineStr">
        <is>
          <t>B</t>
        </is>
      </c>
      <c r="I157" s="113" t="inlineStr">
        <is>
          <t>ORWB_E</t>
        </is>
      </c>
      <c r="J157" s="113" t="inlineStr">
        <is>
          <t>_Z</t>
        </is>
      </c>
      <c r="K157" s="113" t="inlineStr">
        <is>
          <t>T</t>
        </is>
      </c>
      <c r="L157" s="113" t="inlineStr">
        <is>
          <t>S</t>
        </is>
      </c>
      <c r="M157" s="113" t="inlineStr">
        <is>
          <t>V</t>
        </is>
      </c>
      <c r="N157" s="113" t="inlineStr">
        <is>
          <t>_T</t>
        </is>
      </c>
      <c r="O157" s="113" t="inlineStr">
        <is>
          <t>_T</t>
        </is>
      </c>
      <c r="P157" s="113" t="inlineStr">
        <is>
          <t>XDC</t>
        </is>
      </c>
      <c r="Q157" s="113" t="inlineStr">
        <is>
          <t>N</t>
        </is>
      </c>
      <c r="R157" s="113" t="inlineStr">
        <is>
          <t>EDP2</t>
        </is>
      </c>
      <c r="S157" s="125">
        <f>IF(VLOOKUP($X157,'Table 2D'!$B$8:$G$43,'Table 2D'!M$1,0)="","",VLOOKUP($X157,'Table 2D'!$B$8:$G$43,'Table 2D'!M$1,0))</f>
        <v/>
      </c>
      <c r="T157" s="125">
        <f>IF(VLOOKUP($X157,'Table 2D'!$B$8:$G$43,'Table 2D'!N$1,0)="","",VLOOKUP($X157,'Table 2D'!$B$8:$G$43,'Table 2D'!N$1,0))</f>
        <v/>
      </c>
      <c r="U157" s="125">
        <f>IF(VLOOKUP($X157,'Table 2D'!$B$8:$G$43,'Table 2D'!O$1,0)="","",VLOOKUP($X157,'Table 2D'!$B$8:$G$43,'Table 2D'!O$1,0))</f>
        <v/>
      </c>
      <c r="V157" s="125">
        <f>IF(VLOOKUP($X157,'Table 2D'!$B$8:$G$43,'Table 2D'!P$1,0)="","",VLOOKUP($X157,'Table 2D'!$B$8:$G$43,'Table 2D'!P$1,0))</f>
        <v/>
      </c>
      <c r="W157" s="125">
        <f>IF(VLOOKUP($X157,'Table 2D'!$B$8:$G$43,'Table 2D'!Q$1,0)="","",VLOOKUP($X157,'Table 2D'!$B$8:$G$43,'Table 2D'!Q$1,0))</f>
        <v/>
      </c>
      <c r="X157" s="113">
        <f>A157&amp;"."&amp;B157&amp;"."&amp;C157&amp;"."&amp;D157&amp;"."&amp;E157&amp;"."&amp;F157&amp;"."&amp;G157&amp;"."&amp;H157&amp;"."&amp;I157&amp;"."&amp;J157&amp;"."&amp;K157&amp;"."&amp;L157&amp;"."&amp;M157&amp;"."&amp;N157&amp;"."&amp;O157&amp;"."&amp;P157&amp;"."&amp;Q157&amp;"."&amp;R157</f>
        <v/>
      </c>
      <c r="Y157" s="113" t="n"/>
      <c r="Z157" s="113" t="n"/>
      <c r="AA157" s="118">
        <f>IFERROR(+IF(X157=VLOOKUP(X157,'Table 2D'!$B$8:$B$43,1,0),"OK","check!!!!"),"check!!!!")</f>
        <v/>
      </c>
      <c r="AB157" s="113">
        <f>IF('Table 2D'!B33=X157,"ok","check!!!!")</f>
        <v/>
      </c>
      <c r="AC157" s="119" t="n"/>
    </row>
    <row r="158">
      <c r="A158" s="113" t="inlineStr">
        <is>
          <t>A</t>
        </is>
      </c>
      <c r="B158" s="113" t="inlineStr">
        <is>
          <t>N</t>
        </is>
      </c>
      <c r="C158" s="113" t="inlineStr">
        <is>
          <t>@@</t>
        </is>
      </c>
      <c r="D158" s="113" t="inlineStr">
        <is>
          <t>_Z</t>
        </is>
      </c>
      <c r="E158" s="113" t="inlineStr">
        <is>
          <t>S13142</t>
        </is>
      </c>
      <c r="F158" s="113" t="inlineStr">
        <is>
          <t>_Z</t>
        </is>
      </c>
      <c r="G158" s="113" t="inlineStr">
        <is>
          <t>_Z</t>
        </is>
      </c>
      <c r="H158" s="113" t="inlineStr">
        <is>
          <t>B</t>
        </is>
      </c>
      <c r="I158" s="113" t="inlineStr">
        <is>
          <t>B9</t>
        </is>
      </c>
      <c r="J158" s="113" t="inlineStr">
        <is>
          <t>_Z</t>
        </is>
      </c>
      <c r="K158" s="113" t="inlineStr">
        <is>
          <t>_Z</t>
        </is>
      </c>
      <c r="L158" s="113" t="inlineStr">
        <is>
          <t>S</t>
        </is>
      </c>
      <c r="M158" s="113" t="inlineStr">
        <is>
          <t>V</t>
        </is>
      </c>
      <c r="N158" s="113" t="inlineStr">
        <is>
          <t>_T</t>
        </is>
      </c>
      <c r="O158" s="113" t="inlineStr">
        <is>
          <t>_T</t>
        </is>
      </c>
      <c r="P158" s="113" t="inlineStr">
        <is>
          <t>XDC</t>
        </is>
      </c>
      <c r="Q158" s="113" t="inlineStr">
        <is>
          <t>N</t>
        </is>
      </c>
      <c r="R158" s="113" t="inlineStr">
        <is>
          <t>EDP2</t>
        </is>
      </c>
      <c r="S158" s="125">
        <f>IF(VLOOKUP($X158,'Table 2D'!$B$8:$G$43,'Table 2D'!M$1,0)="","",VLOOKUP($X158,'Table 2D'!$B$8:$G$43,'Table 2D'!M$1,0))</f>
        <v/>
      </c>
      <c r="T158" s="125">
        <f>IF(VLOOKUP($X158,'Table 2D'!$B$8:$G$43,'Table 2D'!N$1,0)="","",VLOOKUP($X158,'Table 2D'!$B$8:$G$43,'Table 2D'!N$1,0))</f>
        <v/>
      </c>
      <c r="U158" s="125">
        <f>IF(VLOOKUP($X158,'Table 2D'!$B$8:$G$43,'Table 2D'!O$1,0)="","",VLOOKUP($X158,'Table 2D'!$B$8:$G$43,'Table 2D'!O$1,0))</f>
        <v/>
      </c>
      <c r="V158" s="125">
        <f>IF(VLOOKUP($X158,'Table 2D'!$B$8:$G$43,'Table 2D'!P$1,0)="","",VLOOKUP($X158,'Table 2D'!$B$8:$G$43,'Table 2D'!P$1,0))</f>
        <v/>
      </c>
      <c r="W158" s="125">
        <f>IF(VLOOKUP($X158,'Table 2D'!$B$8:$G$43,'Table 2D'!Q$1,0)="","",VLOOKUP($X158,'Table 2D'!$B$8:$G$43,'Table 2D'!Q$1,0))</f>
        <v/>
      </c>
      <c r="X158" s="113">
        <f>A158&amp;"."&amp;B158&amp;"."&amp;C158&amp;"."&amp;D158&amp;"."&amp;E158&amp;"."&amp;F158&amp;"."&amp;G158&amp;"."&amp;H158&amp;"."&amp;I158&amp;"."&amp;J158&amp;"."&amp;K158&amp;"."&amp;L158&amp;"."&amp;M158&amp;"."&amp;N158&amp;"."&amp;O158&amp;"."&amp;P158&amp;"."&amp;Q158&amp;"."&amp;R158</f>
        <v/>
      </c>
      <c r="Y158" s="113" t="n"/>
      <c r="Z158" s="113" t="n"/>
      <c r="AA158" s="118">
        <f>IFERROR(+IF(X158=VLOOKUP(X158,'Table 2D'!$B$8:$B$43,1,0),"OK","check!!!!"),"check!!!!")</f>
        <v/>
      </c>
      <c r="AB158" s="113">
        <f>IF('Table 2D'!B34=X158,"ok","check!!!!")</f>
        <v/>
      </c>
      <c r="AC158" s="119" t="n"/>
    </row>
    <row r="159">
      <c r="A159" s="113" t="inlineStr">
        <is>
          <t>A</t>
        </is>
      </c>
      <c r="B159" s="113" t="inlineStr">
        <is>
          <t>N</t>
        </is>
      </c>
      <c r="C159" s="113" t="inlineStr">
        <is>
          <t>@@</t>
        </is>
      </c>
      <c r="D159" s="113" t="inlineStr">
        <is>
          <t>_Z</t>
        </is>
      </c>
      <c r="E159" s="113" t="inlineStr">
        <is>
          <t>S13142</t>
        </is>
      </c>
      <c r="F159" s="113" t="inlineStr">
        <is>
          <t>_Z</t>
        </is>
      </c>
      <c r="G159" s="113" t="inlineStr">
        <is>
          <t>_Z</t>
        </is>
      </c>
      <c r="H159" s="113" t="inlineStr">
        <is>
          <t>B</t>
        </is>
      </c>
      <c r="I159" s="113" t="inlineStr">
        <is>
          <t>B9</t>
        </is>
      </c>
      <c r="J159" s="113" t="inlineStr">
        <is>
          <t>_Z</t>
        </is>
      </c>
      <c r="K159" s="113" t="inlineStr">
        <is>
          <t>_Z</t>
        </is>
      </c>
      <c r="L159" s="113" t="inlineStr">
        <is>
          <t>S</t>
        </is>
      </c>
      <c r="M159" s="113" t="inlineStr">
        <is>
          <t>V</t>
        </is>
      </c>
      <c r="N159" s="113" t="inlineStr">
        <is>
          <t>_T</t>
        </is>
      </c>
      <c r="O159" s="113" t="inlineStr">
        <is>
          <t>C01</t>
        </is>
      </c>
      <c r="P159" s="113" t="inlineStr">
        <is>
          <t>XDC</t>
        </is>
      </c>
      <c r="Q159" s="113" t="inlineStr">
        <is>
          <t>N</t>
        </is>
      </c>
      <c r="R159" s="113" t="inlineStr">
        <is>
          <t>EDP2</t>
        </is>
      </c>
      <c r="S159" s="125">
        <f>IF(VLOOKUP($X159,'Table 2D'!$B$8:$G$43,'Table 2D'!M$1,0)="","",VLOOKUP($X159,'Table 2D'!$B$8:$G$43,'Table 2D'!M$1,0))</f>
        <v/>
      </c>
      <c r="T159" s="125">
        <f>IF(VLOOKUP($X159,'Table 2D'!$B$8:$G$43,'Table 2D'!N$1,0)="","",VLOOKUP($X159,'Table 2D'!$B$8:$G$43,'Table 2D'!N$1,0))</f>
        <v/>
      </c>
      <c r="U159" s="125">
        <f>IF(VLOOKUP($X159,'Table 2D'!$B$8:$G$43,'Table 2D'!O$1,0)="","",VLOOKUP($X159,'Table 2D'!$B$8:$G$43,'Table 2D'!O$1,0))</f>
        <v/>
      </c>
      <c r="V159" s="125">
        <f>IF(VLOOKUP($X159,'Table 2D'!$B$8:$G$43,'Table 2D'!P$1,0)="","",VLOOKUP($X159,'Table 2D'!$B$8:$G$43,'Table 2D'!P$1,0))</f>
        <v/>
      </c>
      <c r="W159" s="125">
        <f>IF(VLOOKUP($X159,'Table 2D'!$B$8:$G$43,'Table 2D'!Q$1,0)="","",VLOOKUP($X159,'Table 2D'!$B$8:$G$43,'Table 2D'!Q$1,0))</f>
        <v/>
      </c>
      <c r="X159" s="113">
        <f>A159&amp;"."&amp;B159&amp;"."&amp;C159&amp;"."&amp;D159&amp;"."&amp;E159&amp;"."&amp;F159&amp;"."&amp;G159&amp;"."&amp;H159&amp;"."&amp;I159&amp;"."&amp;J159&amp;"."&amp;K159&amp;"."&amp;L159&amp;"."&amp;M159&amp;"."&amp;N159&amp;"."&amp;O159&amp;"."&amp;P159&amp;"."&amp;Q159&amp;"."&amp;R159</f>
        <v/>
      </c>
      <c r="Y159" s="113" t="n"/>
      <c r="Z159" s="113" t="n"/>
      <c r="AA159" s="118">
        <f>IFERROR(+IF(X159=VLOOKUP(X159,'Table 2D'!$B$8:$B$43,1,0),"OK","check!!!!"),"check!!!!")</f>
        <v/>
      </c>
      <c r="AB159" s="113">
        <f>IF('Table 2D'!B35=X159,"ok","check!!!!")</f>
        <v/>
      </c>
      <c r="AC159" s="119" t="n"/>
    </row>
    <row r="160">
      <c r="A160" s="113" t="inlineStr">
        <is>
          <t>A</t>
        </is>
      </c>
      <c r="B160" s="113" t="inlineStr">
        <is>
          <t>N</t>
        </is>
      </c>
      <c r="C160" s="113" t="inlineStr">
        <is>
          <t>@@</t>
        </is>
      </c>
      <c r="D160" s="113" t="inlineStr">
        <is>
          <t>_Z</t>
        </is>
      </c>
      <c r="E160" s="113" t="inlineStr">
        <is>
          <t>S13142</t>
        </is>
      </c>
      <c r="F160" s="113" t="inlineStr">
        <is>
          <t>_Z</t>
        </is>
      </c>
      <c r="G160" s="113" t="inlineStr">
        <is>
          <t>_Z</t>
        </is>
      </c>
      <c r="H160" s="113" t="inlineStr">
        <is>
          <t>B</t>
        </is>
      </c>
      <c r="I160" s="113" t="inlineStr">
        <is>
          <t>B9</t>
        </is>
      </c>
      <c r="J160" s="113" t="inlineStr">
        <is>
          <t>_Z</t>
        </is>
      </c>
      <c r="K160" s="113" t="inlineStr">
        <is>
          <t>_Z</t>
        </is>
      </c>
      <c r="L160" s="113" t="inlineStr">
        <is>
          <t>S</t>
        </is>
      </c>
      <c r="M160" s="113" t="inlineStr">
        <is>
          <t>V</t>
        </is>
      </c>
      <c r="N160" s="113" t="inlineStr">
        <is>
          <t>_T</t>
        </is>
      </c>
      <c r="O160" s="113" t="inlineStr">
        <is>
          <t>C02</t>
        </is>
      </c>
      <c r="P160" s="113" t="inlineStr">
        <is>
          <t>XDC</t>
        </is>
      </c>
      <c r="Q160" s="113" t="inlineStr">
        <is>
          <t>N</t>
        </is>
      </c>
      <c r="R160" s="113" t="inlineStr">
        <is>
          <t>EDP2</t>
        </is>
      </c>
      <c r="S160" s="125">
        <f>IF(VLOOKUP($X160,'Table 2D'!$B$8:$G$43,'Table 2D'!M$1,0)="","",VLOOKUP($X160,'Table 2D'!$B$8:$G$43,'Table 2D'!M$1,0))</f>
        <v/>
      </c>
      <c r="T160" s="125">
        <f>IF(VLOOKUP($X160,'Table 2D'!$B$8:$G$43,'Table 2D'!N$1,0)="","",VLOOKUP($X160,'Table 2D'!$B$8:$G$43,'Table 2D'!N$1,0))</f>
        <v/>
      </c>
      <c r="U160" s="125">
        <f>IF(VLOOKUP($X160,'Table 2D'!$B$8:$G$43,'Table 2D'!O$1,0)="","",VLOOKUP($X160,'Table 2D'!$B$8:$G$43,'Table 2D'!O$1,0))</f>
        <v/>
      </c>
      <c r="V160" s="125">
        <f>IF(VLOOKUP($X160,'Table 2D'!$B$8:$G$43,'Table 2D'!P$1,0)="","",VLOOKUP($X160,'Table 2D'!$B$8:$G$43,'Table 2D'!P$1,0))</f>
        <v/>
      </c>
      <c r="W160" s="125">
        <f>IF(VLOOKUP($X160,'Table 2D'!$B$8:$G$43,'Table 2D'!Q$1,0)="","",VLOOKUP($X160,'Table 2D'!$B$8:$G$43,'Table 2D'!Q$1,0))</f>
        <v/>
      </c>
      <c r="X160" s="113">
        <f>A160&amp;"."&amp;B160&amp;"."&amp;C160&amp;"."&amp;D160&amp;"."&amp;E160&amp;"."&amp;F160&amp;"."&amp;G160&amp;"."&amp;H160&amp;"."&amp;I160&amp;"."&amp;J160&amp;"."&amp;K160&amp;"."&amp;L160&amp;"."&amp;M160&amp;"."&amp;N160&amp;"."&amp;O160&amp;"."&amp;P160&amp;"."&amp;Q160&amp;"."&amp;R160</f>
        <v/>
      </c>
      <c r="Y160" s="113" t="n"/>
      <c r="Z160" s="113" t="n"/>
      <c r="AA160" s="118">
        <f>IFERROR(+IF(X160=VLOOKUP(X160,'Table 2D'!$B$8:$B$43,1,0),"OK","check!!!!"),"check!!!!")</f>
        <v/>
      </c>
      <c r="AB160" s="113">
        <f>IF('Table 2D'!B36=X160,"ok","check!!!!")</f>
        <v/>
      </c>
      <c r="AC160" s="119" t="n"/>
    </row>
    <row r="161">
      <c r="A161" s="113" t="inlineStr">
        <is>
          <t>A</t>
        </is>
      </c>
      <c r="B161" s="113" t="inlineStr">
        <is>
          <t>N</t>
        </is>
      </c>
      <c r="C161" s="113" t="inlineStr">
        <is>
          <t>@@</t>
        </is>
      </c>
      <c r="D161" s="113" t="inlineStr">
        <is>
          <t>_Z</t>
        </is>
      </c>
      <c r="E161" s="113" t="inlineStr">
        <is>
          <t>S1314</t>
        </is>
      </c>
      <c r="F161" s="113" t="inlineStr">
        <is>
          <t>_Z</t>
        </is>
      </c>
      <c r="G161" s="113" t="inlineStr">
        <is>
          <t>_Z</t>
        </is>
      </c>
      <c r="H161" s="113" t="inlineStr">
        <is>
          <t>_X</t>
        </is>
      </c>
      <c r="I161" s="113" t="inlineStr">
        <is>
          <t>OROA</t>
        </is>
      </c>
      <c r="J161" s="113" t="inlineStr">
        <is>
          <t>_Z</t>
        </is>
      </c>
      <c r="K161" s="113" t="inlineStr">
        <is>
          <t>T</t>
        </is>
      </c>
      <c r="L161" s="113" t="inlineStr">
        <is>
          <t>S</t>
        </is>
      </c>
      <c r="M161" s="113" t="inlineStr">
        <is>
          <t>V</t>
        </is>
      </c>
      <c r="N161" s="113" t="inlineStr">
        <is>
          <t>_T</t>
        </is>
      </c>
      <c r="O161" s="113" t="inlineStr">
        <is>
          <t>_T</t>
        </is>
      </c>
      <c r="P161" s="113" t="inlineStr">
        <is>
          <t>XDC</t>
        </is>
      </c>
      <c r="Q161" s="113" t="inlineStr">
        <is>
          <t>N</t>
        </is>
      </c>
      <c r="R161" s="113" t="inlineStr">
        <is>
          <t>EDP2</t>
        </is>
      </c>
      <c r="S161" s="125">
        <f>IF(VLOOKUP($X161,'Table 2D'!$B$8:$G$43,'Table 2D'!M$1,0)="","",VLOOKUP($X161,'Table 2D'!$B$8:$G$43,'Table 2D'!M$1,0))</f>
        <v/>
      </c>
      <c r="T161" s="125">
        <f>IF(VLOOKUP($X161,'Table 2D'!$B$8:$G$43,'Table 2D'!N$1,0)="","",VLOOKUP($X161,'Table 2D'!$B$8:$G$43,'Table 2D'!N$1,0))</f>
        <v/>
      </c>
      <c r="U161" s="125">
        <f>IF(VLOOKUP($X161,'Table 2D'!$B$8:$G$43,'Table 2D'!O$1,0)="","",VLOOKUP($X161,'Table 2D'!$B$8:$G$43,'Table 2D'!O$1,0))</f>
        <v/>
      </c>
      <c r="V161" s="125">
        <f>IF(VLOOKUP($X161,'Table 2D'!$B$8:$G$43,'Table 2D'!P$1,0)="","",VLOOKUP($X161,'Table 2D'!$B$8:$G$43,'Table 2D'!P$1,0))</f>
        <v/>
      </c>
      <c r="W161" s="125">
        <f>IF(VLOOKUP($X161,'Table 2D'!$B$8:$G$43,'Table 2D'!Q$1,0)="","",VLOOKUP($X161,'Table 2D'!$B$8:$G$43,'Table 2D'!Q$1,0))</f>
        <v/>
      </c>
      <c r="X161" s="113">
        <f>A161&amp;"."&amp;B161&amp;"."&amp;C161&amp;"."&amp;D161&amp;"."&amp;E161&amp;"."&amp;F161&amp;"."&amp;G161&amp;"."&amp;H161&amp;"."&amp;I161&amp;"."&amp;J161&amp;"."&amp;K161&amp;"."&amp;L161&amp;"."&amp;M161&amp;"."&amp;N161&amp;"."&amp;O161&amp;"."&amp;P161&amp;"."&amp;Q161&amp;"."&amp;R161</f>
        <v/>
      </c>
      <c r="Y161" s="113" t="n"/>
      <c r="Z161" s="113" t="n"/>
      <c r="AA161" s="118">
        <f>IFERROR(+IF(X161=VLOOKUP(X161,'Table 2D'!$B$8:$B$43,1,0),"OK","check!!!!"),"check!!!!")</f>
        <v/>
      </c>
      <c r="AB161" s="113">
        <f>IF('Table 2D'!B38=X161,"ok","check!!!!")</f>
        <v/>
      </c>
      <c r="AC161" s="119" t="n"/>
    </row>
    <row r="162">
      <c r="A162" s="113" t="inlineStr">
        <is>
          <t>A</t>
        </is>
      </c>
      <c r="B162" s="113" t="inlineStr">
        <is>
          <t>N</t>
        </is>
      </c>
      <c r="C162" s="113" t="inlineStr">
        <is>
          <t>@@</t>
        </is>
      </c>
      <c r="D162" s="113" t="inlineStr">
        <is>
          <t>_Z</t>
        </is>
      </c>
      <c r="E162" s="113" t="inlineStr">
        <is>
          <t>S1314</t>
        </is>
      </c>
      <c r="F162" s="113" t="inlineStr">
        <is>
          <t>_Z</t>
        </is>
      </c>
      <c r="G162" s="113" t="inlineStr">
        <is>
          <t>_Z</t>
        </is>
      </c>
      <c r="H162" s="113" t="inlineStr">
        <is>
          <t>_X</t>
        </is>
      </c>
      <c r="I162" s="113" t="inlineStr">
        <is>
          <t>OROA</t>
        </is>
      </c>
      <c r="J162" s="113" t="inlineStr">
        <is>
          <t>_Z</t>
        </is>
      </c>
      <c r="K162" s="113" t="inlineStr">
        <is>
          <t>T</t>
        </is>
      </c>
      <c r="L162" s="113" t="inlineStr">
        <is>
          <t>S</t>
        </is>
      </c>
      <c r="M162" s="113" t="inlineStr">
        <is>
          <t>V</t>
        </is>
      </c>
      <c r="N162" s="113" t="inlineStr">
        <is>
          <t>_T</t>
        </is>
      </c>
      <c r="O162" s="113" t="inlineStr">
        <is>
          <t>C01</t>
        </is>
      </c>
      <c r="P162" s="113" t="inlineStr">
        <is>
          <t>XDC</t>
        </is>
      </c>
      <c r="Q162" s="113" t="inlineStr">
        <is>
          <t>N</t>
        </is>
      </c>
      <c r="R162" s="113" t="inlineStr">
        <is>
          <t>EDP2</t>
        </is>
      </c>
      <c r="S162" s="125">
        <f>IF(VLOOKUP($X162,'Table 2D'!$B$8:$G$43,'Table 2D'!M$1,0)="","",VLOOKUP($X162,'Table 2D'!$B$8:$G$43,'Table 2D'!M$1,0))</f>
        <v/>
      </c>
      <c r="T162" s="125">
        <f>IF(VLOOKUP($X162,'Table 2D'!$B$8:$G$43,'Table 2D'!N$1,0)="","",VLOOKUP($X162,'Table 2D'!$B$8:$G$43,'Table 2D'!N$1,0))</f>
        <v/>
      </c>
      <c r="U162" s="125">
        <f>IF(VLOOKUP($X162,'Table 2D'!$B$8:$G$43,'Table 2D'!O$1,0)="","",VLOOKUP($X162,'Table 2D'!$B$8:$G$43,'Table 2D'!O$1,0))</f>
        <v/>
      </c>
      <c r="V162" s="125">
        <f>IF(VLOOKUP($X162,'Table 2D'!$B$8:$G$43,'Table 2D'!P$1,0)="","",VLOOKUP($X162,'Table 2D'!$B$8:$G$43,'Table 2D'!P$1,0))</f>
        <v/>
      </c>
      <c r="W162" s="125">
        <f>IF(VLOOKUP($X162,'Table 2D'!$B$8:$G$43,'Table 2D'!Q$1,0)="","",VLOOKUP($X162,'Table 2D'!$B$8:$G$43,'Table 2D'!Q$1,0))</f>
        <v/>
      </c>
      <c r="X162" s="113">
        <f>A162&amp;"."&amp;B162&amp;"."&amp;C162&amp;"."&amp;D162&amp;"."&amp;E162&amp;"."&amp;F162&amp;"."&amp;G162&amp;"."&amp;H162&amp;"."&amp;I162&amp;"."&amp;J162&amp;"."&amp;K162&amp;"."&amp;L162&amp;"."&amp;M162&amp;"."&amp;N162&amp;"."&amp;O162&amp;"."&amp;P162&amp;"."&amp;Q162&amp;"."&amp;R162</f>
        <v/>
      </c>
      <c r="Y162" s="113" t="n"/>
      <c r="Z162" s="113" t="n"/>
      <c r="AA162" s="118">
        <f>IFERROR(+IF(X162=VLOOKUP(X162,'Table 2D'!$B$8:$B$43,1,0),"OK","check!!!!"),"check!!!!")</f>
        <v/>
      </c>
      <c r="AB162" s="113">
        <f>IF('Table 2D'!B39=X162,"ok","check!!!!")</f>
        <v/>
      </c>
      <c r="AC162" s="119" t="n"/>
    </row>
    <row r="163">
      <c r="A163" s="113" t="inlineStr">
        <is>
          <t>A</t>
        </is>
      </c>
      <c r="B163" s="113" t="inlineStr">
        <is>
          <t>N</t>
        </is>
      </c>
      <c r="C163" s="113" t="inlineStr">
        <is>
          <t>@@</t>
        </is>
      </c>
      <c r="D163" s="113" t="inlineStr">
        <is>
          <t>_Z</t>
        </is>
      </c>
      <c r="E163" s="113" t="inlineStr">
        <is>
          <t>S1314</t>
        </is>
      </c>
      <c r="F163" s="113" t="inlineStr">
        <is>
          <t>_Z</t>
        </is>
      </c>
      <c r="G163" s="113" t="inlineStr">
        <is>
          <t>_Z</t>
        </is>
      </c>
      <c r="H163" s="113" t="inlineStr">
        <is>
          <t>_X</t>
        </is>
      </c>
      <c r="I163" s="113" t="inlineStr">
        <is>
          <t>OROA</t>
        </is>
      </c>
      <c r="J163" s="113" t="inlineStr">
        <is>
          <t>_Z</t>
        </is>
      </c>
      <c r="K163" s="113" t="inlineStr">
        <is>
          <t>T</t>
        </is>
      </c>
      <c r="L163" s="113" t="inlineStr">
        <is>
          <t>S</t>
        </is>
      </c>
      <c r="M163" s="113" t="inlineStr">
        <is>
          <t>V</t>
        </is>
      </c>
      <c r="N163" s="113" t="inlineStr">
        <is>
          <t>_T</t>
        </is>
      </c>
      <c r="O163" s="113" t="inlineStr">
        <is>
          <t>C02</t>
        </is>
      </c>
      <c r="P163" s="113" t="inlineStr">
        <is>
          <t>XDC</t>
        </is>
      </c>
      <c r="Q163" s="113" t="inlineStr">
        <is>
          <t>N</t>
        </is>
      </c>
      <c r="R163" s="113" t="inlineStr">
        <is>
          <t>EDP2</t>
        </is>
      </c>
      <c r="S163" s="125">
        <f>IF(VLOOKUP($X163,'Table 2D'!$B$8:$G$43,'Table 2D'!M$1,0)="","",VLOOKUP($X163,'Table 2D'!$B$8:$G$43,'Table 2D'!M$1,0))</f>
        <v/>
      </c>
      <c r="T163" s="125">
        <f>IF(VLOOKUP($X163,'Table 2D'!$B$8:$G$43,'Table 2D'!N$1,0)="","",VLOOKUP($X163,'Table 2D'!$B$8:$G$43,'Table 2D'!N$1,0))</f>
        <v/>
      </c>
      <c r="U163" s="125">
        <f>IF(VLOOKUP($X163,'Table 2D'!$B$8:$G$43,'Table 2D'!O$1,0)="","",VLOOKUP($X163,'Table 2D'!$B$8:$G$43,'Table 2D'!O$1,0))</f>
        <v/>
      </c>
      <c r="V163" s="125">
        <f>IF(VLOOKUP($X163,'Table 2D'!$B$8:$G$43,'Table 2D'!P$1,0)="","",VLOOKUP($X163,'Table 2D'!$B$8:$G$43,'Table 2D'!P$1,0))</f>
        <v/>
      </c>
      <c r="W163" s="125">
        <f>IF(VLOOKUP($X163,'Table 2D'!$B$8:$G$43,'Table 2D'!Q$1,0)="","",VLOOKUP($X163,'Table 2D'!$B$8:$G$43,'Table 2D'!Q$1,0))</f>
        <v/>
      </c>
      <c r="X163" s="113">
        <f>A163&amp;"."&amp;B163&amp;"."&amp;C163&amp;"."&amp;D163&amp;"."&amp;E163&amp;"."&amp;F163&amp;"."&amp;G163&amp;"."&amp;H163&amp;"."&amp;I163&amp;"."&amp;J163&amp;"."&amp;K163&amp;"."&amp;L163&amp;"."&amp;M163&amp;"."&amp;N163&amp;"."&amp;O163&amp;"."&amp;P163&amp;"."&amp;Q163&amp;"."&amp;R163</f>
        <v/>
      </c>
      <c r="Y163" s="113" t="n"/>
      <c r="Z163" s="113" t="n"/>
      <c r="AA163" s="118">
        <f>IFERROR(+IF(X163=VLOOKUP(X163,'Table 2D'!$B$8:$B$43,1,0),"OK","check!!!!"),"check!!!!")</f>
        <v/>
      </c>
      <c r="AB163" s="113">
        <f>IF('Table 2D'!B40=X163,"ok","check!!!!")</f>
        <v/>
      </c>
      <c r="AC163" s="119" t="n"/>
    </row>
    <row r="164">
      <c r="A164" s="113" t="inlineStr">
        <is>
          <t>A</t>
        </is>
      </c>
      <c r="B164" s="113" t="inlineStr">
        <is>
          <t>N</t>
        </is>
      </c>
      <c r="C164" s="113" t="inlineStr">
        <is>
          <t>@@</t>
        </is>
      </c>
      <c r="D164" s="113" t="inlineStr">
        <is>
          <t>_Z</t>
        </is>
      </c>
      <c r="E164" s="113" t="inlineStr">
        <is>
          <t>S1314</t>
        </is>
      </c>
      <c r="F164" s="113" t="inlineStr">
        <is>
          <t>_Z</t>
        </is>
      </c>
      <c r="G164" s="113" t="inlineStr">
        <is>
          <t>_Z</t>
        </is>
      </c>
      <c r="H164" s="113" t="inlineStr">
        <is>
          <t>_X</t>
        </is>
      </c>
      <c r="I164" s="113" t="inlineStr">
        <is>
          <t>OROA</t>
        </is>
      </c>
      <c r="J164" s="113" t="inlineStr">
        <is>
          <t>_Z</t>
        </is>
      </c>
      <c r="K164" s="113" t="inlineStr">
        <is>
          <t>T</t>
        </is>
      </c>
      <c r="L164" s="113" t="inlineStr">
        <is>
          <t>S</t>
        </is>
      </c>
      <c r="M164" s="113" t="inlineStr">
        <is>
          <t>V</t>
        </is>
      </c>
      <c r="N164" s="113" t="inlineStr">
        <is>
          <t>_T</t>
        </is>
      </c>
      <c r="O164" s="113" t="inlineStr">
        <is>
          <t>C03</t>
        </is>
      </c>
      <c r="P164" s="113" t="inlineStr">
        <is>
          <t>XDC</t>
        </is>
      </c>
      <c r="Q164" s="113" t="inlineStr">
        <is>
          <t>N</t>
        </is>
      </c>
      <c r="R164" s="113" t="inlineStr">
        <is>
          <t>EDP2</t>
        </is>
      </c>
      <c r="S164" s="125">
        <f>IF(VLOOKUP($X164,'Table 2D'!$B$8:$G$43,'Table 2D'!M$1,0)="","",VLOOKUP($X164,'Table 2D'!$B$8:$G$43,'Table 2D'!M$1,0))</f>
        <v/>
      </c>
      <c r="T164" s="125">
        <f>IF(VLOOKUP($X164,'Table 2D'!$B$8:$G$43,'Table 2D'!N$1,0)="","",VLOOKUP($X164,'Table 2D'!$B$8:$G$43,'Table 2D'!N$1,0))</f>
        <v/>
      </c>
      <c r="U164" s="125">
        <f>IF(VLOOKUP($X164,'Table 2D'!$B$8:$G$43,'Table 2D'!O$1,0)="","",VLOOKUP($X164,'Table 2D'!$B$8:$G$43,'Table 2D'!O$1,0))</f>
        <v/>
      </c>
      <c r="V164" s="125">
        <f>IF(VLOOKUP($X164,'Table 2D'!$B$8:$G$43,'Table 2D'!P$1,0)="","",VLOOKUP($X164,'Table 2D'!$B$8:$G$43,'Table 2D'!P$1,0))</f>
        <v/>
      </c>
      <c r="W164" s="125">
        <f>IF(VLOOKUP($X164,'Table 2D'!$B$8:$G$43,'Table 2D'!Q$1,0)="","",VLOOKUP($X164,'Table 2D'!$B$8:$G$43,'Table 2D'!Q$1,0))</f>
        <v/>
      </c>
      <c r="X164" s="113">
        <f>A164&amp;"."&amp;B164&amp;"."&amp;C164&amp;"."&amp;D164&amp;"."&amp;E164&amp;"."&amp;F164&amp;"."&amp;G164&amp;"."&amp;H164&amp;"."&amp;I164&amp;"."&amp;J164&amp;"."&amp;K164&amp;"."&amp;L164&amp;"."&amp;M164&amp;"."&amp;N164&amp;"."&amp;O164&amp;"."&amp;P164&amp;"."&amp;Q164&amp;"."&amp;R164</f>
        <v/>
      </c>
      <c r="Y164" s="113" t="n"/>
      <c r="Z164" s="113" t="n"/>
      <c r="AA164" s="118">
        <f>IFERROR(+IF(X164=VLOOKUP(X164,'Table 2D'!$B$8:$B$43,1,0),"OK","check!!!!"),"check!!!!")</f>
        <v/>
      </c>
      <c r="AB164" s="113">
        <f>IF('Table 2D'!B41=X164,"ok","check!!!!")</f>
        <v/>
      </c>
      <c r="AC164" s="119" t="n"/>
    </row>
    <row r="165">
      <c r="A165" s="113" t="inlineStr">
        <is>
          <t>A</t>
        </is>
      </c>
      <c r="B165" s="113" t="inlineStr">
        <is>
          <t>N</t>
        </is>
      </c>
      <c r="C165" s="113" t="inlineStr">
        <is>
          <t>@@</t>
        </is>
      </c>
      <c r="D165" s="113" t="inlineStr">
        <is>
          <t>_Z</t>
        </is>
      </c>
      <c r="E165" s="113" t="inlineStr">
        <is>
          <t>S1314</t>
        </is>
      </c>
      <c r="F165" s="113" t="inlineStr">
        <is>
          <t>_Z</t>
        </is>
      </c>
      <c r="G165" s="113" t="inlineStr">
        <is>
          <t>_Z</t>
        </is>
      </c>
      <c r="H165" s="113" t="inlineStr">
        <is>
          <t>B</t>
        </is>
      </c>
      <c r="I165" s="113" t="inlineStr">
        <is>
          <t>B9</t>
        </is>
      </c>
      <c r="J165" s="113" t="inlineStr">
        <is>
          <t>_Z</t>
        </is>
      </c>
      <c r="K165" s="113" t="inlineStr">
        <is>
          <t>_Z</t>
        </is>
      </c>
      <c r="L165" s="113" t="inlineStr">
        <is>
          <t>S</t>
        </is>
      </c>
      <c r="M165" s="113" t="inlineStr">
        <is>
          <t>V</t>
        </is>
      </c>
      <c r="N165" s="113" t="inlineStr">
        <is>
          <t>_T</t>
        </is>
      </c>
      <c r="O165" s="113" t="inlineStr">
        <is>
          <t>_T</t>
        </is>
      </c>
      <c r="P165" s="113" t="inlineStr">
        <is>
          <t>XDC</t>
        </is>
      </c>
      <c r="Q165" s="113" t="inlineStr">
        <is>
          <t>N</t>
        </is>
      </c>
      <c r="R165" s="113" t="inlineStr">
        <is>
          <t>EDP2</t>
        </is>
      </c>
      <c r="S165" s="125">
        <f>IF(VLOOKUP($X165,'Table 2D'!$B$8:$G$43,'Table 2D'!M$1,0)="","",VLOOKUP($X165,'Table 2D'!$B$8:$G$43,'Table 2D'!M$1,0))</f>
        <v/>
      </c>
      <c r="T165" s="125">
        <f>IF(VLOOKUP($X165,'Table 2D'!$B$8:$G$43,'Table 2D'!N$1,0)="","",VLOOKUP($X165,'Table 2D'!$B$8:$G$43,'Table 2D'!N$1,0))</f>
        <v/>
      </c>
      <c r="U165" s="125">
        <f>IF(VLOOKUP($X165,'Table 2D'!$B$8:$G$43,'Table 2D'!O$1,0)="","",VLOOKUP($X165,'Table 2D'!$B$8:$G$43,'Table 2D'!O$1,0))</f>
        <v/>
      </c>
      <c r="V165" s="125">
        <f>IF(VLOOKUP($X165,'Table 2D'!$B$8:$G$43,'Table 2D'!P$1,0)="","",VLOOKUP($X165,'Table 2D'!$B$8:$G$43,'Table 2D'!P$1,0))</f>
        <v/>
      </c>
      <c r="W165" s="125">
        <f>IF(VLOOKUP($X165,'Table 2D'!$B$8:$G$43,'Table 2D'!Q$1,0)="","",VLOOKUP($X165,'Table 2D'!$B$8:$G$43,'Table 2D'!Q$1,0))</f>
        <v/>
      </c>
      <c r="X165" s="113">
        <f>A165&amp;"."&amp;B165&amp;"."&amp;C165&amp;"."&amp;D165&amp;"."&amp;E165&amp;"."&amp;F165&amp;"."&amp;G165&amp;"."&amp;H165&amp;"."&amp;I165&amp;"."&amp;J165&amp;"."&amp;K165&amp;"."&amp;L165&amp;"."&amp;M165&amp;"."&amp;N165&amp;"."&amp;O165&amp;"."&amp;P165&amp;"."&amp;Q165&amp;"."&amp;R165</f>
        <v/>
      </c>
      <c r="Y165" s="113" t="n"/>
      <c r="Z165" s="113" t="n"/>
      <c r="AA165" s="118">
        <f>IFERROR(+IF(X165=VLOOKUP(X165,'Table 2D'!$B$8:$B$43,1,0),"OK","check!!!!"),"check!!!!")</f>
        <v/>
      </c>
      <c r="AB165" s="113">
        <f>IF('Table 2D'!B43=X165,"ok","check!!!!")</f>
        <v/>
      </c>
      <c r="AC165" s="119" t="n"/>
    </row>
    <row r="166">
      <c r="A166" s="113" t="inlineStr">
        <is>
          <t>A</t>
        </is>
      </c>
      <c r="B166" s="113" t="inlineStr">
        <is>
          <t>N</t>
        </is>
      </c>
      <c r="C166" s="113" t="inlineStr">
        <is>
          <t>@@</t>
        </is>
      </c>
      <c r="D166" s="113" t="inlineStr">
        <is>
          <t>_Z</t>
        </is>
      </c>
      <c r="E166" s="113" t="inlineStr">
        <is>
          <t>S13</t>
        </is>
      </c>
      <c r="F166" s="113" t="inlineStr">
        <is>
          <t>_Z</t>
        </is>
      </c>
      <c r="G166" s="113" t="inlineStr">
        <is>
          <t>_Z</t>
        </is>
      </c>
      <c r="H166" s="113" t="inlineStr">
        <is>
          <t>B</t>
        </is>
      </c>
      <c r="I166" s="113" t="inlineStr">
        <is>
          <t>B9</t>
        </is>
      </c>
      <c r="J166" s="113" t="inlineStr">
        <is>
          <t>_Z</t>
        </is>
      </c>
      <c r="K166" s="113" t="inlineStr">
        <is>
          <t>_Z</t>
        </is>
      </c>
      <c r="L166" s="113" t="inlineStr">
        <is>
          <t>S</t>
        </is>
      </c>
      <c r="M166" s="113" t="inlineStr">
        <is>
          <t>V</t>
        </is>
      </c>
      <c r="N166" s="113" t="inlineStr">
        <is>
          <t>_T</t>
        </is>
      </c>
      <c r="O166" s="113" t="inlineStr">
        <is>
          <t>_T</t>
        </is>
      </c>
      <c r="P166" s="113" t="inlineStr">
        <is>
          <t>XDC</t>
        </is>
      </c>
      <c r="Q166" s="113" t="inlineStr">
        <is>
          <t>N</t>
        </is>
      </c>
      <c r="R166" s="113" t="inlineStr">
        <is>
          <t>EDP3</t>
        </is>
      </c>
      <c r="S166" s="126">
        <f>IF(VLOOKUP($X166,'Table 3A'!$B$10:$G$48,'Table 3A'!M$1,0)="","",VLOOKUP($X166,'Table 3A'!$B$10:$G$48,'Table 3A'!M$1,0))</f>
        <v/>
      </c>
      <c r="T166" s="126">
        <f>IF(VLOOKUP($X166,'Table 3A'!$B$10:$G$48,'Table 3A'!N$1,0)="","",VLOOKUP($X166,'Table 3A'!$B$10:$G$48,'Table 3A'!N$1,0))</f>
        <v/>
      </c>
      <c r="U166" s="126">
        <f>IF(VLOOKUP($X166,'Table 3A'!$B$10:$G$48,'Table 3A'!O$1,0)="","",VLOOKUP($X166,'Table 3A'!$B$10:$G$48,'Table 3A'!O$1,0))</f>
        <v/>
      </c>
      <c r="V166" s="126">
        <f>IF(VLOOKUP($X166,'Table 3A'!$B$10:$G$48,'Table 3A'!P$1,0)="","",VLOOKUP($X166,'Table 3A'!$B$10:$G$48,'Table 3A'!P$1,0))</f>
        <v/>
      </c>
      <c r="W166" s="113" t="n"/>
      <c r="X166" s="113">
        <f>A166&amp;"."&amp;B166&amp;"."&amp;C166&amp;"."&amp;D166&amp;"."&amp;E166&amp;"."&amp;F166&amp;"."&amp;G166&amp;"."&amp;H166&amp;"."&amp;I166&amp;"."&amp;J166&amp;"."&amp;K166&amp;"."&amp;L166&amp;"."&amp;M166&amp;"."&amp;N166&amp;"."&amp;O166&amp;"."&amp;P166&amp;"."&amp;Q166&amp;"."&amp;R166</f>
        <v/>
      </c>
      <c r="Y166" s="113" t="n"/>
      <c r="Z166" s="113" t="n"/>
      <c r="AA166" s="118">
        <f>IFERROR(+IF(X166=VLOOKUP(X166,'Table 3A'!$B$10:$B$48,1,0),"OK","check!!!!"),"check!!!!")</f>
        <v/>
      </c>
      <c r="AB166" s="113">
        <f>IF('Table 3A'!B10=X166,"ok","check!!!!")</f>
        <v/>
      </c>
      <c r="AC166" s="119" t="n"/>
    </row>
    <row r="167">
      <c r="A167" s="113" t="inlineStr">
        <is>
          <t>A</t>
        </is>
      </c>
      <c r="B167" s="113" t="inlineStr">
        <is>
          <t>N</t>
        </is>
      </c>
      <c r="C167" s="113" t="inlineStr">
        <is>
          <t>@@</t>
        </is>
      </c>
      <c r="D167" s="113" t="inlineStr">
        <is>
          <t>_Z</t>
        </is>
      </c>
      <c r="E167" s="113" t="inlineStr">
        <is>
          <t>S13</t>
        </is>
      </c>
      <c r="F167" s="113" t="inlineStr">
        <is>
          <t>_Z</t>
        </is>
      </c>
      <c r="G167" s="113" t="inlineStr">
        <is>
          <t>C</t>
        </is>
      </c>
      <c r="H167" s="113" t="inlineStr">
        <is>
          <t>A</t>
        </is>
      </c>
      <c r="I167" s="113" t="inlineStr">
        <is>
          <t>F</t>
        </is>
      </c>
      <c r="J167" s="113" t="inlineStr">
        <is>
          <t>F</t>
        </is>
      </c>
      <c r="K167" s="113" t="inlineStr">
        <is>
          <t>T</t>
        </is>
      </c>
      <c r="L167" s="113" t="inlineStr">
        <is>
          <t>S</t>
        </is>
      </c>
      <c r="M167" s="113" t="inlineStr">
        <is>
          <t>V</t>
        </is>
      </c>
      <c r="N167" s="113" t="inlineStr">
        <is>
          <t>_T</t>
        </is>
      </c>
      <c r="O167" s="113" t="inlineStr">
        <is>
          <t>_T</t>
        </is>
      </c>
      <c r="P167" s="113" t="inlineStr">
        <is>
          <t>XDC</t>
        </is>
      </c>
      <c r="Q167" s="113" t="inlineStr">
        <is>
          <t>N</t>
        </is>
      </c>
      <c r="R167" s="113" t="inlineStr">
        <is>
          <t>EDP3</t>
        </is>
      </c>
      <c r="S167" s="126">
        <f>IF(VLOOKUP($X167,'Table 3A'!$B$10:$G$48,'Table 3A'!M$1,0)="","",VLOOKUP($X167,'Table 3A'!$B$10:$G$48,'Table 3A'!M$1,0))</f>
        <v/>
      </c>
      <c r="T167" s="126">
        <f>IF(VLOOKUP($X167,'Table 3A'!$B$10:$G$48,'Table 3A'!N$1,0)="","",VLOOKUP($X167,'Table 3A'!$B$10:$G$48,'Table 3A'!N$1,0))</f>
        <v/>
      </c>
      <c r="U167" s="126">
        <f>IF(VLOOKUP($X167,'Table 3A'!$B$10:$G$48,'Table 3A'!O$1,0)="","",VLOOKUP($X167,'Table 3A'!$B$10:$G$48,'Table 3A'!O$1,0))</f>
        <v/>
      </c>
      <c r="V167" s="126">
        <f>IF(VLOOKUP($X167,'Table 3A'!$B$10:$G$48,'Table 3A'!P$1,0)="","",VLOOKUP($X167,'Table 3A'!$B$10:$G$48,'Table 3A'!P$1,0))</f>
        <v/>
      </c>
      <c r="W167" s="113" t="n"/>
      <c r="X167" s="113">
        <f>A167&amp;"."&amp;B167&amp;"."&amp;C167&amp;"."&amp;D167&amp;"."&amp;E167&amp;"."&amp;F167&amp;"."&amp;G167&amp;"."&amp;H167&amp;"."&amp;I167&amp;"."&amp;J167&amp;"."&amp;K167&amp;"."&amp;L167&amp;"."&amp;M167&amp;"."&amp;N167&amp;"."&amp;O167&amp;"."&amp;P167&amp;"."&amp;Q167&amp;"."&amp;R167</f>
        <v/>
      </c>
      <c r="Y167" s="113" t="n"/>
      <c r="Z167" s="113" t="n"/>
      <c r="AA167" s="118">
        <f>IFERROR(+IF(X167=VLOOKUP(X167,'Table 3A'!$B$10:$B$48,1,0),"OK","check!!!!"),"check!!!!")</f>
        <v/>
      </c>
      <c r="AB167" s="113">
        <f>IF('Table 3A'!B12=X167,"ok","check!!!!")</f>
        <v/>
      </c>
      <c r="AC167" s="119" t="n"/>
    </row>
    <row r="168">
      <c r="A168" s="113" t="inlineStr">
        <is>
          <t>A</t>
        </is>
      </c>
      <c r="B168" s="113" t="inlineStr">
        <is>
          <t>N</t>
        </is>
      </c>
      <c r="C168" s="113" t="inlineStr">
        <is>
          <t>@@</t>
        </is>
      </c>
      <c r="D168" s="113" t="inlineStr">
        <is>
          <t>_Z</t>
        </is>
      </c>
      <c r="E168" s="113" t="inlineStr">
        <is>
          <t>S13</t>
        </is>
      </c>
      <c r="F168" s="113" t="inlineStr">
        <is>
          <t>_Z</t>
        </is>
      </c>
      <c r="G168" s="113" t="inlineStr">
        <is>
          <t>C</t>
        </is>
      </c>
      <c r="H168" s="113" t="inlineStr">
        <is>
          <t>A</t>
        </is>
      </c>
      <c r="I168" s="113" t="inlineStr">
        <is>
          <t>F</t>
        </is>
      </c>
      <c r="J168" s="113" t="inlineStr">
        <is>
          <t>F2</t>
        </is>
      </c>
      <c r="K168" s="113" t="inlineStr">
        <is>
          <t>T</t>
        </is>
      </c>
      <c r="L168" s="113" t="inlineStr">
        <is>
          <t>S</t>
        </is>
      </c>
      <c r="M168" s="113" t="inlineStr">
        <is>
          <t>V</t>
        </is>
      </c>
      <c r="N168" s="113" t="inlineStr">
        <is>
          <t>_T</t>
        </is>
      </c>
      <c r="O168" s="113" t="inlineStr">
        <is>
          <t>_T</t>
        </is>
      </c>
      <c r="P168" s="113" t="inlineStr">
        <is>
          <t>XDC</t>
        </is>
      </c>
      <c r="Q168" s="113" t="inlineStr">
        <is>
          <t>N</t>
        </is>
      </c>
      <c r="R168" s="113" t="inlineStr">
        <is>
          <t>EDP3</t>
        </is>
      </c>
      <c r="S168" s="126">
        <f>IF(VLOOKUP($X168,'Table 3A'!$B$10:$G$48,'Table 3A'!M$1,0)="","",VLOOKUP($X168,'Table 3A'!$B$10:$G$48,'Table 3A'!M$1,0))</f>
        <v/>
      </c>
      <c r="T168" s="126">
        <f>IF(VLOOKUP($X168,'Table 3A'!$B$10:$G$48,'Table 3A'!N$1,0)="","",VLOOKUP($X168,'Table 3A'!$B$10:$G$48,'Table 3A'!N$1,0))</f>
        <v/>
      </c>
      <c r="U168" s="126">
        <f>IF(VLOOKUP($X168,'Table 3A'!$B$10:$G$48,'Table 3A'!O$1,0)="","",VLOOKUP($X168,'Table 3A'!$B$10:$G$48,'Table 3A'!O$1,0))</f>
        <v/>
      </c>
      <c r="V168" s="126">
        <f>IF(VLOOKUP($X168,'Table 3A'!$B$10:$G$48,'Table 3A'!P$1,0)="","",VLOOKUP($X168,'Table 3A'!$B$10:$G$48,'Table 3A'!P$1,0))</f>
        <v/>
      </c>
      <c r="W168" s="113" t="n"/>
      <c r="X168" s="113">
        <f>A168&amp;"."&amp;B168&amp;"."&amp;C168&amp;"."&amp;D168&amp;"."&amp;E168&amp;"."&amp;F168&amp;"."&amp;G168&amp;"."&amp;H168&amp;"."&amp;I168&amp;"."&amp;J168&amp;"."&amp;K168&amp;"."&amp;L168&amp;"."&amp;M168&amp;"."&amp;N168&amp;"."&amp;O168&amp;"."&amp;P168&amp;"."&amp;Q168&amp;"."&amp;R168</f>
        <v/>
      </c>
      <c r="Y168" s="113" t="n"/>
      <c r="Z168" s="113" t="n"/>
      <c r="AA168" s="118">
        <f>IFERROR(+IF(X168=VLOOKUP(X168,'Table 3A'!$B$10:$B$48,1,0),"OK","check!!!!"),"check!!!!")</f>
        <v/>
      </c>
      <c r="AB168" s="113">
        <f>IF('Table 3A'!B13=X168,"ok","check!!!!")</f>
        <v/>
      </c>
      <c r="AC168" s="119" t="n"/>
    </row>
    <row r="169">
      <c r="A169" s="113" t="inlineStr">
        <is>
          <t>A</t>
        </is>
      </c>
      <c r="B169" s="113" t="inlineStr">
        <is>
          <t>N</t>
        </is>
      </c>
      <c r="C169" s="113" t="inlineStr">
        <is>
          <t>@@</t>
        </is>
      </c>
      <c r="D169" s="113" t="inlineStr">
        <is>
          <t>_Z</t>
        </is>
      </c>
      <c r="E169" s="113" t="inlineStr">
        <is>
          <t>S13</t>
        </is>
      </c>
      <c r="F169" s="113" t="inlineStr">
        <is>
          <t>_Z</t>
        </is>
      </c>
      <c r="G169" s="113" t="inlineStr">
        <is>
          <t>C</t>
        </is>
      </c>
      <c r="H169" s="113" t="inlineStr">
        <is>
          <t>A</t>
        </is>
      </c>
      <c r="I169" s="113" t="inlineStr">
        <is>
          <t>F</t>
        </is>
      </c>
      <c r="J169" s="113" t="inlineStr">
        <is>
          <t>F3</t>
        </is>
      </c>
      <c r="K169" s="113" t="inlineStr">
        <is>
          <t>T</t>
        </is>
      </c>
      <c r="L169" s="113" t="inlineStr">
        <is>
          <t>S</t>
        </is>
      </c>
      <c r="M169" s="113" t="inlineStr">
        <is>
          <t>V</t>
        </is>
      </c>
      <c r="N169" s="113" t="inlineStr">
        <is>
          <t>_T</t>
        </is>
      </c>
      <c r="O169" s="113" t="inlineStr">
        <is>
          <t>_T</t>
        </is>
      </c>
      <c r="P169" s="113" t="inlineStr">
        <is>
          <t>XDC</t>
        </is>
      </c>
      <c r="Q169" s="113" t="inlineStr">
        <is>
          <t>N</t>
        </is>
      </c>
      <c r="R169" s="113" t="inlineStr">
        <is>
          <t>EDP3</t>
        </is>
      </c>
      <c r="S169" s="126">
        <f>IF(VLOOKUP($X169,'Table 3A'!$B$10:$G$48,'Table 3A'!M$1,0)="","",VLOOKUP($X169,'Table 3A'!$B$10:$G$48,'Table 3A'!M$1,0))</f>
        <v/>
      </c>
      <c r="T169" s="126">
        <f>IF(VLOOKUP($X169,'Table 3A'!$B$10:$G$48,'Table 3A'!N$1,0)="","",VLOOKUP($X169,'Table 3A'!$B$10:$G$48,'Table 3A'!N$1,0))</f>
        <v/>
      </c>
      <c r="U169" s="126">
        <f>IF(VLOOKUP($X169,'Table 3A'!$B$10:$G$48,'Table 3A'!O$1,0)="","",VLOOKUP($X169,'Table 3A'!$B$10:$G$48,'Table 3A'!O$1,0))</f>
        <v/>
      </c>
      <c r="V169" s="126">
        <f>IF(VLOOKUP($X169,'Table 3A'!$B$10:$G$48,'Table 3A'!P$1,0)="","",VLOOKUP($X169,'Table 3A'!$B$10:$G$48,'Table 3A'!P$1,0))</f>
        <v/>
      </c>
      <c r="W169" s="113" t="n"/>
      <c r="X169" s="113">
        <f>A169&amp;"."&amp;B169&amp;"."&amp;C169&amp;"."&amp;D169&amp;"."&amp;E169&amp;"."&amp;F169&amp;"."&amp;G169&amp;"."&amp;H169&amp;"."&amp;I169&amp;"."&amp;J169&amp;"."&amp;K169&amp;"."&amp;L169&amp;"."&amp;M169&amp;"."&amp;N169&amp;"."&amp;O169&amp;"."&amp;P169&amp;"."&amp;Q169&amp;"."&amp;R169</f>
        <v/>
      </c>
      <c r="Y169" s="113" t="n"/>
      <c r="Z169" s="113" t="n"/>
      <c r="AA169" s="118">
        <f>IFERROR(+IF(X169=VLOOKUP(X169,'Table 3A'!$B$10:$B$48,1,0),"OK","check!!!!"),"check!!!!")</f>
        <v/>
      </c>
      <c r="AB169" s="113">
        <f>IF('Table 3A'!B14=X169,"ok","check!!!!")</f>
        <v/>
      </c>
      <c r="AC169" s="119" t="n"/>
    </row>
    <row r="170">
      <c r="A170" s="113" t="inlineStr">
        <is>
          <t>A</t>
        </is>
      </c>
      <c r="B170" s="113" t="inlineStr">
        <is>
          <t>N</t>
        </is>
      </c>
      <c r="C170" s="113" t="inlineStr">
        <is>
          <t>@@</t>
        </is>
      </c>
      <c r="D170" s="113" t="inlineStr">
        <is>
          <t>_Z</t>
        </is>
      </c>
      <c r="E170" s="113" t="inlineStr">
        <is>
          <t>S13</t>
        </is>
      </c>
      <c r="F170" s="113" t="inlineStr">
        <is>
          <t>_Z</t>
        </is>
      </c>
      <c r="G170" s="113" t="inlineStr">
        <is>
          <t>C</t>
        </is>
      </c>
      <c r="H170" s="113" t="inlineStr">
        <is>
          <t>A</t>
        </is>
      </c>
      <c r="I170" s="113" t="inlineStr">
        <is>
          <t>F</t>
        </is>
      </c>
      <c r="J170" s="113" t="inlineStr">
        <is>
          <t>F4</t>
        </is>
      </c>
      <c r="K170" s="113" t="inlineStr">
        <is>
          <t>T</t>
        </is>
      </c>
      <c r="L170" s="113" t="inlineStr">
        <is>
          <t>S</t>
        </is>
      </c>
      <c r="M170" s="113" t="inlineStr">
        <is>
          <t>V</t>
        </is>
      </c>
      <c r="N170" s="113" t="inlineStr">
        <is>
          <t>_T</t>
        </is>
      </c>
      <c r="O170" s="113" t="inlineStr">
        <is>
          <t>_T</t>
        </is>
      </c>
      <c r="P170" s="113" t="inlineStr">
        <is>
          <t>XDC</t>
        </is>
      </c>
      <c r="Q170" s="113" t="inlineStr">
        <is>
          <t>N</t>
        </is>
      </c>
      <c r="R170" s="113" t="inlineStr">
        <is>
          <t>EDP3</t>
        </is>
      </c>
      <c r="S170" s="126">
        <f>IF(VLOOKUP($X170,'Table 3A'!$B$10:$G$48,'Table 3A'!M$1,0)="","",VLOOKUP($X170,'Table 3A'!$B$10:$G$48,'Table 3A'!M$1,0))</f>
        <v/>
      </c>
      <c r="T170" s="126">
        <f>IF(VLOOKUP($X170,'Table 3A'!$B$10:$G$48,'Table 3A'!N$1,0)="","",VLOOKUP($X170,'Table 3A'!$B$10:$G$48,'Table 3A'!N$1,0))</f>
        <v/>
      </c>
      <c r="U170" s="126">
        <f>IF(VLOOKUP($X170,'Table 3A'!$B$10:$G$48,'Table 3A'!O$1,0)="","",VLOOKUP($X170,'Table 3A'!$B$10:$G$48,'Table 3A'!O$1,0))</f>
        <v/>
      </c>
      <c r="V170" s="126">
        <f>IF(VLOOKUP($X170,'Table 3A'!$B$10:$G$48,'Table 3A'!P$1,0)="","",VLOOKUP($X170,'Table 3A'!$B$10:$G$48,'Table 3A'!P$1,0))</f>
        <v/>
      </c>
      <c r="W170" s="113" t="n"/>
      <c r="X170" s="113">
        <f>A170&amp;"."&amp;B170&amp;"."&amp;C170&amp;"."&amp;D170&amp;"."&amp;E170&amp;"."&amp;F170&amp;"."&amp;G170&amp;"."&amp;H170&amp;"."&amp;I170&amp;"."&amp;J170&amp;"."&amp;K170&amp;"."&amp;L170&amp;"."&amp;M170&amp;"."&amp;N170&amp;"."&amp;O170&amp;"."&amp;P170&amp;"."&amp;Q170&amp;"."&amp;R170</f>
        <v/>
      </c>
      <c r="Y170" s="113" t="n"/>
      <c r="Z170" s="113" t="n"/>
      <c r="AA170" s="118">
        <f>IFERROR(+IF(X170=VLOOKUP(X170,'Table 3A'!$B$10:$B$48,1,0),"OK","check!!!!"),"check!!!!")</f>
        <v/>
      </c>
      <c r="AB170" s="113">
        <f>IF('Table 3A'!B15=X170,"ok","check!!!!")</f>
        <v/>
      </c>
      <c r="AC170" s="119" t="n"/>
    </row>
    <row r="171">
      <c r="A171" s="113" t="inlineStr">
        <is>
          <t>A</t>
        </is>
      </c>
      <c r="B171" s="113" t="inlineStr">
        <is>
          <t>N</t>
        </is>
      </c>
      <c r="C171" s="113" t="inlineStr">
        <is>
          <t>@@</t>
        </is>
      </c>
      <c r="D171" s="113" t="inlineStr">
        <is>
          <t>_Z</t>
        </is>
      </c>
      <c r="E171" s="113" t="inlineStr">
        <is>
          <t>S13</t>
        </is>
      </c>
      <c r="F171" s="113" t="inlineStr">
        <is>
          <t>_Z</t>
        </is>
      </c>
      <c r="G171" s="113" t="inlineStr">
        <is>
          <t>C</t>
        </is>
      </c>
      <c r="H171" s="113" t="inlineStr">
        <is>
          <t>AI</t>
        </is>
      </c>
      <c r="I171" s="113" t="inlineStr">
        <is>
          <t>F</t>
        </is>
      </c>
      <c r="J171" s="113" t="inlineStr">
        <is>
          <t>F4</t>
        </is>
      </c>
      <c r="K171" s="113" t="inlineStr">
        <is>
          <t>T</t>
        </is>
      </c>
      <c r="L171" s="113" t="inlineStr">
        <is>
          <t>S</t>
        </is>
      </c>
      <c r="M171" s="113" t="inlineStr">
        <is>
          <t>V</t>
        </is>
      </c>
      <c r="N171" s="113" t="inlineStr">
        <is>
          <t>_T</t>
        </is>
      </c>
      <c r="O171" s="113" t="inlineStr">
        <is>
          <t>_T</t>
        </is>
      </c>
      <c r="P171" s="113" t="inlineStr">
        <is>
          <t>XDC</t>
        </is>
      </c>
      <c r="Q171" s="113" t="inlineStr">
        <is>
          <t>N</t>
        </is>
      </c>
      <c r="R171" s="113" t="inlineStr">
        <is>
          <t>EDP3</t>
        </is>
      </c>
      <c r="S171" s="126">
        <f>IF(VLOOKUP($X171,'Table 3A'!$B$10:$G$48,'Table 3A'!M$1,0)="","",VLOOKUP($X171,'Table 3A'!$B$10:$G$48,'Table 3A'!M$1,0))</f>
        <v/>
      </c>
      <c r="T171" s="126">
        <f>IF(VLOOKUP($X171,'Table 3A'!$B$10:$G$48,'Table 3A'!N$1,0)="","",VLOOKUP($X171,'Table 3A'!$B$10:$G$48,'Table 3A'!N$1,0))</f>
        <v/>
      </c>
      <c r="U171" s="126">
        <f>IF(VLOOKUP($X171,'Table 3A'!$B$10:$G$48,'Table 3A'!O$1,0)="","",VLOOKUP($X171,'Table 3A'!$B$10:$G$48,'Table 3A'!O$1,0))</f>
        <v/>
      </c>
      <c r="V171" s="126">
        <f>IF(VLOOKUP($X171,'Table 3A'!$B$10:$G$48,'Table 3A'!P$1,0)="","",VLOOKUP($X171,'Table 3A'!$B$10:$G$48,'Table 3A'!P$1,0))</f>
        <v/>
      </c>
      <c r="W171" s="113" t="n"/>
      <c r="X171" s="113">
        <f>A171&amp;"."&amp;B171&amp;"."&amp;C171&amp;"."&amp;D171&amp;"."&amp;E171&amp;"."&amp;F171&amp;"."&amp;G171&amp;"."&amp;H171&amp;"."&amp;I171&amp;"."&amp;J171&amp;"."&amp;K171&amp;"."&amp;L171&amp;"."&amp;M171&amp;"."&amp;N171&amp;"."&amp;O171&amp;"."&amp;P171&amp;"."&amp;Q171&amp;"."&amp;R171</f>
        <v/>
      </c>
      <c r="Y171" s="113" t="n"/>
      <c r="Z171" s="113" t="n"/>
      <c r="AA171" s="118">
        <f>IFERROR(+IF(X171=VLOOKUP(X171,'Table 3A'!$B$10:$B$48,1,0),"OK","check!!!!"),"check!!!!")</f>
        <v/>
      </c>
      <c r="AB171" s="113">
        <f>IF('Table 3A'!B16=X171,"ok","check!!!!")</f>
        <v/>
      </c>
      <c r="AC171" s="119" t="n"/>
    </row>
    <row r="172">
      <c r="A172" s="113" t="inlineStr">
        <is>
          <t>A</t>
        </is>
      </c>
      <c r="B172" s="113" t="inlineStr">
        <is>
          <t>N</t>
        </is>
      </c>
      <c r="C172" s="113" t="inlineStr">
        <is>
          <t>@@</t>
        </is>
      </c>
      <c r="D172" s="113" t="inlineStr">
        <is>
          <t>_Z</t>
        </is>
      </c>
      <c r="E172" s="113" t="inlineStr">
        <is>
          <t>S13</t>
        </is>
      </c>
      <c r="F172" s="113" t="inlineStr">
        <is>
          <t>_Z</t>
        </is>
      </c>
      <c r="G172" s="113" t="inlineStr">
        <is>
          <t>C</t>
        </is>
      </c>
      <c r="H172" s="113" t="inlineStr">
        <is>
          <t>AD</t>
        </is>
      </c>
      <c r="I172" s="113" t="inlineStr">
        <is>
          <t>F</t>
        </is>
      </c>
      <c r="J172" s="113" t="inlineStr">
        <is>
          <t>F4</t>
        </is>
      </c>
      <c r="K172" s="113" t="inlineStr">
        <is>
          <t>T</t>
        </is>
      </c>
      <c r="L172" s="113" t="inlineStr">
        <is>
          <t>S</t>
        </is>
      </c>
      <c r="M172" s="113" t="inlineStr">
        <is>
          <t>V</t>
        </is>
      </c>
      <c r="N172" s="113" t="inlineStr">
        <is>
          <t>_T</t>
        </is>
      </c>
      <c r="O172" s="113" t="inlineStr">
        <is>
          <t>_T</t>
        </is>
      </c>
      <c r="P172" s="113" t="inlineStr">
        <is>
          <t>XDC</t>
        </is>
      </c>
      <c r="Q172" s="113" t="inlineStr">
        <is>
          <t>N</t>
        </is>
      </c>
      <c r="R172" s="113" t="inlineStr">
        <is>
          <t>EDP3</t>
        </is>
      </c>
      <c r="S172" s="126">
        <f>IF(VLOOKUP($X172,'Table 3A'!$B$10:$G$48,'Table 3A'!M$1,0)="","",VLOOKUP($X172,'Table 3A'!$B$10:$G$48,'Table 3A'!M$1,0))</f>
        <v/>
      </c>
      <c r="T172" s="126">
        <f>IF(VLOOKUP($X172,'Table 3A'!$B$10:$G$48,'Table 3A'!N$1,0)="","",VLOOKUP($X172,'Table 3A'!$B$10:$G$48,'Table 3A'!N$1,0))</f>
        <v/>
      </c>
      <c r="U172" s="126">
        <f>IF(VLOOKUP($X172,'Table 3A'!$B$10:$G$48,'Table 3A'!O$1,0)="","",VLOOKUP($X172,'Table 3A'!$B$10:$G$48,'Table 3A'!O$1,0))</f>
        <v/>
      </c>
      <c r="V172" s="126">
        <f>IF(VLOOKUP($X172,'Table 3A'!$B$10:$G$48,'Table 3A'!P$1,0)="","",VLOOKUP($X172,'Table 3A'!$B$10:$G$48,'Table 3A'!P$1,0))</f>
        <v/>
      </c>
      <c r="W172" s="113" t="n"/>
      <c r="X172" s="113">
        <f>A172&amp;"."&amp;B172&amp;"."&amp;C172&amp;"."&amp;D172&amp;"."&amp;E172&amp;"."&amp;F172&amp;"."&amp;G172&amp;"."&amp;H172&amp;"."&amp;I172&amp;"."&amp;J172&amp;"."&amp;K172&amp;"."&amp;L172&amp;"."&amp;M172&amp;"."&amp;N172&amp;"."&amp;O172&amp;"."&amp;P172&amp;"."&amp;Q172&amp;"."&amp;R172</f>
        <v/>
      </c>
      <c r="Y172" s="113" t="n"/>
      <c r="Z172" s="113" t="n"/>
      <c r="AA172" s="118">
        <f>IFERROR(+IF(X172=VLOOKUP(X172,'Table 3A'!$B$10:$B$48,1,0),"OK","check!!!!"),"check!!!!")</f>
        <v/>
      </c>
      <c r="AB172" s="113">
        <f>IF('Table 3A'!B17=X172,"ok","check!!!!")</f>
        <v/>
      </c>
      <c r="AC172" s="119" t="n"/>
    </row>
    <row r="173">
      <c r="A173" s="113" t="inlineStr">
        <is>
          <t>A</t>
        </is>
      </c>
      <c r="B173" s="113" t="inlineStr">
        <is>
          <t>N</t>
        </is>
      </c>
      <c r="C173" s="113" t="inlineStr">
        <is>
          <t>@@</t>
        </is>
      </c>
      <c r="D173" s="113" t="inlineStr">
        <is>
          <t>_Z</t>
        </is>
      </c>
      <c r="E173" s="113" t="inlineStr">
        <is>
          <t>S13</t>
        </is>
      </c>
      <c r="F173" s="113" t="inlineStr">
        <is>
          <t>_Z</t>
        </is>
      </c>
      <c r="G173" s="113" t="inlineStr">
        <is>
          <t>C</t>
        </is>
      </c>
      <c r="H173" s="113" t="inlineStr">
        <is>
          <t>A</t>
        </is>
      </c>
      <c r="I173" s="113" t="inlineStr">
        <is>
          <t>F</t>
        </is>
      </c>
      <c r="J173" s="113" t="inlineStr">
        <is>
          <t>F4</t>
        </is>
      </c>
      <c r="K173" s="113" t="inlineStr">
        <is>
          <t>S</t>
        </is>
      </c>
      <c r="L173" s="113" t="inlineStr">
        <is>
          <t>S</t>
        </is>
      </c>
      <c r="M173" s="113" t="inlineStr">
        <is>
          <t>V</t>
        </is>
      </c>
      <c r="N173" s="113" t="inlineStr">
        <is>
          <t>_T</t>
        </is>
      </c>
      <c r="O173" s="113" t="inlineStr">
        <is>
          <t>_T</t>
        </is>
      </c>
      <c r="P173" s="113" t="inlineStr">
        <is>
          <t>XDC</t>
        </is>
      </c>
      <c r="Q173" s="113" t="inlineStr">
        <is>
          <t>N</t>
        </is>
      </c>
      <c r="R173" s="113" t="inlineStr">
        <is>
          <t>EDP3</t>
        </is>
      </c>
      <c r="S173" s="126">
        <f>IF(VLOOKUP($X173,'Table 3A'!$B$10:$G$48,'Table 3A'!M$1,0)="","",VLOOKUP($X173,'Table 3A'!$B$10:$G$48,'Table 3A'!M$1,0))</f>
        <v/>
      </c>
      <c r="T173" s="126">
        <f>IF(VLOOKUP($X173,'Table 3A'!$B$10:$G$48,'Table 3A'!N$1,0)="","",VLOOKUP($X173,'Table 3A'!$B$10:$G$48,'Table 3A'!N$1,0))</f>
        <v/>
      </c>
      <c r="U173" s="126">
        <f>IF(VLOOKUP($X173,'Table 3A'!$B$10:$G$48,'Table 3A'!O$1,0)="","",VLOOKUP($X173,'Table 3A'!$B$10:$G$48,'Table 3A'!O$1,0))</f>
        <v/>
      </c>
      <c r="V173" s="126">
        <f>IF(VLOOKUP($X173,'Table 3A'!$B$10:$G$48,'Table 3A'!P$1,0)="","",VLOOKUP($X173,'Table 3A'!$B$10:$G$48,'Table 3A'!P$1,0))</f>
        <v/>
      </c>
      <c r="W173" s="113" t="n"/>
      <c r="X173" s="113">
        <f>A173&amp;"."&amp;B173&amp;"."&amp;C173&amp;"."&amp;D173&amp;"."&amp;E173&amp;"."&amp;F173&amp;"."&amp;G173&amp;"."&amp;H173&amp;"."&amp;I173&amp;"."&amp;J173&amp;"."&amp;K173&amp;"."&amp;L173&amp;"."&amp;M173&amp;"."&amp;N173&amp;"."&amp;O173&amp;"."&amp;P173&amp;"."&amp;Q173&amp;"."&amp;R173</f>
        <v/>
      </c>
      <c r="Y173" s="113" t="n"/>
      <c r="Z173" s="113" t="n"/>
      <c r="AA173" s="118">
        <f>IFERROR(+IF(X173=VLOOKUP(X173,'Table 3A'!$B$10:$B$48,1,0),"OK","check!!!!"),"check!!!!")</f>
        <v/>
      </c>
      <c r="AB173" s="113">
        <f>IF('Table 3A'!B18=X173,"ok","check!!!!")</f>
        <v/>
      </c>
      <c r="AC173" s="119" t="n"/>
    </row>
    <row r="174">
      <c r="A174" s="113" t="inlineStr">
        <is>
          <t>A</t>
        </is>
      </c>
      <c r="B174" s="113" t="inlineStr">
        <is>
          <t>N</t>
        </is>
      </c>
      <c r="C174" s="113" t="inlineStr">
        <is>
          <t>@@</t>
        </is>
      </c>
      <c r="D174" s="113" t="inlineStr">
        <is>
          <t>_Z</t>
        </is>
      </c>
      <c r="E174" s="113" t="inlineStr">
        <is>
          <t>S13</t>
        </is>
      </c>
      <c r="F174" s="113" t="inlineStr">
        <is>
          <t>_Z</t>
        </is>
      </c>
      <c r="G174" s="113" t="inlineStr">
        <is>
          <t>C</t>
        </is>
      </c>
      <c r="H174" s="113" t="inlineStr">
        <is>
          <t>A</t>
        </is>
      </c>
      <c r="I174" s="113" t="inlineStr">
        <is>
          <t>F</t>
        </is>
      </c>
      <c r="J174" s="113" t="inlineStr">
        <is>
          <t>F4</t>
        </is>
      </c>
      <c r="K174" s="113" t="inlineStr">
        <is>
          <t>L</t>
        </is>
      </c>
      <c r="L174" s="113" t="inlineStr">
        <is>
          <t>S</t>
        </is>
      </c>
      <c r="M174" s="113" t="inlineStr">
        <is>
          <t>V</t>
        </is>
      </c>
      <c r="N174" s="113" t="inlineStr">
        <is>
          <t>_T</t>
        </is>
      </c>
      <c r="O174" s="113" t="inlineStr">
        <is>
          <t>_T</t>
        </is>
      </c>
      <c r="P174" s="113" t="inlineStr">
        <is>
          <t>XDC</t>
        </is>
      </c>
      <c r="Q174" s="113" t="inlineStr">
        <is>
          <t>N</t>
        </is>
      </c>
      <c r="R174" s="113" t="inlineStr">
        <is>
          <t>EDP3</t>
        </is>
      </c>
      <c r="S174" s="126">
        <f>IF(VLOOKUP($X174,'Table 3A'!$B$10:$G$48,'Table 3A'!M$1,0)="","",VLOOKUP($X174,'Table 3A'!$B$10:$G$48,'Table 3A'!M$1,0))</f>
        <v/>
      </c>
      <c r="T174" s="126">
        <f>IF(VLOOKUP($X174,'Table 3A'!$B$10:$G$48,'Table 3A'!N$1,0)="","",VLOOKUP($X174,'Table 3A'!$B$10:$G$48,'Table 3A'!N$1,0))</f>
        <v/>
      </c>
      <c r="U174" s="126">
        <f>IF(VLOOKUP($X174,'Table 3A'!$B$10:$G$48,'Table 3A'!O$1,0)="","",VLOOKUP($X174,'Table 3A'!$B$10:$G$48,'Table 3A'!O$1,0))</f>
        <v/>
      </c>
      <c r="V174" s="126">
        <f>IF(VLOOKUP($X174,'Table 3A'!$B$10:$G$48,'Table 3A'!P$1,0)="","",VLOOKUP($X174,'Table 3A'!$B$10:$G$48,'Table 3A'!P$1,0))</f>
        <v/>
      </c>
      <c r="W174" s="113" t="n"/>
      <c r="X174" s="113">
        <f>A174&amp;"."&amp;B174&amp;"."&amp;C174&amp;"."&amp;D174&amp;"."&amp;E174&amp;"."&amp;F174&amp;"."&amp;G174&amp;"."&amp;H174&amp;"."&amp;I174&amp;"."&amp;J174&amp;"."&amp;K174&amp;"."&amp;L174&amp;"."&amp;M174&amp;"."&amp;N174&amp;"."&amp;O174&amp;"."&amp;P174&amp;"."&amp;Q174&amp;"."&amp;R174</f>
        <v/>
      </c>
      <c r="Y174" s="113" t="n"/>
      <c r="Z174" s="113" t="n"/>
      <c r="AA174" s="118">
        <f>IFERROR(+IF(X174=VLOOKUP(X174,'Table 3A'!$B$10:$B$48,1,0),"OK","check!!!!"),"check!!!!")</f>
        <v/>
      </c>
      <c r="AB174" s="113">
        <f>IF('Table 3A'!B19=X174,"ok","check!!!!")</f>
        <v/>
      </c>
      <c r="AC174" s="119" t="n"/>
    </row>
    <row r="175">
      <c r="A175" s="113" t="inlineStr">
        <is>
          <t>A</t>
        </is>
      </c>
      <c r="B175" s="113" t="inlineStr">
        <is>
          <t>N</t>
        </is>
      </c>
      <c r="C175" s="113" t="inlineStr">
        <is>
          <t>@@</t>
        </is>
      </c>
      <c r="D175" s="113" t="inlineStr">
        <is>
          <t>_Z</t>
        </is>
      </c>
      <c r="E175" s="113" t="inlineStr">
        <is>
          <t>S13</t>
        </is>
      </c>
      <c r="F175" s="113" t="inlineStr">
        <is>
          <t>_Z</t>
        </is>
      </c>
      <c r="G175" s="113" t="inlineStr">
        <is>
          <t>C</t>
        </is>
      </c>
      <c r="H175" s="113" t="inlineStr">
        <is>
          <t>AI</t>
        </is>
      </c>
      <c r="I175" s="113" t="inlineStr">
        <is>
          <t>F</t>
        </is>
      </c>
      <c r="J175" s="113" t="inlineStr">
        <is>
          <t>F4</t>
        </is>
      </c>
      <c r="K175" s="113" t="inlineStr">
        <is>
          <t>L</t>
        </is>
      </c>
      <c r="L175" s="113" t="inlineStr">
        <is>
          <t>S</t>
        </is>
      </c>
      <c r="M175" s="113" t="inlineStr">
        <is>
          <t>V</t>
        </is>
      </c>
      <c r="N175" s="113" t="inlineStr">
        <is>
          <t>_T</t>
        </is>
      </c>
      <c r="O175" s="113" t="inlineStr">
        <is>
          <t>_T</t>
        </is>
      </c>
      <c r="P175" s="113" t="inlineStr">
        <is>
          <t>XDC</t>
        </is>
      </c>
      <c r="Q175" s="113" t="inlineStr">
        <is>
          <t>N</t>
        </is>
      </c>
      <c r="R175" s="113" t="inlineStr">
        <is>
          <t>EDP3</t>
        </is>
      </c>
      <c r="S175" s="126">
        <f>IF(VLOOKUP($X175,'Table 3A'!$B$10:$G$48,'Table 3A'!M$1,0)="","",VLOOKUP($X175,'Table 3A'!$B$10:$G$48,'Table 3A'!M$1,0))</f>
        <v/>
      </c>
      <c r="T175" s="126">
        <f>IF(VLOOKUP($X175,'Table 3A'!$B$10:$G$48,'Table 3A'!N$1,0)="","",VLOOKUP($X175,'Table 3A'!$B$10:$G$48,'Table 3A'!N$1,0))</f>
        <v/>
      </c>
      <c r="U175" s="126">
        <f>IF(VLOOKUP($X175,'Table 3A'!$B$10:$G$48,'Table 3A'!O$1,0)="","",VLOOKUP($X175,'Table 3A'!$B$10:$G$48,'Table 3A'!O$1,0))</f>
        <v/>
      </c>
      <c r="V175" s="126">
        <f>IF(VLOOKUP($X175,'Table 3A'!$B$10:$G$48,'Table 3A'!P$1,0)="","",VLOOKUP($X175,'Table 3A'!$B$10:$G$48,'Table 3A'!P$1,0))</f>
        <v/>
      </c>
      <c r="W175" s="113" t="n"/>
      <c r="X175" s="113">
        <f>A175&amp;"."&amp;B175&amp;"."&amp;C175&amp;"."&amp;D175&amp;"."&amp;E175&amp;"."&amp;F175&amp;"."&amp;G175&amp;"."&amp;H175&amp;"."&amp;I175&amp;"."&amp;J175&amp;"."&amp;K175&amp;"."&amp;L175&amp;"."&amp;M175&amp;"."&amp;N175&amp;"."&amp;O175&amp;"."&amp;P175&amp;"."&amp;Q175&amp;"."&amp;R175</f>
        <v/>
      </c>
      <c r="Y175" s="113" t="n"/>
      <c r="Z175" s="113" t="n"/>
      <c r="AA175" s="118">
        <f>IFERROR(+IF(X175=VLOOKUP(X175,'Table 3A'!$B$10:$B$48,1,0),"OK","check!!!!"),"check!!!!")</f>
        <v/>
      </c>
      <c r="AB175" s="113">
        <f>IF('Table 3A'!B20=X175,"ok","check!!!!")</f>
        <v/>
      </c>
      <c r="AC175" s="119" t="n"/>
    </row>
    <row r="176">
      <c r="A176" s="113" t="inlineStr">
        <is>
          <t>A</t>
        </is>
      </c>
      <c r="B176" s="113" t="inlineStr">
        <is>
          <t>N</t>
        </is>
      </c>
      <c r="C176" s="113" t="inlineStr">
        <is>
          <t>@@</t>
        </is>
      </c>
      <c r="D176" s="113" t="inlineStr">
        <is>
          <t>_Z</t>
        </is>
      </c>
      <c r="E176" s="113" t="inlineStr">
        <is>
          <t>S13</t>
        </is>
      </c>
      <c r="F176" s="113" t="inlineStr">
        <is>
          <t>_Z</t>
        </is>
      </c>
      <c r="G176" s="113" t="inlineStr">
        <is>
          <t>C</t>
        </is>
      </c>
      <c r="H176" s="113" t="inlineStr">
        <is>
          <t>AD</t>
        </is>
      </c>
      <c r="I176" s="113" t="inlineStr">
        <is>
          <t>F</t>
        </is>
      </c>
      <c r="J176" s="113" t="inlineStr">
        <is>
          <t>F4</t>
        </is>
      </c>
      <c r="K176" s="113" t="inlineStr">
        <is>
          <t>L</t>
        </is>
      </c>
      <c r="L176" s="113" t="inlineStr">
        <is>
          <t>S</t>
        </is>
      </c>
      <c r="M176" s="113" t="inlineStr">
        <is>
          <t>V</t>
        </is>
      </c>
      <c r="N176" s="113" t="inlineStr">
        <is>
          <t>_T</t>
        </is>
      </c>
      <c r="O176" s="113" t="inlineStr">
        <is>
          <t>_T</t>
        </is>
      </c>
      <c r="P176" s="113" t="inlineStr">
        <is>
          <t>XDC</t>
        </is>
      </c>
      <c r="Q176" s="113" t="inlineStr">
        <is>
          <t>N</t>
        </is>
      </c>
      <c r="R176" s="113" t="inlineStr">
        <is>
          <t>EDP3</t>
        </is>
      </c>
      <c r="S176" s="126">
        <f>IF(VLOOKUP($X176,'Table 3A'!$B$10:$G$48,'Table 3A'!M$1,0)="","",VLOOKUP($X176,'Table 3A'!$B$10:$G$48,'Table 3A'!M$1,0))</f>
        <v/>
      </c>
      <c r="T176" s="126">
        <f>IF(VLOOKUP($X176,'Table 3A'!$B$10:$G$48,'Table 3A'!N$1,0)="","",VLOOKUP($X176,'Table 3A'!$B$10:$G$48,'Table 3A'!N$1,0))</f>
        <v/>
      </c>
      <c r="U176" s="126">
        <f>IF(VLOOKUP($X176,'Table 3A'!$B$10:$G$48,'Table 3A'!O$1,0)="","",VLOOKUP($X176,'Table 3A'!$B$10:$G$48,'Table 3A'!O$1,0))</f>
        <v/>
      </c>
      <c r="V176" s="126">
        <f>IF(VLOOKUP($X176,'Table 3A'!$B$10:$G$48,'Table 3A'!P$1,0)="","",VLOOKUP($X176,'Table 3A'!$B$10:$G$48,'Table 3A'!P$1,0))</f>
        <v/>
      </c>
      <c r="W176" s="113" t="n"/>
      <c r="X176" s="113">
        <f>A176&amp;"."&amp;B176&amp;"."&amp;C176&amp;"."&amp;D176&amp;"."&amp;E176&amp;"."&amp;F176&amp;"."&amp;G176&amp;"."&amp;H176&amp;"."&amp;I176&amp;"."&amp;J176&amp;"."&amp;K176&amp;"."&amp;L176&amp;"."&amp;M176&amp;"."&amp;N176&amp;"."&amp;O176&amp;"."&amp;P176&amp;"."&amp;Q176&amp;"."&amp;R176</f>
        <v/>
      </c>
      <c r="Y176" s="113" t="n"/>
      <c r="Z176" s="113" t="n"/>
      <c r="AA176" s="118">
        <f>IFERROR(+IF(X176=VLOOKUP(X176,'Table 3A'!$B$10:$B$48,1,0),"OK","check!!!!"),"check!!!!")</f>
        <v/>
      </c>
      <c r="AB176" s="113">
        <f>IF('Table 3A'!B21=X176,"ok","check!!!!")</f>
        <v/>
      </c>
      <c r="AC176" s="119" t="n"/>
    </row>
    <row r="177">
      <c r="A177" s="113" t="inlineStr">
        <is>
          <t>A</t>
        </is>
      </c>
      <c r="B177" s="113" t="inlineStr">
        <is>
          <t>N</t>
        </is>
      </c>
      <c r="C177" s="113" t="inlineStr">
        <is>
          <t>@@</t>
        </is>
      </c>
      <c r="D177" s="113" t="inlineStr">
        <is>
          <t>_Z</t>
        </is>
      </c>
      <c r="E177" s="113" t="inlineStr">
        <is>
          <t>S13</t>
        </is>
      </c>
      <c r="F177" s="113" t="inlineStr">
        <is>
          <t>_Z</t>
        </is>
      </c>
      <c r="G177" s="113" t="inlineStr">
        <is>
          <t>C</t>
        </is>
      </c>
      <c r="H177" s="113" t="inlineStr">
        <is>
          <t>A</t>
        </is>
      </c>
      <c r="I177" s="113" t="inlineStr">
        <is>
          <t>F</t>
        </is>
      </c>
      <c r="J177" s="113" t="inlineStr">
        <is>
          <t>F5</t>
        </is>
      </c>
      <c r="K177" s="113" t="inlineStr">
        <is>
          <t>T</t>
        </is>
      </c>
      <c r="L177" s="113" t="inlineStr">
        <is>
          <t>S</t>
        </is>
      </c>
      <c r="M177" s="113" t="inlineStr">
        <is>
          <t>V</t>
        </is>
      </c>
      <c r="N177" s="113" t="inlineStr">
        <is>
          <t>_T</t>
        </is>
      </c>
      <c r="O177" s="113" t="inlineStr">
        <is>
          <t>_T</t>
        </is>
      </c>
      <c r="P177" s="113" t="inlineStr">
        <is>
          <t>XDC</t>
        </is>
      </c>
      <c r="Q177" s="113" t="inlineStr">
        <is>
          <t>N</t>
        </is>
      </c>
      <c r="R177" s="113" t="inlineStr">
        <is>
          <t>EDP3</t>
        </is>
      </c>
      <c r="S177" s="126">
        <f>IF(VLOOKUP($X177,'Table 3A'!$B$10:$G$48,'Table 3A'!M$1,0)="","",VLOOKUP($X177,'Table 3A'!$B$10:$G$48,'Table 3A'!M$1,0))</f>
        <v/>
      </c>
      <c r="T177" s="126">
        <f>IF(VLOOKUP($X177,'Table 3A'!$B$10:$G$48,'Table 3A'!N$1,0)="","",VLOOKUP($X177,'Table 3A'!$B$10:$G$48,'Table 3A'!N$1,0))</f>
        <v/>
      </c>
      <c r="U177" s="126">
        <f>IF(VLOOKUP($X177,'Table 3A'!$B$10:$G$48,'Table 3A'!O$1,0)="","",VLOOKUP($X177,'Table 3A'!$B$10:$G$48,'Table 3A'!O$1,0))</f>
        <v/>
      </c>
      <c r="V177" s="126">
        <f>IF(VLOOKUP($X177,'Table 3A'!$B$10:$G$48,'Table 3A'!P$1,0)="","",VLOOKUP($X177,'Table 3A'!$B$10:$G$48,'Table 3A'!P$1,0))</f>
        <v/>
      </c>
      <c r="W177" s="113" t="n"/>
      <c r="X177" s="113">
        <f>A177&amp;"."&amp;B177&amp;"."&amp;C177&amp;"."&amp;D177&amp;"."&amp;E177&amp;"."&amp;F177&amp;"."&amp;G177&amp;"."&amp;H177&amp;"."&amp;I177&amp;"."&amp;J177&amp;"."&amp;K177&amp;"."&amp;L177&amp;"."&amp;M177&amp;"."&amp;N177&amp;"."&amp;O177&amp;"."&amp;P177&amp;"."&amp;Q177&amp;"."&amp;R177</f>
        <v/>
      </c>
      <c r="Y177" s="113" t="n"/>
      <c r="Z177" s="113" t="n"/>
      <c r="AA177" s="118">
        <f>IFERROR(+IF(X177=VLOOKUP(X177,'Table 3A'!$B$10:$B$48,1,0),"OK","check!!!!"),"check!!!!")</f>
        <v/>
      </c>
      <c r="AB177" s="113">
        <f>IF('Table 3A'!B22=X177,"ok","check!!!!")</f>
        <v/>
      </c>
      <c r="AC177" s="119" t="n"/>
    </row>
    <row r="178">
      <c r="A178" s="113" t="inlineStr">
        <is>
          <t>A</t>
        </is>
      </c>
      <c r="B178" s="113" t="inlineStr">
        <is>
          <t>N</t>
        </is>
      </c>
      <c r="C178" s="113" t="inlineStr">
        <is>
          <t>@@</t>
        </is>
      </c>
      <c r="D178" s="113" t="inlineStr">
        <is>
          <t>_Z</t>
        </is>
      </c>
      <c r="E178" s="113" t="inlineStr">
        <is>
          <t>S13</t>
        </is>
      </c>
      <c r="F178" s="113" t="inlineStr">
        <is>
          <t>_Z</t>
        </is>
      </c>
      <c r="G178" s="113" t="inlineStr">
        <is>
          <t>C</t>
        </is>
      </c>
      <c r="H178" s="113" t="inlineStr">
        <is>
          <t>A</t>
        </is>
      </c>
      <c r="I178" s="113" t="inlineStr">
        <is>
          <t>F</t>
        </is>
      </c>
      <c r="J178" s="113" t="inlineStr">
        <is>
          <t>F5PN</t>
        </is>
      </c>
      <c r="K178" s="113" t="inlineStr">
        <is>
          <t>T</t>
        </is>
      </c>
      <c r="L178" s="113" t="inlineStr">
        <is>
          <t>S</t>
        </is>
      </c>
      <c r="M178" s="113" t="inlineStr">
        <is>
          <t>V</t>
        </is>
      </c>
      <c r="N178" s="113" t="inlineStr">
        <is>
          <t>_T</t>
        </is>
      </c>
      <c r="O178" s="113" t="inlineStr">
        <is>
          <t>_T</t>
        </is>
      </c>
      <c r="P178" s="113" t="inlineStr">
        <is>
          <t>XDC</t>
        </is>
      </c>
      <c r="Q178" s="113" t="inlineStr">
        <is>
          <t>N</t>
        </is>
      </c>
      <c r="R178" s="113" t="inlineStr">
        <is>
          <t>EDP3</t>
        </is>
      </c>
      <c r="S178" s="126">
        <f>IF(VLOOKUP($X178,'Table 3A'!$B$10:$G$48,'Table 3A'!M$1,0)="","",VLOOKUP($X178,'Table 3A'!$B$10:$G$48,'Table 3A'!M$1,0))</f>
        <v/>
      </c>
      <c r="T178" s="126">
        <f>IF(VLOOKUP($X178,'Table 3A'!$B$10:$G$48,'Table 3A'!N$1,0)="","",VLOOKUP($X178,'Table 3A'!$B$10:$G$48,'Table 3A'!N$1,0))</f>
        <v/>
      </c>
      <c r="U178" s="126">
        <f>IF(VLOOKUP($X178,'Table 3A'!$B$10:$G$48,'Table 3A'!O$1,0)="","",VLOOKUP($X178,'Table 3A'!$B$10:$G$48,'Table 3A'!O$1,0))</f>
        <v/>
      </c>
      <c r="V178" s="126">
        <f>IF(VLOOKUP($X178,'Table 3A'!$B$10:$G$48,'Table 3A'!P$1,0)="","",VLOOKUP($X178,'Table 3A'!$B$10:$G$48,'Table 3A'!P$1,0))</f>
        <v/>
      </c>
      <c r="W178" s="113" t="n"/>
      <c r="X178" s="113">
        <f>A178&amp;"."&amp;B178&amp;"."&amp;C178&amp;"."&amp;D178&amp;"."&amp;E178&amp;"."&amp;F178&amp;"."&amp;G178&amp;"."&amp;H178&amp;"."&amp;I178&amp;"."&amp;J178&amp;"."&amp;K178&amp;"."&amp;L178&amp;"."&amp;M178&amp;"."&amp;N178&amp;"."&amp;O178&amp;"."&amp;P178&amp;"."&amp;Q178&amp;"."&amp;R178</f>
        <v/>
      </c>
      <c r="Y178" s="113" t="n"/>
      <c r="Z178" s="113" t="n"/>
      <c r="AA178" s="118">
        <f>IFERROR(+IF(X178=VLOOKUP(X178,'Table 3A'!$B$10:$B$48,1,0),"OK","check!!!!"),"check!!!!")</f>
        <v/>
      </c>
      <c r="AB178" s="113">
        <f>IF('Table 3A'!B23=X178,"ok","check!!!!")</f>
        <v/>
      </c>
      <c r="AC178" s="119" t="n"/>
    </row>
    <row r="179">
      <c r="A179" s="113" t="inlineStr">
        <is>
          <t>A</t>
        </is>
      </c>
      <c r="B179" s="113" t="inlineStr">
        <is>
          <t>N</t>
        </is>
      </c>
      <c r="C179" s="113" t="inlineStr">
        <is>
          <t>@@</t>
        </is>
      </c>
      <c r="D179" s="113" t="inlineStr">
        <is>
          <t>_Z</t>
        </is>
      </c>
      <c r="E179" s="113" t="inlineStr">
        <is>
          <t>S13</t>
        </is>
      </c>
      <c r="F179" s="113" t="inlineStr">
        <is>
          <t>_Z</t>
        </is>
      </c>
      <c r="G179" s="113" t="inlineStr">
        <is>
          <t>C</t>
        </is>
      </c>
      <c r="H179" s="113" t="inlineStr">
        <is>
          <t>A</t>
        </is>
      </c>
      <c r="I179" s="113" t="inlineStr">
        <is>
          <t>F</t>
        </is>
      </c>
      <c r="J179" s="113" t="inlineStr">
        <is>
          <t>F5OP</t>
        </is>
      </c>
      <c r="K179" s="113" t="inlineStr">
        <is>
          <t>T</t>
        </is>
      </c>
      <c r="L179" s="113" t="inlineStr">
        <is>
          <t>S</t>
        </is>
      </c>
      <c r="M179" s="113" t="inlineStr">
        <is>
          <t>V</t>
        </is>
      </c>
      <c r="N179" s="113" t="inlineStr">
        <is>
          <t>_T</t>
        </is>
      </c>
      <c r="O179" s="113" t="inlineStr">
        <is>
          <t>_T</t>
        </is>
      </c>
      <c r="P179" s="113" t="inlineStr">
        <is>
          <t>XDC</t>
        </is>
      </c>
      <c r="Q179" s="113" t="inlineStr">
        <is>
          <t>N</t>
        </is>
      </c>
      <c r="R179" s="113" t="inlineStr">
        <is>
          <t>EDP3</t>
        </is>
      </c>
      <c r="S179" s="126">
        <f>IF(VLOOKUP($X179,'Table 3A'!$B$10:$G$48,'Table 3A'!M$1,0)="","",VLOOKUP($X179,'Table 3A'!$B$10:$G$48,'Table 3A'!M$1,0))</f>
        <v/>
      </c>
      <c r="T179" s="126">
        <f>IF(VLOOKUP($X179,'Table 3A'!$B$10:$G$48,'Table 3A'!N$1,0)="","",VLOOKUP($X179,'Table 3A'!$B$10:$G$48,'Table 3A'!N$1,0))</f>
        <v/>
      </c>
      <c r="U179" s="126">
        <f>IF(VLOOKUP($X179,'Table 3A'!$B$10:$G$48,'Table 3A'!O$1,0)="","",VLOOKUP($X179,'Table 3A'!$B$10:$G$48,'Table 3A'!O$1,0))</f>
        <v/>
      </c>
      <c r="V179" s="126">
        <f>IF(VLOOKUP($X179,'Table 3A'!$B$10:$G$48,'Table 3A'!P$1,0)="","",VLOOKUP($X179,'Table 3A'!$B$10:$G$48,'Table 3A'!P$1,0))</f>
        <v/>
      </c>
      <c r="W179" s="113" t="n"/>
      <c r="X179" s="113">
        <f>A179&amp;"."&amp;B179&amp;"."&amp;C179&amp;"."&amp;D179&amp;"."&amp;E179&amp;"."&amp;F179&amp;"."&amp;G179&amp;"."&amp;H179&amp;"."&amp;I179&amp;"."&amp;J179&amp;"."&amp;K179&amp;"."&amp;L179&amp;"."&amp;M179&amp;"."&amp;N179&amp;"."&amp;O179&amp;"."&amp;P179&amp;"."&amp;Q179&amp;"."&amp;R179</f>
        <v/>
      </c>
      <c r="Y179" s="113" t="n"/>
      <c r="Z179" s="113" t="n"/>
      <c r="AA179" s="118">
        <f>IFERROR(+IF(X179=VLOOKUP(X179,'Table 3A'!$B$10:$B$48,1,0),"OK","check!!!!"),"check!!!!")</f>
        <v/>
      </c>
      <c r="AB179" s="113">
        <f>IF('Table 3A'!B24=X179,"ok","check!!!!")</f>
        <v/>
      </c>
      <c r="AC179" s="119" t="n"/>
    </row>
    <row r="180">
      <c r="A180" s="113" t="inlineStr">
        <is>
          <t>A</t>
        </is>
      </c>
      <c r="B180" s="113" t="inlineStr">
        <is>
          <t>N</t>
        </is>
      </c>
      <c r="C180" s="113" t="inlineStr">
        <is>
          <t>@@</t>
        </is>
      </c>
      <c r="D180" s="113" t="inlineStr">
        <is>
          <t>_Z</t>
        </is>
      </c>
      <c r="E180" s="113" t="inlineStr">
        <is>
          <t>S13</t>
        </is>
      </c>
      <c r="F180" s="113" t="inlineStr">
        <is>
          <t>_Z</t>
        </is>
      </c>
      <c r="G180" s="113" t="inlineStr">
        <is>
          <t>C</t>
        </is>
      </c>
      <c r="H180" s="113" t="inlineStr">
        <is>
          <t>AI</t>
        </is>
      </c>
      <c r="I180" s="113" t="inlineStr">
        <is>
          <t>F</t>
        </is>
      </c>
      <c r="J180" s="113" t="inlineStr">
        <is>
          <t>F5OP</t>
        </is>
      </c>
      <c r="K180" s="113" t="inlineStr">
        <is>
          <t>T</t>
        </is>
      </c>
      <c r="L180" s="113" t="inlineStr">
        <is>
          <t>S</t>
        </is>
      </c>
      <c r="M180" s="113" t="inlineStr">
        <is>
          <t>V</t>
        </is>
      </c>
      <c r="N180" s="113" t="inlineStr">
        <is>
          <t>_T</t>
        </is>
      </c>
      <c r="O180" s="113" t="inlineStr">
        <is>
          <t>_T</t>
        </is>
      </c>
      <c r="P180" s="113" t="inlineStr">
        <is>
          <t>XDC</t>
        </is>
      </c>
      <c r="Q180" s="113" t="inlineStr">
        <is>
          <t>N</t>
        </is>
      </c>
      <c r="R180" s="113" t="inlineStr">
        <is>
          <t>EDP3</t>
        </is>
      </c>
      <c r="S180" s="126">
        <f>IF(VLOOKUP($X180,'Table 3A'!$B$10:$G$48,'Table 3A'!M$1,0)="","",VLOOKUP($X180,'Table 3A'!$B$10:$G$48,'Table 3A'!M$1,0))</f>
        <v/>
      </c>
      <c r="T180" s="126">
        <f>IF(VLOOKUP($X180,'Table 3A'!$B$10:$G$48,'Table 3A'!N$1,0)="","",VLOOKUP($X180,'Table 3A'!$B$10:$G$48,'Table 3A'!N$1,0))</f>
        <v/>
      </c>
      <c r="U180" s="126">
        <f>IF(VLOOKUP($X180,'Table 3A'!$B$10:$G$48,'Table 3A'!O$1,0)="","",VLOOKUP($X180,'Table 3A'!$B$10:$G$48,'Table 3A'!O$1,0))</f>
        <v/>
      </c>
      <c r="V180" s="126">
        <f>IF(VLOOKUP($X180,'Table 3A'!$B$10:$G$48,'Table 3A'!P$1,0)="","",VLOOKUP($X180,'Table 3A'!$B$10:$G$48,'Table 3A'!P$1,0))</f>
        <v/>
      </c>
      <c r="W180" s="113" t="n"/>
      <c r="X180" s="113">
        <f>A180&amp;"."&amp;B180&amp;"."&amp;C180&amp;"."&amp;D180&amp;"."&amp;E180&amp;"."&amp;F180&amp;"."&amp;G180&amp;"."&amp;H180&amp;"."&amp;I180&amp;"."&amp;J180&amp;"."&amp;K180&amp;"."&amp;L180&amp;"."&amp;M180&amp;"."&amp;N180&amp;"."&amp;O180&amp;"."&amp;P180&amp;"."&amp;Q180&amp;"."&amp;R180</f>
        <v/>
      </c>
      <c r="Y180" s="113" t="n"/>
      <c r="Z180" s="113" t="n"/>
      <c r="AA180" s="118">
        <f>IFERROR(+IF(X180=VLOOKUP(X180,'Table 3A'!$B$10:$B$48,1,0),"OK","check!!!!"),"check!!!!")</f>
        <v/>
      </c>
      <c r="AB180" s="113">
        <f>IF('Table 3A'!B25=X180,"ok","check!!!!")</f>
        <v/>
      </c>
      <c r="AC180" s="119" t="n"/>
    </row>
    <row r="181">
      <c r="A181" s="113" t="inlineStr">
        <is>
          <t>A</t>
        </is>
      </c>
      <c r="B181" s="113" t="inlineStr">
        <is>
          <t>N</t>
        </is>
      </c>
      <c r="C181" s="113" t="inlineStr">
        <is>
          <t>@@</t>
        </is>
      </c>
      <c r="D181" s="113" t="inlineStr">
        <is>
          <t>_Z</t>
        </is>
      </c>
      <c r="E181" s="113" t="inlineStr">
        <is>
          <t>S13</t>
        </is>
      </c>
      <c r="F181" s="113" t="inlineStr">
        <is>
          <t>_Z</t>
        </is>
      </c>
      <c r="G181" s="113" t="inlineStr">
        <is>
          <t>C</t>
        </is>
      </c>
      <c r="H181" s="113" t="inlineStr">
        <is>
          <t>AD</t>
        </is>
      </c>
      <c r="I181" s="113" t="inlineStr">
        <is>
          <t>F</t>
        </is>
      </c>
      <c r="J181" s="113" t="inlineStr">
        <is>
          <t>F5OP</t>
        </is>
      </c>
      <c r="K181" s="113" t="inlineStr">
        <is>
          <t>T</t>
        </is>
      </c>
      <c r="L181" s="113" t="inlineStr">
        <is>
          <t>S</t>
        </is>
      </c>
      <c r="M181" s="113" t="inlineStr">
        <is>
          <t>V</t>
        </is>
      </c>
      <c r="N181" s="113" t="inlineStr">
        <is>
          <t>_T</t>
        </is>
      </c>
      <c r="O181" s="113" t="inlineStr">
        <is>
          <t>_T</t>
        </is>
      </c>
      <c r="P181" s="113" t="inlineStr">
        <is>
          <t>XDC</t>
        </is>
      </c>
      <c r="Q181" s="113" t="inlineStr">
        <is>
          <t>N</t>
        </is>
      </c>
      <c r="R181" s="113" t="inlineStr">
        <is>
          <t>EDP3</t>
        </is>
      </c>
      <c r="S181" s="126">
        <f>IF(VLOOKUP($X181,'Table 3A'!$B$10:$G$48,'Table 3A'!M$1,0)="","",VLOOKUP($X181,'Table 3A'!$B$10:$G$48,'Table 3A'!M$1,0))</f>
        <v/>
      </c>
      <c r="T181" s="126">
        <f>IF(VLOOKUP($X181,'Table 3A'!$B$10:$G$48,'Table 3A'!N$1,0)="","",VLOOKUP($X181,'Table 3A'!$B$10:$G$48,'Table 3A'!N$1,0))</f>
        <v/>
      </c>
      <c r="U181" s="126">
        <f>IF(VLOOKUP($X181,'Table 3A'!$B$10:$G$48,'Table 3A'!O$1,0)="","",VLOOKUP($X181,'Table 3A'!$B$10:$G$48,'Table 3A'!O$1,0))</f>
        <v/>
      </c>
      <c r="V181" s="126">
        <f>IF(VLOOKUP($X181,'Table 3A'!$B$10:$G$48,'Table 3A'!P$1,0)="","",VLOOKUP($X181,'Table 3A'!$B$10:$G$48,'Table 3A'!P$1,0))</f>
        <v/>
      </c>
      <c r="W181" s="113" t="n"/>
      <c r="X181" s="113">
        <f>A181&amp;"."&amp;B181&amp;"."&amp;C181&amp;"."&amp;D181&amp;"."&amp;E181&amp;"."&amp;F181&amp;"."&amp;G181&amp;"."&amp;H181&amp;"."&amp;I181&amp;"."&amp;J181&amp;"."&amp;K181&amp;"."&amp;L181&amp;"."&amp;M181&amp;"."&amp;N181&amp;"."&amp;O181&amp;"."&amp;P181&amp;"."&amp;Q181&amp;"."&amp;R181</f>
        <v/>
      </c>
      <c r="Y181" s="113" t="n"/>
      <c r="Z181" s="113" t="n"/>
      <c r="AA181" s="118">
        <f>IFERROR(+IF(X181=VLOOKUP(X181,'Table 3A'!$B$10:$B$48,1,0),"OK","check!!!!"),"check!!!!")</f>
        <v/>
      </c>
      <c r="AB181" s="113">
        <f>IF('Table 3A'!B26=X181,"ok","check!!!!")</f>
        <v/>
      </c>
      <c r="AC181" s="119" t="n"/>
    </row>
    <row r="182">
      <c r="A182" s="113" t="inlineStr">
        <is>
          <t>A</t>
        </is>
      </c>
      <c r="B182" s="113" t="inlineStr">
        <is>
          <t>N</t>
        </is>
      </c>
      <c r="C182" s="113" t="inlineStr">
        <is>
          <t>@@</t>
        </is>
      </c>
      <c r="D182" s="113" t="inlineStr">
        <is>
          <t>_Z</t>
        </is>
      </c>
      <c r="E182" s="113" t="inlineStr">
        <is>
          <t>S13</t>
        </is>
      </c>
      <c r="F182" s="113" t="inlineStr">
        <is>
          <t>_Z</t>
        </is>
      </c>
      <c r="G182" s="113" t="inlineStr">
        <is>
          <t>C</t>
        </is>
      </c>
      <c r="H182" s="113" t="inlineStr">
        <is>
          <t>A</t>
        </is>
      </c>
      <c r="I182" s="113" t="inlineStr">
        <is>
          <t>F</t>
        </is>
      </c>
      <c r="J182" s="113" t="inlineStr">
        <is>
          <t>F71</t>
        </is>
      </c>
      <c r="K182" s="113" t="inlineStr">
        <is>
          <t>T</t>
        </is>
      </c>
      <c r="L182" s="113" t="inlineStr">
        <is>
          <t>S</t>
        </is>
      </c>
      <c r="M182" s="113" t="inlineStr">
        <is>
          <t>V</t>
        </is>
      </c>
      <c r="N182" s="113" t="inlineStr">
        <is>
          <t>_T</t>
        </is>
      </c>
      <c r="O182" s="113" t="inlineStr">
        <is>
          <t>_T</t>
        </is>
      </c>
      <c r="P182" s="113" t="inlineStr">
        <is>
          <t>XDC</t>
        </is>
      </c>
      <c r="Q182" s="113" t="inlineStr">
        <is>
          <t>N</t>
        </is>
      </c>
      <c r="R182" s="113" t="inlineStr">
        <is>
          <t>EDP3</t>
        </is>
      </c>
      <c r="S182" s="126">
        <f>IF(VLOOKUP($X182,'Table 3A'!$B$10:$G$48,'Table 3A'!M$1,0)="","",VLOOKUP($X182,'Table 3A'!$B$10:$G$48,'Table 3A'!M$1,0))</f>
        <v/>
      </c>
      <c r="T182" s="126">
        <f>IF(VLOOKUP($X182,'Table 3A'!$B$10:$G$48,'Table 3A'!N$1,0)="","",VLOOKUP($X182,'Table 3A'!$B$10:$G$48,'Table 3A'!N$1,0))</f>
        <v/>
      </c>
      <c r="U182" s="126">
        <f>IF(VLOOKUP($X182,'Table 3A'!$B$10:$G$48,'Table 3A'!O$1,0)="","",VLOOKUP($X182,'Table 3A'!$B$10:$G$48,'Table 3A'!O$1,0))</f>
        <v/>
      </c>
      <c r="V182" s="126">
        <f>IF(VLOOKUP($X182,'Table 3A'!$B$10:$G$48,'Table 3A'!P$1,0)="","",VLOOKUP($X182,'Table 3A'!$B$10:$G$48,'Table 3A'!P$1,0))</f>
        <v/>
      </c>
      <c r="W182" s="113" t="n"/>
      <c r="X182" s="113">
        <f>A182&amp;"."&amp;B182&amp;"."&amp;C182&amp;"."&amp;D182&amp;"."&amp;E182&amp;"."&amp;F182&amp;"."&amp;G182&amp;"."&amp;H182&amp;"."&amp;I182&amp;"."&amp;J182&amp;"."&amp;K182&amp;"."&amp;L182&amp;"."&amp;M182&amp;"."&amp;N182&amp;"."&amp;O182&amp;"."&amp;P182&amp;"."&amp;Q182&amp;"."&amp;R182</f>
        <v/>
      </c>
      <c r="Y182" s="113" t="n"/>
      <c r="Z182" s="113" t="n"/>
      <c r="AA182" s="118">
        <f>IFERROR(+IF(X182=VLOOKUP(X182,'Table 3A'!$B$10:$B$48,1,0),"OK","check!!!!"),"check!!!!")</f>
        <v/>
      </c>
      <c r="AB182" s="113">
        <f>IF('Table 3A'!B27=X182,"ok","check!!!!")</f>
        <v/>
      </c>
      <c r="AC182" s="119" t="n"/>
    </row>
    <row r="183">
      <c r="A183" s="113" t="inlineStr">
        <is>
          <t>A</t>
        </is>
      </c>
      <c r="B183" s="113" t="inlineStr">
        <is>
          <t>N</t>
        </is>
      </c>
      <c r="C183" s="113" t="inlineStr">
        <is>
          <t>@@</t>
        </is>
      </c>
      <c r="D183" s="113" t="inlineStr">
        <is>
          <t>_Z</t>
        </is>
      </c>
      <c r="E183" s="113" t="inlineStr">
        <is>
          <t>S13</t>
        </is>
      </c>
      <c r="F183" s="113" t="inlineStr">
        <is>
          <t>_Z</t>
        </is>
      </c>
      <c r="G183" s="113" t="inlineStr">
        <is>
          <t>C</t>
        </is>
      </c>
      <c r="H183" s="113" t="inlineStr">
        <is>
          <t>A</t>
        </is>
      </c>
      <c r="I183" s="113" t="inlineStr">
        <is>
          <t>F</t>
        </is>
      </c>
      <c r="J183" s="113" t="inlineStr">
        <is>
          <t>F8</t>
        </is>
      </c>
      <c r="K183" s="113" t="inlineStr">
        <is>
          <t>T</t>
        </is>
      </c>
      <c r="L183" s="113" t="inlineStr">
        <is>
          <t>S</t>
        </is>
      </c>
      <c r="M183" s="113" t="inlineStr">
        <is>
          <t>V</t>
        </is>
      </c>
      <c r="N183" s="113" t="inlineStr">
        <is>
          <t>_T</t>
        </is>
      </c>
      <c r="O183" s="113" t="inlineStr">
        <is>
          <t>_T</t>
        </is>
      </c>
      <c r="P183" s="113" t="inlineStr">
        <is>
          <t>XDC</t>
        </is>
      </c>
      <c r="Q183" s="113" t="inlineStr">
        <is>
          <t>N</t>
        </is>
      </c>
      <c r="R183" s="113" t="inlineStr">
        <is>
          <t>EDP3</t>
        </is>
      </c>
      <c r="S183" s="126">
        <f>IF(VLOOKUP($X183,'Table 3A'!$B$10:$G$48,'Table 3A'!M$1,0)="","",VLOOKUP($X183,'Table 3A'!$B$10:$G$48,'Table 3A'!M$1,0))</f>
        <v/>
      </c>
      <c r="T183" s="126">
        <f>IF(VLOOKUP($X183,'Table 3A'!$B$10:$G$48,'Table 3A'!N$1,0)="","",VLOOKUP($X183,'Table 3A'!$B$10:$G$48,'Table 3A'!N$1,0))</f>
        <v/>
      </c>
      <c r="U183" s="126">
        <f>IF(VLOOKUP($X183,'Table 3A'!$B$10:$G$48,'Table 3A'!O$1,0)="","",VLOOKUP($X183,'Table 3A'!$B$10:$G$48,'Table 3A'!O$1,0))</f>
        <v/>
      </c>
      <c r="V183" s="126">
        <f>IF(VLOOKUP($X183,'Table 3A'!$B$10:$G$48,'Table 3A'!P$1,0)="","",VLOOKUP($X183,'Table 3A'!$B$10:$G$48,'Table 3A'!P$1,0))</f>
        <v/>
      </c>
      <c r="W183" s="113" t="n"/>
      <c r="X183" s="113">
        <f>A183&amp;"."&amp;B183&amp;"."&amp;C183&amp;"."&amp;D183&amp;"."&amp;E183&amp;"."&amp;F183&amp;"."&amp;G183&amp;"."&amp;H183&amp;"."&amp;I183&amp;"."&amp;J183&amp;"."&amp;K183&amp;"."&amp;L183&amp;"."&amp;M183&amp;"."&amp;N183&amp;"."&amp;O183&amp;"."&amp;P183&amp;"."&amp;Q183&amp;"."&amp;R183</f>
        <v/>
      </c>
      <c r="Y183" s="113" t="n"/>
      <c r="Z183" s="113" t="n"/>
      <c r="AA183" s="118">
        <f>IFERROR(+IF(X183=VLOOKUP(X183,'Table 3A'!$B$10:$B$48,1,0),"OK","check!!!!"),"check!!!!")</f>
        <v/>
      </c>
      <c r="AB183" s="113">
        <f>IF('Table 3A'!B28=X183,"ok","check!!!!")</f>
        <v/>
      </c>
      <c r="AC183" s="119" t="n"/>
    </row>
    <row r="184">
      <c r="A184" s="113" t="inlineStr">
        <is>
          <t>A</t>
        </is>
      </c>
      <c r="B184" s="113" t="inlineStr">
        <is>
          <t>N</t>
        </is>
      </c>
      <c r="C184" s="113" t="inlineStr">
        <is>
          <t>@@</t>
        </is>
      </c>
      <c r="D184" s="113" t="inlineStr">
        <is>
          <t>_Z</t>
        </is>
      </c>
      <c r="E184" s="113" t="inlineStr">
        <is>
          <t>S13</t>
        </is>
      </c>
      <c r="F184" s="113" t="inlineStr">
        <is>
          <t>_Z</t>
        </is>
      </c>
      <c r="G184" s="113" t="inlineStr">
        <is>
          <t>C</t>
        </is>
      </c>
      <c r="H184" s="113" t="inlineStr">
        <is>
          <t>A</t>
        </is>
      </c>
      <c r="I184" s="113" t="inlineStr">
        <is>
          <t>F</t>
        </is>
      </c>
      <c r="J184" s="113" t="inlineStr">
        <is>
          <t>FN</t>
        </is>
      </c>
      <c r="K184" s="113" t="inlineStr">
        <is>
          <t>T</t>
        </is>
      </c>
      <c r="L184" s="113" t="inlineStr">
        <is>
          <t>S</t>
        </is>
      </c>
      <c r="M184" s="113" t="inlineStr">
        <is>
          <t>V</t>
        </is>
      </c>
      <c r="N184" s="113" t="inlineStr">
        <is>
          <t>_T</t>
        </is>
      </c>
      <c r="O184" s="113" t="inlineStr">
        <is>
          <t>_T</t>
        </is>
      </c>
      <c r="P184" s="113" t="inlineStr">
        <is>
          <t>XDC</t>
        </is>
      </c>
      <c r="Q184" s="113" t="inlineStr">
        <is>
          <t>N</t>
        </is>
      </c>
      <c r="R184" s="113" t="inlineStr">
        <is>
          <t>EDP3</t>
        </is>
      </c>
      <c r="S184" s="126">
        <f>IF(VLOOKUP($X184,'Table 3A'!$B$10:$G$48,'Table 3A'!M$1,0)="","",VLOOKUP($X184,'Table 3A'!$B$10:$G$48,'Table 3A'!M$1,0))</f>
        <v/>
      </c>
      <c r="T184" s="126">
        <f>IF(VLOOKUP($X184,'Table 3A'!$B$10:$G$48,'Table 3A'!N$1,0)="","",VLOOKUP($X184,'Table 3A'!$B$10:$G$48,'Table 3A'!N$1,0))</f>
        <v/>
      </c>
      <c r="U184" s="126">
        <f>IF(VLOOKUP($X184,'Table 3A'!$B$10:$G$48,'Table 3A'!O$1,0)="","",VLOOKUP($X184,'Table 3A'!$B$10:$G$48,'Table 3A'!O$1,0))</f>
        <v/>
      </c>
      <c r="V184" s="126">
        <f>IF(VLOOKUP($X184,'Table 3A'!$B$10:$G$48,'Table 3A'!P$1,0)="","",VLOOKUP($X184,'Table 3A'!$B$10:$G$48,'Table 3A'!P$1,0))</f>
        <v/>
      </c>
      <c r="W184" s="113" t="n"/>
      <c r="X184" s="113">
        <f>A184&amp;"."&amp;B184&amp;"."&amp;C184&amp;"."&amp;D184&amp;"."&amp;E184&amp;"."&amp;F184&amp;"."&amp;G184&amp;"."&amp;H184&amp;"."&amp;I184&amp;"."&amp;J184&amp;"."&amp;K184&amp;"."&amp;L184&amp;"."&amp;M184&amp;"."&amp;N184&amp;"."&amp;O184&amp;"."&amp;P184&amp;"."&amp;Q184&amp;"."&amp;R184</f>
        <v/>
      </c>
      <c r="Y184" s="113" t="n"/>
      <c r="Z184" s="113" t="n"/>
      <c r="AA184" s="118">
        <f>IFERROR(+IF(X184=VLOOKUP(X184,'Table 3A'!$B$10:$B$48,1,0),"OK","check!!!!"),"check!!!!")</f>
        <v/>
      </c>
      <c r="AB184" s="113">
        <f>IF('Table 3A'!B29=X184,"ok","check!!!!")</f>
        <v/>
      </c>
      <c r="AC184" s="119" t="n"/>
    </row>
    <row r="185">
      <c r="A185" s="113" t="inlineStr">
        <is>
          <t>A</t>
        </is>
      </c>
      <c r="B185" s="113" t="inlineStr">
        <is>
          <t>N</t>
        </is>
      </c>
      <c r="C185" s="113" t="inlineStr">
        <is>
          <t>@@</t>
        </is>
      </c>
      <c r="D185" s="113" t="inlineStr">
        <is>
          <t>_Z</t>
        </is>
      </c>
      <c r="E185" s="113" t="inlineStr">
        <is>
          <t>S13</t>
        </is>
      </c>
      <c r="F185" s="113" t="inlineStr">
        <is>
          <t>_Z</t>
        </is>
      </c>
      <c r="G185" s="113" t="inlineStr">
        <is>
          <t>C</t>
        </is>
      </c>
      <c r="H185" s="113" t="inlineStr">
        <is>
          <t>_X</t>
        </is>
      </c>
      <c r="I185" s="113" t="inlineStr">
        <is>
          <t>ORADJ</t>
        </is>
      </c>
      <c r="J185" s="113" t="inlineStr">
        <is>
          <t>_Z</t>
        </is>
      </c>
      <c r="K185" s="113" t="inlineStr">
        <is>
          <t>T</t>
        </is>
      </c>
      <c r="L185" s="113" t="inlineStr">
        <is>
          <t>S</t>
        </is>
      </c>
      <c r="M185" s="113" t="inlineStr">
        <is>
          <t>V</t>
        </is>
      </c>
      <c r="N185" s="113" t="inlineStr">
        <is>
          <t>_T</t>
        </is>
      </c>
      <c r="O185" s="113" t="inlineStr">
        <is>
          <t>_T</t>
        </is>
      </c>
      <c r="P185" s="113" t="inlineStr">
        <is>
          <t>XDC</t>
        </is>
      </c>
      <c r="Q185" s="113" t="inlineStr">
        <is>
          <t>N</t>
        </is>
      </c>
      <c r="R185" s="113" t="inlineStr">
        <is>
          <t>EDP3</t>
        </is>
      </c>
      <c r="S185" s="126">
        <f>IF(VLOOKUP($X185,'Table 3A'!$B$10:$G$48,'Table 3A'!M$1,0)="","",VLOOKUP($X185,'Table 3A'!$B$10:$G$48,'Table 3A'!M$1,0))</f>
        <v/>
      </c>
      <c r="T185" s="126">
        <f>IF(VLOOKUP($X185,'Table 3A'!$B$10:$G$48,'Table 3A'!N$1,0)="","",VLOOKUP($X185,'Table 3A'!$B$10:$G$48,'Table 3A'!N$1,0))</f>
        <v/>
      </c>
      <c r="U185" s="126">
        <f>IF(VLOOKUP($X185,'Table 3A'!$B$10:$G$48,'Table 3A'!O$1,0)="","",VLOOKUP($X185,'Table 3A'!$B$10:$G$48,'Table 3A'!O$1,0))</f>
        <v/>
      </c>
      <c r="V185" s="126">
        <f>IF(VLOOKUP($X185,'Table 3A'!$B$10:$G$48,'Table 3A'!P$1,0)="","",VLOOKUP($X185,'Table 3A'!$B$10:$G$48,'Table 3A'!P$1,0))</f>
        <v/>
      </c>
      <c r="W185" s="113" t="n"/>
      <c r="X185" s="113">
        <f>A185&amp;"."&amp;B185&amp;"."&amp;C185&amp;"."&amp;D185&amp;"."&amp;E185&amp;"."&amp;F185&amp;"."&amp;G185&amp;"."&amp;H185&amp;"."&amp;I185&amp;"."&amp;J185&amp;"."&amp;K185&amp;"."&amp;L185&amp;"."&amp;M185&amp;"."&amp;N185&amp;"."&amp;O185&amp;"."&amp;P185&amp;"."&amp;Q185&amp;"."&amp;R185</f>
        <v/>
      </c>
      <c r="Y185" s="113" t="n"/>
      <c r="Z185" s="113" t="n"/>
      <c r="AA185" s="118">
        <f>IFERROR(+IF(X185=VLOOKUP(X185,'Table 3A'!$B$10:$B$48,1,0),"OK","check!!!!"),"check!!!!")</f>
        <v/>
      </c>
      <c r="AB185" s="113">
        <f>IF('Table 3A'!B31=X185,"ok","check!!!!")</f>
        <v/>
      </c>
      <c r="AC185" s="119" t="n"/>
    </row>
    <row r="186">
      <c r="A186" s="113" t="inlineStr">
        <is>
          <t>A</t>
        </is>
      </c>
      <c r="B186" s="113" t="inlineStr">
        <is>
          <t>N</t>
        </is>
      </c>
      <c r="C186" s="113" t="inlineStr">
        <is>
          <t>@@</t>
        </is>
      </c>
      <c r="D186" s="113" t="inlineStr">
        <is>
          <t>_Z</t>
        </is>
      </c>
      <c r="E186" s="113" t="inlineStr">
        <is>
          <t>S13</t>
        </is>
      </c>
      <c r="F186" s="113" t="inlineStr">
        <is>
          <t>_Z</t>
        </is>
      </c>
      <c r="G186" s="113" t="inlineStr">
        <is>
          <t>C</t>
        </is>
      </c>
      <c r="H186" s="113" t="inlineStr">
        <is>
          <t>L</t>
        </is>
      </c>
      <c r="I186" s="113" t="inlineStr">
        <is>
          <t>F</t>
        </is>
      </c>
      <c r="J186" s="113" t="inlineStr">
        <is>
          <t>F71</t>
        </is>
      </c>
      <c r="K186" s="113" t="inlineStr">
        <is>
          <t>T</t>
        </is>
      </c>
      <c r="L186" s="113" t="inlineStr">
        <is>
          <t>S</t>
        </is>
      </c>
      <c r="M186" s="113" t="inlineStr">
        <is>
          <t>V</t>
        </is>
      </c>
      <c r="N186" s="113" t="inlineStr">
        <is>
          <t>_T</t>
        </is>
      </c>
      <c r="O186" s="113" t="inlineStr">
        <is>
          <t>_T</t>
        </is>
      </c>
      <c r="P186" s="113" t="inlineStr">
        <is>
          <t>XDC</t>
        </is>
      </c>
      <c r="Q186" s="113" t="inlineStr">
        <is>
          <t>N</t>
        </is>
      </c>
      <c r="R186" s="113" t="inlineStr">
        <is>
          <t>EDP3</t>
        </is>
      </c>
      <c r="S186" s="126">
        <f>IF(VLOOKUP($X186,'Table 3A'!$B$10:$G$48,'Table 3A'!M$1,0)="","",VLOOKUP($X186,'Table 3A'!$B$10:$G$48,'Table 3A'!M$1,0))</f>
        <v/>
      </c>
      <c r="T186" s="126">
        <f>IF(VLOOKUP($X186,'Table 3A'!$B$10:$G$48,'Table 3A'!N$1,0)="","",VLOOKUP($X186,'Table 3A'!$B$10:$G$48,'Table 3A'!N$1,0))</f>
        <v/>
      </c>
      <c r="U186" s="126">
        <f>IF(VLOOKUP($X186,'Table 3A'!$B$10:$G$48,'Table 3A'!O$1,0)="","",VLOOKUP($X186,'Table 3A'!$B$10:$G$48,'Table 3A'!O$1,0))</f>
        <v/>
      </c>
      <c r="V186" s="126">
        <f>IF(VLOOKUP($X186,'Table 3A'!$B$10:$G$48,'Table 3A'!P$1,0)="","",VLOOKUP($X186,'Table 3A'!$B$10:$G$48,'Table 3A'!P$1,0))</f>
        <v/>
      </c>
      <c r="W186" s="113" t="n"/>
      <c r="X186" s="113">
        <f>A186&amp;"."&amp;B186&amp;"."&amp;C186&amp;"."&amp;D186&amp;"."&amp;E186&amp;"."&amp;F186&amp;"."&amp;G186&amp;"."&amp;H186&amp;"."&amp;I186&amp;"."&amp;J186&amp;"."&amp;K186&amp;"."&amp;L186&amp;"."&amp;M186&amp;"."&amp;N186&amp;"."&amp;O186&amp;"."&amp;P186&amp;"."&amp;Q186&amp;"."&amp;R186</f>
        <v/>
      </c>
      <c r="Y186" s="113" t="n"/>
      <c r="Z186" s="113" t="n"/>
      <c r="AA186" s="118">
        <f>IFERROR(+IF(X186=VLOOKUP(X186,'Table 3A'!$B$10:$B$48,1,0),"OK","check!!!!"),"check!!!!")</f>
        <v/>
      </c>
      <c r="AB186" s="113">
        <f>IF('Table 3A'!B32=X186,"ok","check!!!!")</f>
        <v/>
      </c>
      <c r="AC186" s="119" t="n"/>
    </row>
    <row r="187">
      <c r="A187" s="113" t="inlineStr">
        <is>
          <t>A</t>
        </is>
      </c>
      <c r="B187" s="113" t="inlineStr">
        <is>
          <t>N</t>
        </is>
      </c>
      <c r="C187" s="113" t="inlineStr">
        <is>
          <t>@@</t>
        </is>
      </c>
      <c r="D187" s="113" t="inlineStr">
        <is>
          <t>_Z</t>
        </is>
      </c>
      <c r="E187" s="113" t="inlineStr">
        <is>
          <t>S13</t>
        </is>
      </c>
      <c r="F187" s="113" t="inlineStr">
        <is>
          <t>_Z</t>
        </is>
      </c>
      <c r="G187" s="113" t="inlineStr">
        <is>
          <t>C</t>
        </is>
      </c>
      <c r="H187" s="113" t="inlineStr">
        <is>
          <t>L</t>
        </is>
      </c>
      <c r="I187" s="113" t="inlineStr">
        <is>
          <t>F</t>
        </is>
      </c>
      <c r="J187" s="113" t="inlineStr">
        <is>
          <t>F8</t>
        </is>
      </c>
      <c r="K187" s="113" t="inlineStr">
        <is>
          <t>T</t>
        </is>
      </c>
      <c r="L187" s="113" t="inlineStr">
        <is>
          <t>S</t>
        </is>
      </c>
      <c r="M187" s="113" t="inlineStr">
        <is>
          <t>V</t>
        </is>
      </c>
      <c r="N187" s="113" t="inlineStr">
        <is>
          <t>_T</t>
        </is>
      </c>
      <c r="O187" s="113" t="inlineStr">
        <is>
          <t>_T</t>
        </is>
      </c>
      <c r="P187" s="113" t="inlineStr">
        <is>
          <t>XDC</t>
        </is>
      </c>
      <c r="Q187" s="113" t="inlineStr">
        <is>
          <t>N</t>
        </is>
      </c>
      <c r="R187" s="113" t="inlineStr">
        <is>
          <t>EDP3</t>
        </is>
      </c>
      <c r="S187" s="126">
        <f>IF(VLOOKUP($X187,'Table 3A'!$B$10:$G$48,'Table 3A'!M$1,0)="","",VLOOKUP($X187,'Table 3A'!$B$10:$G$48,'Table 3A'!M$1,0))</f>
        <v/>
      </c>
      <c r="T187" s="126">
        <f>IF(VLOOKUP($X187,'Table 3A'!$B$10:$G$48,'Table 3A'!N$1,0)="","",VLOOKUP($X187,'Table 3A'!$B$10:$G$48,'Table 3A'!N$1,0))</f>
        <v/>
      </c>
      <c r="U187" s="126">
        <f>IF(VLOOKUP($X187,'Table 3A'!$B$10:$G$48,'Table 3A'!O$1,0)="","",VLOOKUP($X187,'Table 3A'!$B$10:$G$48,'Table 3A'!O$1,0))</f>
        <v/>
      </c>
      <c r="V187" s="126">
        <f>IF(VLOOKUP($X187,'Table 3A'!$B$10:$G$48,'Table 3A'!P$1,0)="","",VLOOKUP($X187,'Table 3A'!$B$10:$G$48,'Table 3A'!P$1,0))</f>
        <v/>
      </c>
      <c r="W187" s="113" t="n"/>
      <c r="X187" s="113">
        <f>A187&amp;"."&amp;B187&amp;"."&amp;C187&amp;"."&amp;D187&amp;"."&amp;E187&amp;"."&amp;F187&amp;"."&amp;G187&amp;"."&amp;H187&amp;"."&amp;I187&amp;"."&amp;J187&amp;"."&amp;K187&amp;"."&amp;L187&amp;"."&amp;M187&amp;"."&amp;N187&amp;"."&amp;O187&amp;"."&amp;P187&amp;"."&amp;Q187&amp;"."&amp;R187</f>
        <v/>
      </c>
      <c r="Y187" s="113" t="n"/>
      <c r="Z187" s="113" t="n"/>
      <c r="AA187" s="118">
        <f>IFERROR(+IF(X187=VLOOKUP(X187,'Table 3A'!$B$10:$B$48,1,0),"OK","check!!!!"),"check!!!!")</f>
        <v/>
      </c>
      <c r="AB187" s="113">
        <f>IF('Table 3A'!B33=X187,"ok","check!!!!")</f>
        <v/>
      </c>
      <c r="AC187" s="119" t="n"/>
    </row>
    <row r="188">
      <c r="A188" s="113" t="inlineStr">
        <is>
          <t>A</t>
        </is>
      </c>
      <c r="B188" s="113" t="inlineStr">
        <is>
          <t>N</t>
        </is>
      </c>
      <c r="C188" s="113" t="inlineStr">
        <is>
          <t>@@</t>
        </is>
      </c>
      <c r="D188" s="113" t="inlineStr">
        <is>
          <t>_Z</t>
        </is>
      </c>
      <c r="E188" s="113" t="inlineStr">
        <is>
          <t>S13</t>
        </is>
      </c>
      <c r="F188" s="113" t="inlineStr">
        <is>
          <t>_Z</t>
        </is>
      </c>
      <c r="G188" s="113" t="inlineStr">
        <is>
          <t>C</t>
        </is>
      </c>
      <c r="H188" s="113" t="inlineStr">
        <is>
          <t>L</t>
        </is>
      </c>
      <c r="I188" s="113" t="inlineStr">
        <is>
          <t>F</t>
        </is>
      </c>
      <c r="J188" s="113" t="inlineStr">
        <is>
          <t>FV</t>
        </is>
      </c>
      <c r="K188" s="113" t="inlineStr">
        <is>
          <t>T</t>
        </is>
      </c>
      <c r="L188" s="113" t="inlineStr">
        <is>
          <t>S</t>
        </is>
      </c>
      <c r="M188" s="113" t="inlineStr">
        <is>
          <t>V</t>
        </is>
      </c>
      <c r="N188" s="113" t="inlineStr">
        <is>
          <t>_T</t>
        </is>
      </c>
      <c r="O188" s="113" t="inlineStr">
        <is>
          <t>_T</t>
        </is>
      </c>
      <c r="P188" s="113" t="inlineStr">
        <is>
          <t>XDC</t>
        </is>
      </c>
      <c r="Q188" s="113" t="inlineStr">
        <is>
          <t>N</t>
        </is>
      </c>
      <c r="R188" s="113" t="inlineStr">
        <is>
          <t>EDP3</t>
        </is>
      </c>
      <c r="S188" s="126">
        <f>IF(VLOOKUP($X188,'Table 3A'!$B$10:$G$48,'Table 3A'!M$1,0)="","",VLOOKUP($X188,'Table 3A'!$B$10:$G$48,'Table 3A'!M$1,0))</f>
        <v/>
      </c>
      <c r="T188" s="126">
        <f>IF(VLOOKUP($X188,'Table 3A'!$B$10:$G$48,'Table 3A'!N$1,0)="","",VLOOKUP($X188,'Table 3A'!$B$10:$G$48,'Table 3A'!N$1,0))</f>
        <v/>
      </c>
      <c r="U188" s="126">
        <f>IF(VLOOKUP($X188,'Table 3A'!$B$10:$G$48,'Table 3A'!O$1,0)="","",VLOOKUP($X188,'Table 3A'!$B$10:$G$48,'Table 3A'!O$1,0))</f>
        <v/>
      </c>
      <c r="V188" s="126">
        <f>IF(VLOOKUP($X188,'Table 3A'!$B$10:$G$48,'Table 3A'!P$1,0)="","",VLOOKUP($X188,'Table 3A'!$B$10:$G$48,'Table 3A'!P$1,0))</f>
        <v/>
      </c>
      <c r="W188" s="113" t="n"/>
      <c r="X188" s="113">
        <f>A188&amp;"."&amp;B188&amp;"."&amp;C188&amp;"."&amp;D188&amp;"."&amp;E188&amp;"."&amp;F188&amp;"."&amp;G188&amp;"."&amp;H188&amp;"."&amp;I188&amp;"."&amp;J188&amp;"."&amp;K188&amp;"."&amp;L188&amp;"."&amp;M188&amp;"."&amp;N188&amp;"."&amp;O188&amp;"."&amp;P188&amp;"."&amp;Q188&amp;"."&amp;R188</f>
        <v/>
      </c>
      <c r="Y188" s="113" t="n"/>
      <c r="Z188" s="113" t="n"/>
      <c r="AA188" s="118">
        <f>IFERROR(+IF(X188=VLOOKUP(X188,'Table 3A'!$B$10:$B$48,1,0),"OK","check!!!!"),"check!!!!")</f>
        <v/>
      </c>
      <c r="AB188" s="113">
        <f>IF('Table 3A'!B34=X188,"ok","check!!!!")</f>
        <v/>
      </c>
      <c r="AC188" s="119" t="n"/>
    </row>
    <row r="189">
      <c r="A189" s="113" t="inlineStr">
        <is>
          <t>A</t>
        </is>
      </c>
      <c r="B189" s="113" t="inlineStr">
        <is>
          <t>N</t>
        </is>
      </c>
      <c r="C189" s="113" t="inlineStr">
        <is>
          <t>@@</t>
        </is>
      </c>
      <c r="D189" s="113" t="inlineStr">
        <is>
          <t>_Z</t>
        </is>
      </c>
      <c r="E189" s="113" t="inlineStr">
        <is>
          <t>S13</t>
        </is>
      </c>
      <c r="F189" s="113" t="inlineStr">
        <is>
          <t>_Z</t>
        </is>
      </c>
      <c r="G189" s="113" t="inlineStr">
        <is>
          <t>C</t>
        </is>
      </c>
      <c r="H189" s="113" t="inlineStr">
        <is>
          <t>_Z</t>
        </is>
      </c>
      <c r="I189" s="113" t="inlineStr">
        <is>
          <t>ORINV</t>
        </is>
      </c>
      <c r="J189" s="113" t="inlineStr">
        <is>
          <t>_Z</t>
        </is>
      </c>
      <c r="K189" s="113" t="inlineStr">
        <is>
          <t>T</t>
        </is>
      </c>
      <c r="L189" s="113" t="inlineStr">
        <is>
          <t>S</t>
        </is>
      </c>
      <c r="M189" s="113" t="inlineStr">
        <is>
          <t>V</t>
        </is>
      </c>
      <c r="N189" s="113" t="inlineStr">
        <is>
          <t>_T</t>
        </is>
      </c>
      <c r="O189" s="113" t="inlineStr">
        <is>
          <t>_T</t>
        </is>
      </c>
      <c r="P189" s="113" t="inlineStr">
        <is>
          <t>XDC</t>
        </is>
      </c>
      <c r="Q189" s="113" t="inlineStr">
        <is>
          <t>N</t>
        </is>
      </c>
      <c r="R189" s="113" t="inlineStr">
        <is>
          <t>EDP3</t>
        </is>
      </c>
      <c r="S189" s="126">
        <f>IF(VLOOKUP($X189,'Table 3A'!$B$10:$G$48,'Table 3A'!M$1,0)="","",VLOOKUP($X189,'Table 3A'!$B$10:$G$48,'Table 3A'!M$1,0))</f>
        <v/>
      </c>
      <c r="T189" s="126">
        <f>IF(VLOOKUP($X189,'Table 3A'!$B$10:$G$48,'Table 3A'!N$1,0)="","",VLOOKUP($X189,'Table 3A'!$B$10:$G$48,'Table 3A'!N$1,0))</f>
        <v/>
      </c>
      <c r="U189" s="126">
        <f>IF(VLOOKUP($X189,'Table 3A'!$B$10:$G$48,'Table 3A'!O$1,0)="","",VLOOKUP($X189,'Table 3A'!$B$10:$G$48,'Table 3A'!O$1,0))</f>
        <v/>
      </c>
      <c r="V189" s="126">
        <f>IF(VLOOKUP($X189,'Table 3A'!$B$10:$G$48,'Table 3A'!P$1,0)="","",VLOOKUP($X189,'Table 3A'!$B$10:$G$48,'Table 3A'!P$1,0))</f>
        <v/>
      </c>
      <c r="W189" s="113" t="n"/>
      <c r="X189" s="113">
        <f>A189&amp;"."&amp;B189&amp;"."&amp;C189&amp;"."&amp;D189&amp;"."&amp;E189&amp;"."&amp;F189&amp;"."&amp;G189&amp;"."&amp;H189&amp;"."&amp;I189&amp;"."&amp;J189&amp;"."&amp;K189&amp;"."&amp;L189&amp;"."&amp;M189&amp;"."&amp;N189&amp;"."&amp;O189&amp;"."&amp;P189&amp;"."&amp;Q189&amp;"."&amp;R189</f>
        <v/>
      </c>
      <c r="Y189" s="113" t="n"/>
      <c r="Z189" s="113" t="n"/>
      <c r="AA189" s="118">
        <f>IFERROR(+IF(X189=VLOOKUP(X189,'Table 3A'!$B$10:$B$48,1,0),"OK","check!!!!"),"check!!!!")</f>
        <v/>
      </c>
      <c r="AB189" s="113">
        <f>IF('Table 3A'!B36=X189,"ok","check!!!!")</f>
        <v/>
      </c>
      <c r="AC189" s="119" t="n"/>
    </row>
    <row r="190">
      <c r="A190" s="113" t="inlineStr">
        <is>
          <t>A</t>
        </is>
      </c>
      <c r="B190" s="113" t="inlineStr">
        <is>
          <t>N</t>
        </is>
      </c>
      <c r="C190" s="113" t="inlineStr">
        <is>
          <t>@@</t>
        </is>
      </c>
      <c r="D190" s="113" t="inlineStr">
        <is>
          <t>_Z</t>
        </is>
      </c>
      <c r="E190" s="113" t="inlineStr">
        <is>
          <t>S13</t>
        </is>
      </c>
      <c r="F190" s="113" t="inlineStr">
        <is>
          <t>_Z</t>
        </is>
      </c>
      <c r="G190" s="113" t="inlineStr">
        <is>
          <t>C</t>
        </is>
      </c>
      <c r="H190" s="113" t="inlineStr">
        <is>
          <t>_Z</t>
        </is>
      </c>
      <c r="I190" s="113" t="inlineStr">
        <is>
          <t>ORD41A</t>
        </is>
      </c>
      <c r="J190" s="113" t="inlineStr">
        <is>
          <t>_Z</t>
        </is>
      </c>
      <c r="K190" s="113" t="inlineStr">
        <is>
          <t>T</t>
        </is>
      </c>
      <c r="L190" s="113" t="inlineStr">
        <is>
          <t>S</t>
        </is>
      </c>
      <c r="M190" s="113" t="inlineStr">
        <is>
          <t>V</t>
        </is>
      </c>
      <c r="N190" s="113" t="inlineStr">
        <is>
          <t>_T</t>
        </is>
      </c>
      <c r="O190" s="113" t="inlineStr">
        <is>
          <t>_T</t>
        </is>
      </c>
      <c r="P190" s="113" t="inlineStr">
        <is>
          <t>XDC</t>
        </is>
      </c>
      <c r="Q190" s="113" t="inlineStr">
        <is>
          <t>N</t>
        </is>
      </c>
      <c r="R190" s="113" t="inlineStr">
        <is>
          <t>EDP3</t>
        </is>
      </c>
      <c r="S190" s="126">
        <f>IF(VLOOKUP($X190,'Table 3A'!$B$10:$G$48,'Table 3A'!M$1,0)="","",VLOOKUP($X190,'Table 3A'!$B$10:$G$48,'Table 3A'!M$1,0))</f>
        <v/>
      </c>
      <c r="T190" s="126">
        <f>IF(VLOOKUP($X190,'Table 3A'!$B$10:$G$48,'Table 3A'!N$1,0)="","",VLOOKUP($X190,'Table 3A'!$B$10:$G$48,'Table 3A'!N$1,0))</f>
        <v/>
      </c>
      <c r="U190" s="126">
        <f>IF(VLOOKUP($X190,'Table 3A'!$B$10:$G$48,'Table 3A'!O$1,0)="","",VLOOKUP($X190,'Table 3A'!$B$10:$G$48,'Table 3A'!O$1,0))</f>
        <v/>
      </c>
      <c r="V190" s="126">
        <f>IF(VLOOKUP($X190,'Table 3A'!$B$10:$G$48,'Table 3A'!P$1,0)="","",VLOOKUP($X190,'Table 3A'!$B$10:$G$48,'Table 3A'!P$1,0))</f>
        <v/>
      </c>
      <c r="W190" s="113" t="n"/>
      <c r="X190" s="113">
        <f>A190&amp;"."&amp;B190&amp;"."&amp;C190&amp;"."&amp;D190&amp;"."&amp;E190&amp;"."&amp;F190&amp;"."&amp;G190&amp;"."&amp;H190&amp;"."&amp;I190&amp;"."&amp;J190&amp;"."&amp;K190&amp;"."&amp;L190&amp;"."&amp;M190&amp;"."&amp;N190&amp;"."&amp;O190&amp;"."&amp;P190&amp;"."&amp;Q190&amp;"."&amp;R190</f>
        <v/>
      </c>
      <c r="Y190" s="113" t="n"/>
      <c r="Z190" s="113" t="n"/>
      <c r="AA190" s="118">
        <f>IFERROR(+IF(X190=VLOOKUP(X190,'Table 3A'!$B$10:$B$48,1,0),"OK","check!!!!"),"check!!!!")</f>
        <v/>
      </c>
      <c r="AB190" s="113">
        <f>IF('Table 3A'!B37=X190,"ok","check!!!!")</f>
        <v/>
      </c>
      <c r="AC190" s="119" t="n"/>
    </row>
    <row r="191">
      <c r="A191" s="113" t="inlineStr">
        <is>
          <t>A</t>
        </is>
      </c>
      <c r="B191" s="113" t="inlineStr">
        <is>
          <t>N</t>
        </is>
      </c>
      <c r="C191" s="113" t="inlineStr">
        <is>
          <t>@@</t>
        </is>
      </c>
      <c r="D191" s="113" t="inlineStr">
        <is>
          <t>_Z</t>
        </is>
      </c>
      <c r="E191" s="113" t="inlineStr">
        <is>
          <t>S13</t>
        </is>
      </c>
      <c r="F191" s="113" t="inlineStr">
        <is>
          <t>_Z</t>
        </is>
      </c>
      <c r="G191" s="113" t="inlineStr">
        <is>
          <t>C</t>
        </is>
      </c>
      <c r="H191" s="113" t="inlineStr">
        <is>
          <t>L</t>
        </is>
      </c>
      <c r="I191" s="113" t="inlineStr">
        <is>
          <t>ORRNV</t>
        </is>
      </c>
      <c r="J191" s="113" t="inlineStr">
        <is>
          <t>_Z</t>
        </is>
      </c>
      <c r="K191" s="113" t="inlineStr">
        <is>
          <t>T</t>
        </is>
      </c>
      <c r="L191" s="113" t="inlineStr">
        <is>
          <t>S</t>
        </is>
      </c>
      <c r="M191" s="113" t="inlineStr">
        <is>
          <t>V</t>
        </is>
      </c>
      <c r="N191" s="113" t="inlineStr">
        <is>
          <t>_T</t>
        </is>
      </c>
      <c r="O191" s="113" t="inlineStr">
        <is>
          <t>_T</t>
        </is>
      </c>
      <c r="P191" s="113" t="inlineStr">
        <is>
          <t>XDC</t>
        </is>
      </c>
      <c r="Q191" s="113" t="inlineStr">
        <is>
          <t>N</t>
        </is>
      </c>
      <c r="R191" s="113" t="inlineStr">
        <is>
          <t>EDP3</t>
        </is>
      </c>
      <c r="S191" s="126">
        <f>IF(VLOOKUP($X191,'Table 3A'!$B$10:$G$48,'Table 3A'!M$1,0)="","",VLOOKUP($X191,'Table 3A'!$B$10:$G$48,'Table 3A'!M$1,0))</f>
        <v/>
      </c>
      <c r="T191" s="126">
        <f>IF(VLOOKUP($X191,'Table 3A'!$B$10:$G$48,'Table 3A'!N$1,0)="","",VLOOKUP($X191,'Table 3A'!$B$10:$G$48,'Table 3A'!N$1,0))</f>
        <v/>
      </c>
      <c r="U191" s="126">
        <f>IF(VLOOKUP($X191,'Table 3A'!$B$10:$G$48,'Table 3A'!O$1,0)="","",VLOOKUP($X191,'Table 3A'!$B$10:$G$48,'Table 3A'!O$1,0))</f>
        <v/>
      </c>
      <c r="V191" s="126">
        <f>IF(VLOOKUP($X191,'Table 3A'!$B$10:$G$48,'Table 3A'!P$1,0)="","",VLOOKUP($X191,'Table 3A'!$B$10:$G$48,'Table 3A'!P$1,0))</f>
        <v/>
      </c>
      <c r="W191" s="113" t="n"/>
      <c r="X191" s="113">
        <f>A191&amp;"."&amp;B191&amp;"."&amp;C191&amp;"."&amp;D191&amp;"."&amp;E191&amp;"."&amp;F191&amp;"."&amp;G191&amp;"."&amp;H191&amp;"."&amp;I191&amp;"."&amp;J191&amp;"."&amp;K191&amp;"."&amp;L191&amp;"."&amp;M191&amp;"."&amp;N191&amp;"."&amp;O191&amp;"."&amp;P191&amp;"."&amp;Q191&amp;"."&amp;R191</f>
        <v/>
      </c>
      <c r="Y191" s="113" t="n"/>
      <c r="Z191" s="113" t="n"/>
      <c r="AA191" s="118">
        <f>IFERROR(+IF(X191=VLOOKUP(X191,'Table 3A'!$B$10:$B$48,1,0),"OK","check!!!!"),"check!!!!")</f>
        <v/>
      </c>
      <c r="AB191" s="113">
        <f>IF('Table 3A'!B38=X191,"ok","check!!!!")</f>
        <v/>
      </c>
      <c r="AC191" s="119" t="n"/>
    </row>
    <row r="192">
      <c r="A192" s="113" t="inlineStr">
        <is>
          <t>A</t>
        </is>
      </c>
      <c r="B192" s="113" t="inlineStr">
        <is>
          <t>N</t>
        </is>
      </c>
      <c r="C192" s="113" t="inlineStr">
        <is>
          <t>@@</t>
        </is>
      </c>
      <c r="D192" s="113" t="inlineStr">
        <is>
          <t>_Z</t>
        </is>
      </c>
      <c r="E192" s="113" t="inlineStr">
        <is>
          <t>S13</t>
        </is>
      </c>
      <c r="F192" s="113" t="inlineStr">
        <is>
          <t>_Z</t>
        </is>
      </c>
      <c r="G192" s="113" t="inlineStr">
        <is>
          <t>C</t>
        </is>
      </c>
      <c r="H192" s="113" t="inlineStr">
        <is>
          <t>_Z</t>
        </is>
      </c>
      <c r="I192" s="113" t="inlineStr">
        <is>
          <t>ORFCD</t>
        </is>
      </c>
      <c r="J192" s="113" t="inlineStr">
        <is>
          <t>_Z</t>
        </is>
      </c>
      <c r="K192" s="113" t="inlineStr">
        <is>
          <t>T</t>
        </is>
      </c>
      <c r="L192" s="113" t="inlineStr">
        <is>
          <t>S</t>
        </is>
      </c>
      <c r="M192" s="113" t="inlineStr">
        <is>
          <t>V</t>
        </is>
      </c>
      <c r="N192" s="113" t="inlineStr">
        <is>
          <t>_T</t>
        </is>
      </c>
      <c r="O192" s="113" t="inlineStr">
        <is>
          <t>_T</t>
        </is>
      </c>
      <c r="P192" s="113" t="inlineStr">
        <is>
          <t>XDC</t>
        </is>
      </c>
      <c r="Q192" s="113" t="inlineStr">
        <is>
          <t>N</t>
        </is>
      </c>
      <c r="R192" s="113" t="inlineStr">
        <is>
          <t>EDP3</t>
        </is>
      </c>
      <c r="S192" s="126">
        <f>IF(VLOOKUP($X192,'Table 3A'!$B$10:$G$48,'Table 3A'!M$1,0)="","",VLOOKUP($X192,'Table 3A'!$B$10:$G$48,'Table 3A'!M$1,0))</f>
        <v/>
      </c>
      <c r="T192" s="126">
        <f>IF(VLOOKUP($X192,'Table 3A'!$B$10:$G$48,'Table 3A'!N$1,0)="","",VLOOKUP($X192,'Table 3A'!$B$10:$G$48,'Table 3A'!N$1,0))</f>
        <v/>
      </c>
      <c r="U192" s="126">
        <f>IF(VLOOKUP($X192,'Table 3A'!$B$10:$G$48,'Table 3A'!O$1,0)="","",VLOOKUP($X192,'Table 3A'!$B$10:$G$48,'Table 3A'!O$1,0))</f>
        <v/>
      </c>
      <c r="V192" s="126">
        <f>IF(VLOOKUP($X192,'Table 3A'!$B$10:$G$48,'Table 3A'!P$1,0)="","",VLOOKUP($X192,'Table 3A'!$B$10:$G$48,'Table 3A'!P$1,0))</f>
        <v/>
      </c>
      <c r="W192" s="113" t="n"/>
      <c r="X192" s="113">
        <f>A192&amp;"."&amp;B192&amp;"."&amp;C192&amp;"."&amp;D192&amp;"."&amp;E192&amp;"."&amp;F192&amp;"."&amp;G192&amp;"."&amp;H192&amp;"."&amp;I192&amp;"."&amp;J192&amp;"."&amp;K192&amp;"."&amp;L192&amp;"."&amp;M192&amp;"."&amp;N192&amp;"."&amp;O192&amp;"."&amp;P192&amp;"."&amp;Q192&amp;"."&amp;R192</f>
        <v/>
      </c>
      <c r="Y192" s="113" t="n"/>
      <c r="Z192" s="113" t="n"/>
      <c r="AA192" s="118">
        <f>IFERROR(+IF(X192=VLOOKUP(X192,'Table 3A'!$B$10:$B$48,1,0),"OK","check!!!!"),"check!!!!")</f>
        <v/>
      </c>
      <c r="AB192" s="113">
        <f>IF('Table 3A'!B40=X192,"ok","check!!!!")</f>
        <v/>
      </c>
      <c r="AC192" s="119" t="n"/>
    </row>
    <row r="193">
      <c r="A193" s="113" t="inlineStr">
        <is>
          <t>A</t>
        </is>
      </c>
      <c r="B193" s="113" t="inlineStr">
        <is>
          <t>N</t>
        </is>
      </c>
      <c r="C193" s="113" t="inlineStr">
        <is>
          <t>@@</t>
        </is>
      </c>
      <c r="D193" s="113" t="inlineStr">
        <is>
          <t>_Z</t>
        </is>
      </c>
      <c r="E193" s="113" t="inlineStr">
        <is>
          <t>S13</t>
        </is>
      </c>
      <c r="F193" s="113" t="inlineStr">
        <is>
          <t>_Z</t>
        </is>
      </c>
      <c r="G193" s="113" t="inlineStr">
        <is>
          <t>C</t>
        </is>
      </c>
      <c r="H193" s="113" t="inlineStr">
        <is>
          <t>_Z</t>
        </is>
      </c>
      <c r="I193" s="113" t="inlineStr">
        <is>
          <t>K61</t>
        </is>
      </c>
      <c r="J193" s="113" t="inlineStr">
        <is>
          <t>_Z</t>
        </is>
      </c>
      <c r="K193" s="113" t="inlineStr">
        <is>
          <t>T</t>
        </is>
      </c>
      <c r="L193" s="113" t="inlineStr">
        <is>
          <t>S</t>
        </is>
      </c>
      <c r="M193" s="113" t="inlineStr">
        <is>
          <t>V</t>
        </is>
      </c>
      <c r="N193" s="113" t="inlineStr">
        <is>
          <t>_T</t>
        </is>
      </c>
      <c r="O193" s="113" t="inlineStr">
        <is>
          <t>_T</t>
        </is>
      </c>
      <c r="P193" s="113" t="inlineStr">
        <is>
          <t>XDC</t>
        </is>
      </c>
      <c r="Q193" s="113" t="inlineStr">
        <is>
          <t>N</t>
        </is>
      </c>
      <c r="R193" s="113" t="inlineStr">
        <is>
          <t>EDP3</t>
        </is>
      </c>
      <c r="S193" s="126">
        <f>IF(VLOOKUP($X193,'Table 3A'!$B$10:$G$48,'Table 3A'!M$1,0)="","",VLOOKUP($X193,'Table 3A'!$B$10:$G$48,'Table 3A'!M$1,0))</f>
        <v/>
      </c>
      <c r="T193" s="126">
        <f>IF(VLOOKUP($X193,'Table 3A'!$B$10:$G$48,'Table 3A'!N$1,0)="","",VLOOKUP($X193,'Table 3A'!$B$10:$G$48,'Table 3A'!N$1,0))</f>
        <v/>
      </c>
      <c r="U193" s="126">
        <f>IF(VLOOKUP($X193,'Table 3A'!$B$10:$G$48,'Table 3A'!O$1,0)="","",VLOOKUP($X193,'Table 3A'!$B$10:$G$48,'Table 3A'!O$1,0))</f>
        <v/>
      </c>
      <c r="V193" s="126">
        <f>IF(VLOOKUP($X193,'Table 3A'!$B$10:$G$48,'Table 3A'!P$1,0)="","",VLOOKUP($X193,'Table 3A'!$B$10:$G$48,'Table 3A'!P$1,0))</f>
        <v/>
      </c>
      <c r="W193" s="113" t="n"/>
      <c r="X193" s="113">
        <f>A193&amp;"."&amp;B193&amp;"."&amp;C193&amp;"."&amp;D193&amp;"."&amp;E193&amp;"."&amp;F193&amp;"."&amp;G193&amp;"."&amp;H193&amp;"."&amp;I193&amp;"."&amp;J193&amp;"."&amp;K193&amp;"."&amp;L193&amp;"."&amp;M193&amp;"."&amp;N193&amp;"."&amp;O193&amp;"."&amp;P193&amp;"."&amp;Q193&amp;"."&amp;R193</f>
        <v/>
      </c>
      <c r="Y193" s="113" t="n"/>
      <c r="Z193" s="113" t="n"/>
      <c r="AA193" s="118">
        <f>IFERROR(+IF(X193=VLOOKUP(X193,'Table 3A'!$B$10:$B$48,1,0),"OK","check!!!!"),"check!!!!")</f>
        <v/>
      </c>
      <c r="AB193" s="113">
        <f>IF('Table 3A'!B41=X193,"ok","check!!!!")</f>
        <v/>
      </c>
      <c r="AC193" s="119" t="n"/>
    </row>
    <row r="194">
      <c r="A194" s="113" t="inlineStr">
        <is>
          <t>A</t>
        </is>
      </c>
      <c r="B194" s="113" t="inlineStr">
        <is>
          <t>N</t>
        </is>
      </c>
      <c r="C194" s="113" t="inlineStr">
        <is>
          <t>@@</t>
        </is>
      </c>
      <c r="D194" s="113" t="inlineStr">
        <is>
          <t>_Z</t>
        </is>
      </c>
      <c r="E194" s="113" t="inlineStr">
        <is>
          <t>S13</t>
        </is>
      </c>
      <c r="F194" s="113" t="inlineStr">
        <is>
          <t>_Z</t>
        </is>
      </c>
      <c r="G194" s="113" t="inlineStr">
        <is>
          <t>C</t>
        </is>
      </c>
      <c r="H194" s="113" t="inlineStr">
        <is>
          <t>_Z</t>
        </is>
      </c>
      <c r="I194" s="113" t="inlineStr">
        <is>
          <t>KX</t>
        </is>
      </c>
      <c r="J194" s="113" t="inlineStr">
        <is>
          <t>_Z</t>
        </is>
      </c>
      <c r="K194" s="113" t="inlineStr">
        <is>
          <t>T</t>
        </is>
      </c>
      <c r="L194" s="113" t="inlineStr">
        <is>
          <t>S</t>
        </is>
      </c>
      <c r="M194" s="113" t="inlineStr">
        <is>
          <t>V</t>
        </is>
      </c>
      <c r="N194" s="113" t="inlineStr">
        <is>
          <t>_T</t>
        </is>
      </c>
      <c r="O194" s="113" t="inlineStr">
        <is>
          <t>_T</t>
        </is>
      </c>
      <c r="P194" s="113" t="inlineStr">
        <is>
          <t>XDC</t>
        </is>
      </c>
      <c r="Q194" s="113" t="inlineStr">
        <is>
          <t>N</t>
        </is>
      </c>
      <c r="R194" s="113" t="inlineStr">
        <is>
          <t>EDP3</t>
        </is>
      </c>
      <c r="S194" s="126">
        <f>IF(VLOOKUP($X194,'Table 3A'!$B$10:$G$48,'Table 3A'!M$1,0)="","",VLOOKUP($X194,'Table 3A'!$B$10:$G$48,'Table 3A'!M$1,0))</f>
        <v/>
      </c>
      <c r="T194" s="126">
        <f>IF(VLOOKUP($X194,'Table 3A'!$B$10:$G$48,'Table 3A'!N$1,0)="","",VLOOKUP($X194,'Table 3A'!$B$10:$G$48,'Table 3A'!N$1,0))</f>
        <v/>
      </c>
      <c r="U194" s="126">
        <f>IF(VLOOKUP($X194,'Table 3A'!$B$10:$G$48,'Table 3A'!O$1,0)="","",VLOOKUP($X194,'Table 3A'!$B$10:$G$48,'Table 3A'!O$1,0))</f>
        <v/>
      </c>
      <c r="V194" s="126">
        <f>IF(VLOOKUP($X194,'Table 3A'!$B$10:$G$48,'Table 3A'!P$1,0)="","",VLOOKUP($X194,'Table 3A'!$B$10:$G$48,'Table 3A'!P$1,0))</f>
        <v/>
      </c>
      <c r="W194" s="113" t="n"/>
      <c r="X194" s="113">
        <f>A194&amp;"."&amp;B194&amp;"."&amp;C194&amp;"."&amp;D194&amp;"."&amp;E194&amp;"."&amp;F194&amp;"."&amp;G194&amp;"."&amp;H194&amp;"."&amp;I194&amp;"."&amp;J194&amp;"."&amp;K194&amp;"."&amp;L194&amp;"."&amp;M194&amp;"."&amp;N194&amp;"."&amp;O194&amp;"."&amp;P194&amp;"."&amp;Q194&amp;"."&amp;R194</f>
        <v/>
      </c>
      <c r="Y194" s="113" t="n"/>
      <c r="Z194" s="113" t="n"/>
      <c r="AA194" s="118">
        <f>IFERROR(+IF(X194=VLOOKUP(X194,'Table 3A'!$B$10:$B$48,1,0),"OK","check!!!!"),"check!!!!")</f>
        <v/>
      </c>
      <c r="AB194" s="113">
        <f>IF('Table 3A'!B42=X194,"ok","check!!!!")</f>
        <v/>
      </c>
      <c r="AC194" s="119" t="n"/>
    </row>
    <row r="195">
      <c r="A195" s="113" t="inlineStr">
        <is>
          <t>A</t>
        </is>
      </c>
      <c r="B195" s="113" t="inlineStr">
        <is>
          <t>N</t>
        </is>
      </c>
      <c r="C195" s="113" t="inlineStr">
        <is>
          <t>@@</t>
        </is>
      </c>
      <c r="D195" s="113" t="inlineStr">
        <is>
          <t>_Z</t>
        </is>
      </c>
      <c r="E195" s="113" t="inlineStr">
        <is>
          <t>S13</t>
        </is>
      </c>
      <c r="F195" s="113" t="inlineStr">
        <is>
          <t>_Z</t>
        </is>
      </c>
      <c r="G195" s="113" t="inlineStr">
        <is>
          <t>C</t>
        </is>
      </c>
      <c r="H195" s="113" t="inlineStr">
        <is>
          <t>_Z</t>
        </is>
      </c>
      <c r="I195" s="113" t="inlineStr">
        <is>
          <t>YA3</t>
        </is>
      </c>
      <c r="J195" s="113" t="inlineStr">
        <is>
          <t>_Z</t>
        </is>
      </c>
      <c r="K195" s="113" t="inlineStr">
        <is>
          <t>T</t>
        </is>
      </c>
      <c r="L195" s="113" t="inlineStr">
        <is>
          <t>S</t>
        </is>
      </c>
      <c r="M195" s="113" t="inlineStr">
        <is>
          <t>V</t>
        </is>
      </c>
      <c r="N195" s="113" t="inlineStr">
        <is>
          <t>_T</t>
        </is>
      </c>
      <c r="O195" s="113" t="inlineStr">
        <is>
          <t>_T</t>
        </is>
      </c>
      <c r="P195" s="113" t="inlineStr">
        <is>
          <t>XDC</t>
        </is>
      </c>
      <c r="Q195" s="113" t="inlineStr">
        <is>
          <t>N</t>
        </is>
      </c>
      <c r="R195" s="113" t="inlineStr">
        <is>
          <t>EDP3</t>
        </is>
      </c>
      <c r="S195" s="126">
        <f>IF(VLOOKUP($X195,'Table 3A'!$B$10:$G$48,'Table 3A'!M$1,0)="","",VLOOKUP($X195,'Table 3A'!$B$10:$G$48,'Table 3A'!M$1,0))</f>
        <v/>
      </c>
      <c r="T195" s="126">
        <f>IF(VLOOKUP($X195,'Table 3A'!$B$10:$G$48,'Table 3A'!N$1,0)="","",VLOOKUP($X195,'Table 3A'!$B$10:$G$48,'Table 3A'!N$1,0))</f>
        <v/>
      </c>
      <c r="U195" s="126">
        <f>IF(VLOOKUP($X195,'Table 3A'!$B$10:$G$48,'Table 3A'!O$1,0)="","",VLOOKUP($X195,'Table 3A'!$B$10:$G$48,'Table 3A'!O$1,0))</f>
        <v/>
      </c>
      <c r="V195" s="126">
        <f>IF(VLOOKUP($X195,'Table 3A'!$B$10:$G$48,'Table 3A'!P$1,0)="","",VLOOKUP($X195,'Table 3A'!$B$10:$G$48,'Table 3A'!P$1,0))</f>
        <v/>
      </c>
      <c r="W195" s="113" t="n"/>
      <c r="X195" s="113">
        <f>A195&amp;"."&amp;B195&amp;"."&amp;C195&amp;"."&amp;D195&amp;"."&amp;E195&amp;"."&amp;F195&amp;"."&amp;G195&amp;"."&amp;H195&amp;"."&amp;I195&amp;"."&amp;J195&amp;"."&amp;K195&amp;"."&amp;L195&amp;"."&amp;M195&amp;"."&amp;N195&amp;"."&amp;O195&amp;"."&amp;P195&amp;"."&amp;Q195&amp;"."&amp;R195</f>
        <v/>
      </c>
      <c r="Y195" s="113" t="n"/>
      <c r="Z195" s="113" t="n"/>
      <c r="AA195" s="118">
        <f>IFERROR(+IF(X195=VLOOKUP(X195,'Table 3A'!$B$10:$B$48,1,0),"OK","check!!!!"),"check!!!!")</f>
        <v/>
      </c>
      <c r="AB195" s="113">
        <f>IF('Table 3A'!B44=X195,"ok","check!!!!")</f>
        <v/>
      </c>
      <c r="AC195" s="119" t="n"/>
    </row>
    <row r="196">
      <c r="A196" s="113" t="inlineStr">
        <is>
          <t>A</t>
        </is>
      </c>
      <c r="B196" s="113" t="inlineStr">
        <is>
          <t>N</t>
        </is>
      </c>
      <c r="C196" s="113" t="inlineStr">
        <is>
          <t>@@</t>
        </is>
      </c>
      <c r="D196" s="113" t="inlineStr">
        <is>
          <t>_Z</t>
        </is>
      </c>
      <c r="E196" s="113" t="inlineStr">
        <is>
          <t>S13</t>
        </is>
      </c>
      <c r="F196" s="113" t="inlineStr">
        <is>
          <t>_Z</t>
        </is>
      </c>
      <c r="G196" s="113" t="inlineStr">
        <is>
          <t>C</t>
        </is>
      </c>
      <c r="H196" s="113" t="inlineStr">
        <is>
          <t>_Z</t>
        </is>
      </c>
      <c r="I196" s="113" t="inlineStr">
        <is>
          <t>B9FX9</t>
        </is>
      </c>
      <c r="J196" s="113" t="inlineStr">
        <is>
          <t>_Z</t>
        </is>
      </c>
      <c r="K196" s="113" t="inlineStr">
        <is>
          <t>_Z</t>
        </is>
      </c>
      <c r="L196" s="113" t="inlineStr">
        <is>
          <t>S</t>
        </is>
      </c>
      <c r="M196" s="113" t="inlineStr">
        <is>
          <t>V</t>
        </is>
      </c>
      <c r="N196" s="113" t="inlineStr">
        <is>
          <t>_T</t>
        </is>
      </c>
      <c r="O196" s="113" t="inlineStr">
        <is>
          <t>_T</t>
        </is>
      </c>
      <c r="P196" s="113" t="inlineStr">
        <is>
          <t>XDC</t>
        </is>
      </c>
      <c r="Q196" s="113" t="inlineStr">
        <is>
          <t>N</t>
        </is>
      </c>
      <c r="R196" s="113" t="inlineStr">
        <is>
          <t>EDP3</t>
        </is>
      </c>
      <c r="S196" s="126">
        <f>IF(VLOOKUP($X196,'Table 3A'!$B$10:$G$48,'Table 3A'!M$1,0)="","",VLOOKUP($X196,'Table 3A'!$B$10:$G$48,'Table 3A'!M$1,0))</f>
        <v/>
      </c>
      <c r="T196" s="126">
        <f>IF(VLOOKUP($X196,'Table 3A'!$B$10:$G$48,'Table 3A'!N$1,0)="","",VLOOKUP($X196,'Table 3A'!$B$10:$G$48,'Table 3A'!N$1,0))</f>
        <v/>
      </c>
      <c r="U196" s="126">
        <f>IF(VLOOKUP($X196,'Table 3A'!$B$10:$G$48,'Table 3A'!O$1,0)="","",VLOOKUP($X196,'Table 3A'!$B$10:$G$48,'Table 3A'!O$1,0))</f>
        <v/>
      </c>
      <c r="V196" s="126">
        <f>IF(VLOOKUP($X196,'Table 3A'!$B$10:$G$48,'Table 3A'!P$1,0)="","",VLOOKUP($X196,'Table 3A'!$B$10:$G$48,'Table 3A'!P$1,0))</f>
        <v/>
      </c>
      <c r="W196" s="113" t="n"/>
      <c r="X196" s="113">
        <f>A196&amp;"."&amp;B196&amp;"."&amp;C196&amp;"."&amp;D196&amp;"."&amp;E196&amp;"."&amp;F196&amp;"."&amp;G196&amp;"."&amp;H196&amp;"."&amp;I196&amp;"."&amp;J196&amp;"."&amp;K196&amp;"."&amp;L196&amp;"."&amp;M196&amp;"."&amp;N196&amp;"."&amp;O196&amp;"."&amp;P196&amp;"."&amp;Q196&amp;"."&amp;R196</f>
        <v/>
      </c>
      <c r="Y196" s="113" t="n"/>
      <c r="Z196" s="113" t="n"/>
      <c r="AA196" s="118">
        <f>IFERROR(+IF(X196=VLOOKUP(X196,'Table 3A'!$B$10:$B$48,1,0),"OK","check!!!!"),"check!!!!")</f>
        <v/>
      </c>
      <c r="AB196" s="113">
        <f>IF('Table 3A'!B45=X196,"ok","check!!!!")</f>
        <v/>
      </c>
      <c r="AC196" s="119" t="n"/>
    </row>
    <row r="197">
      <c r="A197" s="113" t="inlineStr">
        <is>
          <t>A</t>
        </is>
      </c>
      <c r="B197" s="113" t="inlineStr">
        <is>
          <t>N</t>
        </is>
      </c>
      <c r="C197" s="113" t="inlineStr">
        <is>
          <t>@@</t>
        </is>
      </c>
      <c r="D197" s="113" t="inlineStr">
        <is>
          <t>_Z</t>
        </is>
      </c>
      <c r="E197" s="113" t="inlineStr">
        <is>
          <t>S13</t>
        </is>
      </c>
      <c r="F197" s="113" t="inlineStr">
        <is>
          <t>_Z</t>
        </is>
      </c>
      <c r="G197" s="113" t="inlineStr">
        <is>
          <t>C</t>
        </is>
      </c>
      <c r="H197" s="113" t="inlineStr">
        <is>
          <t>_Z</t>
        </is>
      </c>
      <c r="I197" s="113" t="inlineStr">
        <is>
          <t>YA3O</t>
        </is>
      </c>
      <c r="J197" s="113" t="inlineStr">
        <is>
          <t>_Z</t>
        </is>
      </c>
      <c r="K197" s="113" t="inlineStr">
        <is>
          <t>T</t>
        </is>
      </c>
      <c r="L197" s="113" t="inlineStr">
        <is>
          <t>S</t>
        </is>
      </c>
      <c r="M197" s="113" t="inlineStr">
        <is>
          <t>V</t>
        </is>
      </c>
      <c r="N197" s="113" t="inlineStr">
        <is>
          <t>_T</t>
        </is>
      </c>
      <c r="O197" s="113" t="inlineStr">
        <is>
          <t>_T</t>
        </is>
      </c>
      <c r="P197" s="113" t="inlineStr">
        <is>
          <t>XDC</t>
        </is>
      </c>
      <c r="Q197" s="113" t="inlineStr">
        <is>
          <t>N</t>
        </is>
      </c>
      <c r="R197" s="113" t="inlineStr">
        <is>
          <t>EDP3</t>
        </is>
      </c>
      <c r="S197" s="126">
        <f>IF(VLOOKUP($X197,'Table 3A'!$B$10:$G$48,'Table 3A'!M$1,0)="","",VLOOKUP($X197,'Table 3A'!$B$10:$G$48,'Table 3A'!M$1,0))</f>
        <v/>
      </c>
      <c r="T197" s="126">
        <f>IF(VLOOKUP($X197,'Table 3A'!$B$10:$G$48,'Table 3A'!N$1,0)="","",VLOOKUP($X197,'Table 3A'!$B$10:$G$48,'Table 3A'!N$1,0))</f>
        <v/>
      </c>
      <c r="U197" s="126">
        <f>IF(VLOOKUP($X197,'Table 3A'!$B$10:$G$48,'Table 3A'!O$1,0)="","",VLOOKUP($X197,'Table 3A'!$B$10:$G$48,'Table 3A'!O$1,0))</f>
        <v/>
      </c>
      <c r="V197" s="126">
        <f>IF(VLOOKUP($X197,'Table 3A'!$B$10:$G$48,'Table 3A'!P$1,0)="","",VLOOKUP($X197,'Table 3A'!$B$10:$G$48,'Table 3A'!P$1,0))</f>
        <v/>
      </c>
      <c r="W197" s="113" t="n"/>
      <c r="X197" s="113">
        <f>A197&amp;"."&amp;B197&amp;"."&amp;C197&amp;"."&amp;D197&amp;"."&amp;E197&amp;"."&amp;F197&amp;"."&amp;G197&amp;"."&amp;H197&amp;"."&amp;I197&amp;"."&amp;J197&amp;"."&amp;K197&amp;"."&amp;L197&amp;"."&amp;M197&amp;"."&amp;N197&amp;"."&amp;O197&amp;"."&amp;P197&amp;"."&amp;Q197&amp;"."&amp;R197</f>
        <v/>
      </c>
      <c r="Y197" s="113" t="n"/>
      <c r="Z197" s="113" t="n"/>
      <c r="AA197" s="118">
        <f>IFERROR(+IF(X197=VLOOKUP(X197,'Table 3A'!$B$10:$B$48,1,0),"OK","check!!!!"),"check!!!!")</f>
        <v/>
      </c>
      <c r="AB197" s="113">
        <f>IF('Table 3A'!B46=X197,"ok","check!!!!")</f>
        <v/>
      </c>
      <c r="AC197" s="119" t="n"/>
    </row>
    <row r="198">
      <c r="A198" s="113" t="inlineStr">
        <is>
          <t>A</t>
        </is>
      </c>
      <c r="B198" s="113" t="inlineStr">
        <is>
          <t>N</t>
        </is>
      </c>
      <c r="C198" s="113" t="inlineStr">
        <is>
          <t>@@</t>
        </is>
      </c>
      <c r="D198" s="113" t="inlineStr">
        <is>
          <t>_Z</t>
        </is>
      </c>
      <c r="E198" s="113" t="inlineStr">
        <is>
          <t>S13</t>
        </is>
      </c>
      <c r="F198" s="113" t="inlineStr">
        <is>
          <t>_Z</t>
        </is>
      </c>
      <c r="G198" s="113" t="inlineStr">
        <is>
          <t>C</t>
        </is>
      </c>
      <c r="H198" s="113" t="inlineStr">
        <is>
          <t>_Z</t>
        </is>
      </c>
      <c r="I198" s="113" t="inlineStr">
        <is>
          <t>LX</t>
        </is>
      </c>
      <c r="J198" s="113" t="inlineStr">
        <is>
          <t>GD</t>
        </is>
      </c>
      <c r="K198" s="113" t="inlineStr">
        <is>
          <t>T</t>
        </is>
      </c>
      <c r="L198" s="113" t="inlineStr">
        <is>
          <t>F</t>
        </is>
      </c>
      <c r="M198" s="113" t="inlineStr">
        <is>
          <t>V</t>
        </is>
      </c>
      <c r="N198" s="113" t="inlineStr">
        <is>
          <t>_T</t>
        </is>
      </c>
      <c r="O198" s="113" t="inlineStr">
        <is>
          <t>_T</t>
        </is>
      </c>
      <c r="P198" s="113" t="inlineStr">
        <is>
          <t>XDC</t>
        </is>
      </c>
      <c r="Q198" s="113" t="inlineStr">
        <is>
          <t>N</t>
        </is>
      </c>
      <c r="R198" s="113" t="inlineStr">
        <is>
          <t>EDP3</t>
        </is>
      </c>
      <c r="S198" s="126">
        <f>IF(VLOOKUP($X198,'Table 3A'!$B$10:$G$48,'Table 3A'!M$1,0)="","",VLOOKUP($X198,'Table 3A'!$B$10:$G$48,'Table 3A'!M$1,0))</f>
        <v/>
      </c>
      <c r="T198" s="126">
        <f>IF(VLOOKUP($X198,'Table 3A'!$B$10:$G$48,'Table 3A'!N$1,0)="","",VLOOKUP($X198,'Table 3A'!$B$10:$G$48,'Table 3A'!N$1,0))</f>
        <v/>
      </c>
      <c r="U198" s="126">
        <f>IF(VLOOKUP($X198,'Table 3A'!$B$10:$G$48,'Table 3A'!O$1,0)="","",VLOOKUP($X198,'Table 3A'!$B$10:$G$48,'Table 3A'!O$1,0))</f>
        <v/>
      </c>
      <c r="V198" s="126">
        <f>IF(VLOOKUP($X198,'Table 3A'!$B$10:$G$48,'Table 3A'!P$1,0)="","",VLOOKUP($X198,'Table 3A'!$B$10:$G$48,'Table 3A'!P$1,0))</f>
        <v/>
      </c>
      <c r="W198" s="113" t="n"/>
      <c r="X198" s="113">
        <f>A198&amp;"."&amp;B198&amp;"."&amp;C198&amp;"."&amp;D198&amp;"."&amp;E198&amp;"."&amp;F198&amp;"."&amp;G198&amp;"."&amp;H198&amp;"."&amp;I198&amp;"."&amp;J198&amp;"."&amp;K198&amp;"."&amp;L198&amp;"."&amp;M198&amp;"."&amp;N198&amp;"."&amp;O198&amp;"."&amp;P198&amp;"."&amp;Q198&amp;"."&amp;R198</f>
        <v/>
      </c>
      <c r="Y198" s="113" t="n"/>
      <c r="Z198" s="113" t="n"/>
      <c r="AA198" s="118">
        <f>IFERROR(+IF(X198=VLOOKUP(X198,'Table 3A'!$B$10:$B$48,1,0),"OK","check!!!!"),"check!!!!")</f>
        <v/>
      </c>
      <c r="AB198" s="113">
        <f>IF('Table 3A'!B48=X198,"ok","check!!!!")</f>
        <v/>
      </c>
      <c r="AC198" s="119" t="n"/>
    </row>
    <row r="199">
      <c r="A199" s="113" t="inlineStr">
        <is>
          <t>A</t>
        </is>
      </c>
      <c r="B199" s="113" t="inlineStr">
        <is>
          <t>N</t>
        </is>
      </c>
      <c r="C199" s="113" t="inlineStr">
        <is>
          <t>@@</t>
        </is>
      </c>
      <c r="D199" s="113" t="inlineStr">
        <is>
          <t>_Z</t>
        </is>
      </c>
      <c r="E199" s="113" t="inlineStr">
        <is>
          <t>S1311</t>
        </is>
      </c>
      <c r="F199" s="113" t="inlineStr">
        <is>
          <t>_Z</t>
        </is>
      </c>
      <c r="G199" s="113" t="inlineStr">
        <is>
          <t>_Z</t>
        </is>
      </c>
      <c r="H199" s="113" t="inlineStr">
        <is>
          <t>B</t>
        </is>
      </c>
      <c r="I199" s="113" t="inlineStr">
        <is>
          <t>B9</t>
        </is>
      </c>
      <c r="J199" s="113" t="inlineStr">
        <is>
          <t>_Z</t>
        </is>
      </c>
      <c r="K199" s="113" t="inlineStr">
        <is>
          <t>_Z</t>
        </is>
      </c>
      <c r="L199" s="113" t="inlineStr">
        <is>
          <t>S</t>
        </is>
      </c>
      <c r="M199" s="113" t="inlineStr">
        <is>
          <t>V</t>
        </is>
      </c>
      <c r="N199" s="113" t="inlineStr">
        <is>
          <t>_T</t>
        </is>
      </c>
      <c r="O199" s="113" t="inlineStr">
        <is>
          <t>_T</t>
        </is>
      </c>
      <c r="P199" s="113" t="inlineStr">
        <is>
          <t>XDC</t>
        </is>
      </c>
      <c r="Q199" s="113" t="inlineStr">
        <is>
          <t>N</t>
        </is>
      </c>
      <c r="R199" s="113" t="inlineStr">
        <is>
          <t>EDP3</t>
        </is>
      </c>
      <c r="S199" s="127">
        <f>IF(VLOOKUP($X199,'Table 3B'!$B$10:$G$53,'Table 3B'!M$1,0)="","",VLOOKUP($X199,'Table 3B'!$B$10:$G$53,'Table 3B'!M$1,0))</f>
        <v/>
      </c>
      <c r="T199" s="127">
        <f>IF(VLOOKUP($X199,'Table 3B'!$B$10:$G$53,'Table 3B'!N$1,0)="","",VLOOKUP($X199,'Table 3B'!$B$10:$G$53,'Table 3B'!N$1,0))</f>
        <v/>
      </c>
      <c r="U199" s="127">
        <f>IF(VLOOKUP($X199,'Table 3B'!$B$10:$G$53,'Table 3B'!O$1,0)="","",VLOOKUP($X199,'Table 3B'!$B$10:$G$53,'Table 3B'!O$1,0))</f>
        <v/>
      </c>
      <c r="V199" s="127">
        <f>IF(VLOOKUP($X199,'Table 3B'!$B$10:$G$53,'Table 3B'!P$1,0)="","",VLOOKUP($X199,'Table 3B'!$B$10:$G$53,'Table 3B'!P$1,0))</f>
        <v/>
      </c>
      <c r="W199" s="113" t="n"/>
      <c r="X199" s="113">
        <f>A199&amp;"."&amp;B199&amp;"."&amp;C199&amp;"."&amp;D199&amp;"."&amp;E199&amp;"."&amp;F199&amp;"."&amp;G199&amp;"."&amp;H199&amp;"."&amp;I199&amp;"."&amp;J199&amp;"."&amp;K199&amp;"."&amp;L199&amp;"."&amp;M199&amp;"."&amp;N199&amp;"."&amp;O199&amp;"."&amp;P199&amp;"."&amp;Q199&amp;"."&amp;R199</f>
        <v/>
      </c>
      <c r="Y199" s="113" t="n"/>
      <c r="Z199" s="113" t="n"/>
      <c r="AA199" s="118">
        <f>IFERROR(+IF(X199=VLOOKUP(X199,'Table 3B'!$B$10:$B$53,1,0),"OK","check!!!!"),"check!!!!")</f>
        <v/>
      </c>
      <c r="AB199" s="113">
        <f>IF('Table 3B'!B$10=X199,"ok","check!!!!")</f>
        <v/>
      </c>
      <c r="AC199" s="119" t="n"/>
    </row>
    <row r="200">
      <c r="A200" s="113" t="inlineStr">
        <is>
          <t>A</t>
        </is>
      </c>
      <c r="B200" s="113" t="inlineStr">
        <is>
          <t>N</t>
        </is>
      </c>
      <c r="C200" s="113" t="inlineStr">
        <is>
          <t>@@</t>
        </is>
      </c>
      <c r="D200" s="113" t="inlineStr">
        <is>
          <t>_Z</t>
        </is>
      </c>
      <c r="E200" s="113" t="inlineStr">
        <is>
          <t>S1311</t>
        </is>
      </c>
      <c r="F200" s="113" t="inlineStr">
        <is>
          <t>_Z</t>
        </is>
      </c>
      <c r="G200" s="113" t="inlineStr">
        <is>
          <t>C</t>
        </is>
      </c>
      <c r="H200" s="113" t="inlineStr">
        <is>
          <t>A</t>
        </is>
      </c>
      <c r="I200" s="113" t="inlineStr">
        <is>
          <t>F</t>
        </is>
      </c>
      <c r="J200" s="113" t="inlineStr">
        <is>
          <t>F</t>
        </is>
      </c>
      <c r="K200" s="113" t="inlineStr">
        <is>
          <t>T</t>
        </is>
      </c>
      <c r="L200" s="113" t="inlineStr">
        <is>
          <t>S</t>
        </is>
      </c>
      <c r="M200" s="113" t="inlineStr">
        <is>
          <t>V</t>
        </is>
      </c>
      <c r="N200" s="113" t="inlineStr">
        <is>
          <t>_T</t>
        </is>
      </c>
      <c r="O200" s="113" t="inlineStr">
        <is>
          <t>_T</t>
        </is>
      </c>
      <c r="P200" s="113" t="inlineStr">
        <is>
          <t>XDC</t>
        </is>
      </c>
      <c r="Q200" s="113" t="inlineStr">
        <is>
          <t>N</t>
        </is>
      </c>
      <c r="R200" s="113" t="inlineStr">
        <is>
          <t>EDP3</t>
        </is>
      </c>
      <c r="S200" s="127">
        <f>IF(VLOOKUP($X200,'Table 3B'!$B$10:$G$53,'Table 3B'!M$1,0)="","",VLOOKUP($X200,'Table 3B'!$B$10:$G$53,'Table 3B'!M$1,0))</f>
        <v/>
      </c>
      <c r="T200" s="127">
        <f>IF(VLOOKUP($X200,'Table 3B'!$B$10:$G$53,'Table 3B'!N$1,0)="","",VLOOKUP($X200,'Table 3B'!$B$10:$G$53,'Table 3B'!N$1,0))</f>
        <v/>
      </c>
      <c r="U200" s="127">
        <f>IF(VLOOKUP($X200,'Table 3B'!$B$10:$G$53,'Table 3B'!O$1,0)="","",VLOOKUP($X200,'Table 3B'!$B$10:$G$53,'Table 3B'!O$1,0))</f>
        <v/>
      </c>
      <c r="V200" s="127">
        <f>IF(VLOOKUP($X200,'Table 3B'!$B$10:$G$53,'Table 3B'!P$1,0)="","",VLOOKUP($X200,'Table 3B'!$B$10:$G$53,'Table 3B'!P$1,0))</f>
        <v/>
      </c>
      <c r="W200" s="113" t="n"/>
      <c r="X200" s="113">
        <f>A200&amp;"."&amp;B200&amp;"."&amp;C200&amp;"."&amp;D200&amp;"."&amp;E200&amp;"."&amp;F200&amp;"."&amp;G200&amp;"."&amp;H200&amp;"."&amp;I200&amp;"."&amp;J200&amp;"."&amp;K200&amp;"."&amp;L200&amp;"."&amp;M200&amp;"."&amp;N200&amp;"."&amp;O200&amp;"."&amp;P200&amp;"."&amp;Q200&amp;"."&amp;R200</f>
        <v/>
      </c>
      <c r="Y200" s="113" t="n"/>
      <c r="Z200" s="113" t="n"/>
      <c r="AA200" s="118">
        <f>IFERROR(+IF(X200=VLOOKUP(X200,'Table 3B'!$B$10:$B$53,1,0),"OK","check!!!!"),"check!!!!")</f>
        <v/>
      </c>
      <c r="AB200" s="113">
        <f>IF('Table 3B'!B$12=X200,"ok","check!!!!")</f>
        <v/>
      </c>
      <c r="AC200" s="119" t="n"/>
    </row>
    <row r="201">
      <c r="A201" s="113" t="inlineStr">
        <is>
          <t>A</t>
        </is>
      </c>
      <c r="B201" s="113" t="inlineStr">
        <is>
          <t>N</t>
        </is>
      </c>
      <c r="C201" s="113" t="inlineStr">
        <is>
          <t>@@</t>
        </is>
      </c>
      <c r="D201" s="113" t="inlineStr">
        <is>
          <t>_Z</t>
        </is>
      </c>
      <c r="E201" s="113" t="inlineStr">
        <is>
          <t>S1311</t>
        </is>
      </c>
      <c r="F201" s="113" t="inlineStr">
        <is>
          <t>_Z</t>
        </is>
      </c>
      <c r="G201" s="113" t="inlineStr">
        <is>
          <t>C</t>
        </is>
      </c>
      <c r="H201" s="113" t="inlineStr">
        <is>
          <t>A</t>
        </is>
      </c>
      <c r="I201" s="113" t="inlineStr">
        <is>
          <t>F</t>
        </is>
      </c>
      <c r="J201" s="113" t="inlineStr">
        <is>
          <t>F2</t>
        </is>
      </c>
      <c r="K201" s="113" t="inlineStr">
        <is>
          <t>T</t>
        </is>
      </c>
      <c r="L201" s="113" t="inlineStr">
        <is>
          <t>S</t>
        </is>
      </c>
      <c r="M201" s="113" t="inlineStr">
        <is>
          <t>V</t>
        </is>
      </c>
      <c r="N201" s="113" t="inlineStr">
        <is>
          <t>_T</t>
        </is>
      </c>
      <c r="O201" s="113" t="inlineStr">
        <is>
          <t>_T</t>
        </is>
      </c>
      <c r="P201" s="113" t="inlineStr">
        <is>
          <t>XDC</t>
        </is>
      </c>
      <c r="Q201" s="113" t="inlineStr">
        <is>
          <t>N</t>
        </is>
      </c>
      <c r="R201" s="113" t="inlineStr">
        <is>
          <t>EDP3</t>
        </is>
      </c>
      <c r="S201" s="127">
        <f>IF(VLOOKUP($X201,'Table 3B'!$B$10:$G$53,'Table 3B'!M$1,0)="","",VLOOKUP($X201,'Table 3B'!$B$10:$G$53,'Table 3B'!M$1,0))</f>
        <v/>
      </c>
      <c r="T201" s="127">
        <f>IF(VLOOKUP($X201,'Table 3B'!$B$10:$G$53,'Table 3B'!N$1,0)="","",VLOOKUP($X201,'Table 3B'!$B$10:$G$53,'Table 3B'!N$1,0))</f>
        <v/>
      </c>
      <c r="U201" s="127">
        <f>IF(VLOOKUP($X201,'Table 3B'!$B$10:$G$53,'Table 3B'!O$1,0)="","",VLOOKUP($X201,'Table 3B'!$B$10:$G$53,'Table 3B'!O$1,0))</f>
        <v/>
      </c>
      <c r="V201" s="127">
        <f>IF(VLOOKUP($X201,'Table 3B'!$B$10:$G$53,'Table 3B'!P$1,0)="","",VLOOKUP($X201,'Table 3B'!$B$10:$G$53,'Table 3B'!P$1,0))</f>
        <v/>
      </c>
      <c r="W201" s="113" t="n"/>
      <c r="X201" s="113">
        <f>A201&amp;"."&amp;B201&amp;"."&amp;C201&amp;"."&amp;D201&amp;"."&amp;E201&amp;"."&amp;F201&amp;"."&amp;G201&amp;"."&amp;H201&amp;"."&amp;I201&amp;"."&amp;J201&amp;"."&amp;K201&amp;"."&amp;L201&amp;"."&amp;M201&amp;"."&amp;N201&amp;"."&amp;O201&amp;"."&amp;P201&amp;"."&amp;Q201&amp;"."&amp;R201</f>
        <v/>
      </c>
      <c r="Y201" s="113" t="n"/>
      <c r="Z201" s="113" t="n"/>
      <c r="AA201" s="118">
        <f>IFERROR(+IF(X201=VLOOKUP(X201,'Table 3B'!$B$10:$B$53,1,0),"OK","check!!!!"),"check!!!!")</f>
        <v/>
      </c>
      <c r="AB201" s="113">
        <f>IF('Table 3B'!B$13=X201,"ok","check!!!!")</f>
        <v/>
      </c>
      <c r="AC201" s="119" t="n"/>
    </row>
    <row r="202">
      <c r="A202" s="113" t="inlineStr">
        <is>
          <t>A</t>
        </is>
      </c>
      <c r="B202" s="113" t="inlineStr">
        <is>
          <t>N</t>
        </is>
      </c>
      <c r="C202" s="113" t="inlineStr">
        <is>
          <t>@@</t>
        </is>
      </c>
      <c r="D202" s="113" t="inlineStr">
        <is>
          <t>_Z</t>
        </is>
      </c>
      <c r="E202" s="113" t="inlineStr">
        <is>
          <t>S1311</t>
        </is>
      </c>
      <c r="F202" s="113" t="inlineStr">
        <is>
          <t>_Z</t>
        </is>
      </c>
      <c r="G202" s="113" t="inlineStr">
        <is>
          <t>C</t>
        </is>
      </c>
      <c r="H202" s="113" t="inlineStr">
        <is>
          <t>A</t>
        </is>
      </c>
      <c r="I202" s="113" t="inlineStr">
        <is>
          <t>F</t>
        </is>
      </c>
      <c r="J202" s="113" t="inlineStr">
        <is>
          <t>F3</t>
        </is>
      </c>
      <c r="K202" s="113" t="inlineStr">
        <is>
          <t>T</t>
        </is>
      </c>
      <c r="L202" s="113" t="inlineStr">
        <is>
          <t>S</t>
        </is>
      </c>
      <c r="M202" s="113" t="inlineStr">
        <is>
          <t>V</t>
        </is>
      </c>
      <c r="N202" s="113" t="inlineStr">
        <is>
          <t>_T</t>
        </is>
      </c>
      <c r="O202" s="113" t="inlineStr">
        <is>
          <t>_T</t>
        </is>
      </c>
      <c r="P202" s="113" t="inlineStr">
        <is>
          <t>XDC</t>
        </is>
      </c>
      <c r="Q202" s="113" t="inlineStr">
        <is>
          <t>N</t>
        </is>
      </c>
      <c r="R202" s="113" t="inlineStr">
        <is>
          <t>EDP3</t>
        </is>
      </c>
      <c r="S202" s="127">
        <f>IF(VLOOKUP($X202,'Table 3B'!$B$10:$G$53,'Table 3B'!M$1,0)="","",VLOOKUP($X202,'Table 3B'!$B$10:$G$53,'Table 3B'!M$1,0))</f>
        <v/>
      </c>
      <c r="T202" s="127">
        <f>IF(VLOOKUP($X202,'Table 3B'!$B$10:$G$53,'Table 3B'!N$1,0)="","",VLOOKUP($X202,'Table 3B'!$B$10:$G$53,'Table 3B'!N$1,0))</f>
        <v/>
      </c>
      <c r="U202" s="127">
        <f>IF(VLOOKUP($X202,'Table 3B'!$B$10:$G$53,'Table 3B'!O$1,0)="","",VLOOKUP($X202,'Table 3B'!$B$10:$G$53,'Table 3B'!O$1,0))</f>
        <v/>
      </c>
      <c r="V202" s="127">
        <f>IF(VLOOKUP($X202,'Table 3B'!$B$10:$G$53,'Table 3B'!P$1,0)="","",VLOOKUP($X202,'Table 3B'!$B$10:$G$53,'Table 3B'!P$1,0))</f>
        <v/>
      </c>
      <c r="W202" s="113" t="n"/>
      <c r="X202" s="113">
        <f>A202&amp;"."&amp;B202&amp;"."&amp;C202&amp;"."&amp;D202&amp;"."&amp;E202&amp;"."&amp;F202&amp;"."&amp;G202&amp;"."&amp;H202&amp;"."&amp;I202&amp;"."&amp;J202&amp;"."&amp;K202&amp;"."&amp;L202&amp;"."&amp;M202&amp;"."&amp;N202&amp;"."&amp;O202&amp;"."&amp;P202&amp;"."&amp;Q202&amp;"."&amp;R202</f>
        <v/>
      </c>
      <c r="Y202" s="113" t="n"/>
      <c r="Z202" s="113" t="n"/>
      <c r="AA202" s="118">
        <f>IFERROR(+IF(X202=VLOOKUP(X202,'Table 3B'!$B$10:$B$53,1,0),"OK","check!!!!"),"check!!!!")</f>
        <v/>
      </c>
      <c r="AB202" s="113">
        <f>IF('Table 3B'!B$14=X202,"ok","check!!!!")</f>
        <v/>
      </c>
      <c r="AC202" s="119" t="n"/>
    </row>
    <row r="203">
      <c r="A203" s="113" t="inlineStr">
        <is>
          <t>A</t>
        </is>
      </c>
      <c r="B203" s="113" t="inlineStr">
        <is>
          <t>N</t>
        </is>
      </c>
      <c r="C203" s="113" t="inlineStr">
        <is>
          <t>@@</t>
        </is>
      </c>
      <c r="D203" s="113" t="inlineStr">
        <is>
          <t>_Z</t>
        </is>
      </c>
      <c r="E203" s="113" t="inlineStr">
        <is>
          <t>S1311</t>
        </is>
      </c>
      <c r="F203" s="113" t="inlineStr">
        <is>
          <t>_Z</t>
        </is>
      </c>
      <c r="G203" s="113" t="inlineStr">
        <is>
          <t>C</t>
        </is>
      </c>
      <c r="H203" s="113" t="inlineStr">
        <is>
          <t>A</t>
        </is>
      </c>
      <c r="I203" s="113" t="inlineStr">
        <is>
          <t>F</t>
        </is>
      </c>
      <c r="J203" s="113" t="inlineStr">
        <is>
          <t>F4</t>
        </is>
      </c>
      <c r="K203" s="113" t="inlineStr">
        <is>
          <t>T</t>
        </is>
      </c>
      <c r="L203" s="113" t="inlineStr">
        <is>
          <t>S</t>
        </is>
      </c>
      <c r="M203" s="113" t="inlineStr">
        <is>
          <t>V</t>
        </is>
      </c>
      <c r="N203" s="113" t="inlineStr">
        <is>
          <t>_T</t>
        </is>
      </c>
      <c r="O203" s="113" t="inlineStr">
        <is>
          <t>_T</t>
        </is>
      </c>
      <c r="P203" s="113" t="inlineStr">
        <is>
          <t>XDC</t>
        </is>
      </c>
      <c r="Q203" s="113" t="inlineStr">
        <is>
          <t>N</t>
        </is>
      </c>
      <c r="R203" s="113" t="inlineStr">
        <is>
          <t>EDP3</t>
        </is>
      </c>
      <c r="S203" s="127">
        <f>IF(VLOOKUP($X203,'Table 3B'!$B$10:$G$53,'Table 3B'!M$1,0)="","",VLOOKUP($X203,'Table 3B'!$B$10:$G$53,'Table 3B'!M$1,0))</f>
        <v/>
      </c>
      <c r="T203" s="127">
        <f>IF(VLOOKUP($X203,'Table 3B'!$B$10:$G$53,'Table 3B'!N$1,0)="","",VLOOKUP($X203,'Table 3B'!$B$10:$G$53,'Table 3B'!N$1,0))</f>
        <v/>
      </c>
      <c r="U203" s="127">
        <f>IF(VLOOKUP($X203,'Table 3B'!$B$10:$G$53,'Table 3B'!O$1,0)="","",VLOOKUP($X203,'Table 3B'!$B$10:$G$53,'Table 3B'!O$1,0))</f>
        <v/>
      </c>
      <c r="V203" s="127">
        <f>IF(VLOOKUP($X203,'Table 3B'!$B$10:$G$53,'Table 3B'!P$1,0)="","",VLOOKUP($X203,'Table 3B'!$B$10:$G$53,'Table 3B'!P$1,0))</f>
        <v/>
      </c>
      <c r="W203" s="113" t="n"/>
      <c r="X203" s="113">
        <f>A203&amp;"."&amp;B203&amp;"."&amp;C203&amp;"."&amp;D203&amp;"."&amp;E203&amp;"."&amp;F203&amp;"."&amp;G203&amp;"."&amp;H203&amp;"."&amp;I203&amp;"."&amp;J203&amp;"."&amp;K203&amp;"."&amp;L203&amp;"."&amp;M203&amp;"."&amp;N203&amp;"."&amp;O203&amp;"."&amp;P203&amp;"."&amp;Q203&amp;"."&amp;R203</f>
        <v/>
      </c>
      <c r="Y203" s="113" t="n"/>
      <c r="Z203" s="113" t="n"/>
      <c r="AA203" s="118">
        <f>IFERROR(+IF(X203=VLOOKUP(X203,'Table 3B'!$B$10:$B$53,1,0),"OK","check!!!!"),"check!!!!")</f>
        <v/>
      </c>
      <c r="AB203" s="113">
        <f>IF('Table 3B'!B$15=X203,"ok","check!!!!")</f>
        <v/>
      </c>
      <c r="AC203" s="119" t="n"/>
    </row>
    <row r="204">
      <c r="A204" s="113" t="inlineStr">
        <is>
          <t>A</t>
        </is>
      </c>
      <c r="B204" s="113" t="inlineStr">
        <is>
          <t>N</t>
        </is>
      </c>
      <c r="C204" s="113" t="inlineStr">
        <is>
          <t>@@</t>
        </is>
      </c>
      <c r="D204" s="113" t="inlineStr">
        <is>
          <t>_Z</t>
        </is>
      </c>
      <c r="E204" s="113" t="inlineStr">
        <is>
          <t>S1311</t>
        </is>
      </c>
      <c r="F204" s="113" t="inlineStr">
        <is>
          <t>_Z</t>
        </is>
      </c>
      <c r="G204" s="113" t="inlineStr">
        <is>
          <t>C</t>
        </is>
      </c>
      <c r="H204" s="113" t="inlineStr">
        <is>
          <t>AI</t>
        </is>
      </c>
      <c r="I204" s="113" t="inlineStr">
        <is>
          <t>F</t>
        </is>
      </c>
      <c r="J204" s="113" t="inlineStr">
        <is>
          <t>F4</t>
        </is>
      </c>
      <c r="K204" s="113" t="inlineStr">
        <is>
          <t>T</t>
        </is>
      </c>
      <c r="L204" s="113" t="inlineStr">
        <is>
          <t>S</t>
        </is>
      </c>
      <c r="M204" s="113" t="inlineStr">
        <is>
          <t>V</t>
        </is>
      </c>
      <c r="N204" s="113" t="inlineStr">
        <is>
          <t>_T</t>
        </is>
      </c>
      <c r="O204" s="113" t="inlineStr">
        <is>
          <t>_T</t>
        </is>
      </c>
      <c r="P204" s="113" t="inlineStr">
        <is>
          <t>XDC</t>
        </is>
      </c>
      <c r="Q204" s="113" t="inlineStr">
        <is>
          <t>N</t>
        </is>
      </c>
      <c r="R204" s="113" t="inlineStr">
        <is>
          <t>EDP3</t>
        </is>
      </c>
      <c r="S204" s="127">
        <f>IF(VLOOKUP($X204,'Table 3B'!$B$10:$G$53,'Table 3B'!M$1,0)="","",VLOOKUP($X204,'Table 3B'!$B$10:$G$53,'Table 3B'!M$1,0))</f>
        <v/>
      </c>
      <c r="T204" s="127">
        <f>IF(VLOOKUP($X204,'Table 3B'!$B$10:$G$53,'Table 3B'!N$1,0)="","",VLOOKUP($X204,'Table 3B'!$B$10:$G$53,'Table 3B'!N$1,0))</f>
        <v/>
      </c>
      <c r="U204" s="127">
        <f>IF(VLOOKUP($X204,'Table 3B'!$B$10:$G$53,'Table 3B'!O$1,0)="","",VLOOKUP($X204,'Table 3B'!$B$10:$G$53,'Table 3B'!O$1,0))</f>
        <v/>
      </c>
      <c r="V204" s="127">
        <f>IF(VLOOKUP($X204,'Table 3B'!$B$10:$G$53,'Table 3B'!P$1,0)="","",VLOOKUP($X204,'Table 3B'!$B$10:$G$53,'Table 3B'!P$1,0))</f>
        <v/>
      </c>
      <c r="W204" s="113" t="n"/>
      <c r="X204" s="113">
        <f>A204&amp;"."&amp;B204&amp;"."&amp;C204&amp;"."&amp;D204&amp;"."&amp;E204&amp;"."&amp;F204&amp;"."&amp;G204&amp;"."&amp;H204&amp;"."&amp;I204&amp;"."&amp;J204&amp;"."&amp;K204&amp;"."&amp;L204&amp;"."&amp;M204&amp;"."&amp;N204&amp;"."&amp;O204&amp;"."&amp;P204&amp;"."&amp;Q204&amp;"."&amp;R204</f>
        <v/>
      </c>
      <c r="Y204" s="113" t="n"/>
      <c r="Z204" s="113" t="n"/>
      <c r="AA204" s="118">
        <f>IFERROR(+IF(X204=VLOOKUP(X204,'Table 3B'!$B$10:$B$53,1,0),"OK","check!!!!"),"check!!!!")</f>
        <v/>
      </c>
      <c r="AB204" s="113">
        <f>IF('Table 3B'!B$16=X204,"ok","check!!!!")</f>
        <v/>
      </c>
      <c r="AC204" s="119" t="n"/>
    </row>
    <row r="205">
      <c r="A205" s="113" t="inlineStr">
        <is>
          <t>A</t>
        </is>
      </c>
      <c r="B205" s="113" t="inlineStr">
        <is>
          <t>N</t>
        </is>
      </c>
      <c r="C205" s="113" t="inlineStr">
        <is>
          <t>@@</t>
        </is>
      </c>
      <c r="D205" s="113" t="inlineStr">
        <is>
          <t>_Z</t>
        </is>
      </c>
      <c r="E205" s="113" t="inlineStr">
        <is>
          <t>S1311</t>
        </is>
      </c>
      <c r="F205" s="113" t="inlineStr">
        <is>
          <t>_Z</t>
        </is>
      </c>
      <c r="G205" s="113" t="inlineStr">
        <is>
          <t>C</t>
        </is>
      </c>
      <c r="H205" s="113" t="inlineStr">
        <is>
          <t>AD</t>
        </is>
      </c>
      <c r="I205" s="113" t="inlineStr">
        <is>
          <t>F</t>
        </is>
      </c>
      <c r="J205" s="113" t="inlineStr">
        <is>
          <t>F4</t>
        </is>
      </c>
      <c r="K205" s="113" t="inlineStr">
        <is>
          <t>T</t>
        </is>
      </c>
      <c r="L205" s="113" t="inlineStr">
        <is>
          <t>S</t>
        </is>
      </c>
      <c r="M205" s="113" t="inlineStr">
        <is>
          <t>V</t>
        </is>
      </c>
      <c r="N205" s="113" t="inlineStr">
        <is>
          <t>_T</t>
        </is>
      </c>
      <c r="O205" s="113" t="inlineStr">
        <is>
          <t>_T</t>
        </is>
      </c>
      <c r="P205" s="113" t="inlineStr">
        <is>
          <t>XDC</t>
        </is>
      </c>
      <c r="Q205" s="113" t="inlineStr">
        <is>
          <t>N</t>
        </is>
      </c>
      <c r="R205" s="113" t="inlineStr">
        <is>
          <t>EDP3</t>
        </is>
      </c>
      <c r="S205" s="127">
        <f>IF(VLOOKUP($X205,'Table 3B'!$B$10:$G$53,'Table 3B'!M$1,0)="","",VLOOKUP($X205,'Table 3B'!$B$10:$G$53,'Table 3B'!M$1,0))</f>
        <v/>
      </c>
      <c r="T205" s="127">
        <f>IF(VLOOKUP($X205,'Table 3B'!$B$10:$G$53,'Table 3B'!N$1,0)="","",VLOOKUP($X205,'Table 3B'!$B$10:$G$53,'Table 3B'!N$1,0))</f>
        <v/>
      </c>
      <c r="U205" s="127">
        <f>IF(VLOOKUP($X205,'Table 3B'!$B$10:$G$53,'Table 3B'!O$1,0)="","",VLOOKUP($X205,'Table 3B'!$B$10:$G$53,'Table 3B'!O$1,0))</f>
        <v/>
      </c>
      <c r="V205" s="127">
        <f>IF(VLOOKUP($X205,'Table 3B'!$B$10:$G$53,'Table 3B'!P$1,0)="","",VLOOKUP($X205,'Table 3B'!$B$10:$G$53,'Table 3B'!P$1,0))</f>
        <v/>
      </c>
      <c r="W205" s="113" t="n"/>
      <c r="X205" s="113">
        <f>A205&amp;"."&amp;B205&amp;"."&amp;C205&amp;"."&amp;D205&amp;"."&amp;E205&amp;"."&amp;F205&amp;"."&amp;G205&amp;"."&amp;H205&amp;"."&amp;I205&amp;"."&amp;J205&amp;"."&amp;K205&amp;"."&amp;L205&amp;"."&amp;M205&amp;"."&amp;N205&amp;"."&amp;O205&amp;"."&amp;P205&amp;"."&amp;Q205&amp;"."&amp;R205</f>
        <v/>
      </c>
      <c r="Y205" s="113" t="n"/>
      <c r="Z205" s="113" t="n"/>
      <c r="AA205" s="118">
        <f>IFERROR(+IF(X205=VLOOKUP(X205,'Table 3B'!$B$10:$B$53,1,0),"OK","check!!!!"),"check!!!!")</f>
        <v/>
      </c>
      <c r="AB205" s="113">
        <f>IF('Table 3B'!B$17=X205,"ok","check!!!!")</f>
        <v/>
      </c>
      <c r="AC205" s="119" t="n"/>
    </row>
    <row r="206">
      <c r="A206" s="113" t="inlineStr">
        <is>
          <t>A</t>
        </is>
      </c>
      <c r="B206" s="113" t="inlineStr">
        <is>
          <t>N</t>
        </is>
      </c>
      <c r="C206" s="113" t="inlineStr">
        <is>
          <t>@@</t>
        </is>
      </c>
      <c r="D206" s="113" t="inlineStr">
        <is>
          <t>_Z</t>
        </is>
      </c>
      <c r="E206" s="113" t="inlineStr">
        <is>
          <t>S1311</t>
        </is>
      </c>
      <c r="F206" s="113" t="inlineStr">
        <is>
          <t>_Z</t>
        </is>
      </c>
      <c r="G206" s="113" t="inlineStr">
        <is>
          <t>C</t>
        </is>
      </c>
      <c r="H206" s="113" t="inlineStr">
        <is>
          <t>A</t>
        </is>
      </c>
      <c r="I206" s="113" t="inlineStr">
        <is>
          <t>F</t>
        </is>
      </c>
      <c r="J206" s="113" t="inlineStr">
        <is>
          <t>F4</t>
        </is>
      </c>
      <c r="K206" s="113" t="inlineStr">
        <is>
          <t>S</t>
        </is>
      </c>
      <c r="L206" s="113" t="inlineStr">
        <is>
          <t>S</t>
        </is>
      </c>
      <c r="M206" s="113" t="inlineStr">
        <is>
          <t>V</t>
        </is>
      </c>
      <c r="N206" s="113" t="inlineStr">
        <is>
          <t>_T</t>
        </is>
      </c>
      <c r="O206" s="113" t="inlineStr">
        <is>
          <t>_T</t>
        </is>
      </c>
      <c r="P206" s="113" t="inlineStr">
        <is>
          <t>XDC</t>
        </is>
      </c>
      <c r="Q206" s="113" t="inlineStr">
        <is>
          <t>N</t>
        </is>
      </c>
      <c r="R206" s="113" t="inlineStr">
        <is>
          <t>EDP3</t>
        </is>
      </c>
      <c r="S206" s="127">
        <f>IF(VLOOKUP($X206,'Table 3B'!$B$10:$G$53,'Table 3B'!M$1,0)="","",VLOOKUP($X206,'Table 3B'!$B$10:$G$53,'Table 3B'!M$1,0))</f>
        <v/>
      </c>
      <c r="T206" s="127">
        <f>IF(VLOOKUP($X206,'Table 3B'!$B$10:$G$53,'Table 3B'!N$1,0)="","",VLOOKUP($X206,'Table 3B'!$B$10:$G$53,'Table 3B'!N$1,0))</f>
        <v/>
      </c>
      <c r="U206" s="127">
        <f>IF(VLOOKUP($X206,'Table 3B'!$B$10:$G$53,'Table 3B'!O$1,0)="","",VLOOKUP($X206,'Table 3B'!$B$10:$G$53,'Table 3B'!O$1,0))</f>
        <v/>
      </c>
      <c r="V206" s="127">
        <f>IF(VLOOKUP($X206,'Table 3B'!$B$10:$G$53,'Table 3B'!P$1,0)="","",VLOOKUP($X206,'Table 3B'!$B$10:$G$53,'Table 3B'!P$1,0))</f>
        <v/>
      </c>
      <c r="W206" s="113" t="n"/>
      <c r="X206" s="113">
        <f>A206&amp;"."&amp;B206&amp;"."&amp;C206&amp;"."&amp;D206&amp;"."&amp;E206&amp;"."&amp;F206&amp;"."&amp;G206&amp;"."&amp;H206&amp;"."&amp;I206&amp;"."&amp;J206&amp;"."&amp;K206&amp;"."&amp;L206&amp;"."&amp;M206&amp;"."&amp;N206&amp;"."&amp;O206&amp;"."&amp;P206&amp;"."&amp;Q206&amp;"."&amp;R206</f>
        <v/>
      </c>
      <c r="Y206" s="113" t="n"/>
      <c r="Z206" s="113" t="n"/>
      <c r="AA206" s="118">
        <f>IFERROR(+IF(X206=VLOOKUP(X206,'Table 3B'!$B$10:$B$53,1,0),"OK","check!!!!"),"check!!!!")</f>
        <v/>
      </c>
      <c r="AB206" s="113">
        <f>IF('Table 3B'!B$18=X206,"ok","check!!!!")</f>
        <v/>
      </c>
      <c r="AC206" s="119" t="n"/>
    </row>
    <row r="207">
      <c r="A207" s="113" t="inlineStr">
        <is>
          <t>A</t>
        </is>
      </c>
      <c r="B207" s="113" t="inlineStr">
        <is>
          <t>N</t>
        </is>
      </c>
      <c r="C207" s="113" t="inlineStr">
        <is>
          <t>@@</t>
        </is>
      </c>
      <c r="D207" s="113" t="inlineStr">
        <is>
          <t>_Z</t>
        </is>
      </c>
      <c r="E207" s="113" t="inlineStr">
        <is>
          <t>S1311</t>
        </is>
      </c>
      <c r="F207" s="113" t="inlineStr">
        <is>
          <t>_Z</t>
        </is>
      </c>
      <c r="G207" s="113" t="inlineStr">
        <is>
          <t>C</t>
        </is>
      </c>
      <c r="H207" s="113" t="inlineStr">
        <is>
          <t>A</t>
        </is>
      </c>
      <c r="I207" s="113" t="inlineStr">
        <is>
          <t>F</t>
        </is>
      </c>
      <c r="J207" s="113" t="inlineStr">
        <is>
          <t>F4</t>
        </is>
      </c>
      <c r="K207" s="113" t="inlineStr">
        <is>
          <t>L</t>
        </is>
      </c>
      <c r="L207" s="113" t="inlineStr">
        <is>
          <t>S</t>
        </is>
      </c>
      <c r="M207" s="113" t="inlineStr">
        <is>
          <t>V</t>
        </is>
      </c>
      <c r="N207" s="113" t="inlineStr">
        <is>
          <t>_T</t>
        </is>
      </c>
      <c r="O207" s="113" t="inlineStr">
        <is>
          <t>_T</t>
        </is>
      </c>
      <c r="P207" s="113" t="inlineStr">
        <is>
          <t>XDC</t>
        </is>
      </c>
      <c r="Q207" s="113" t="inlineStr">
        <is>
          <t>N</t>
        </is>
      </c>
      <c r="R207" s="113" t="inlineStr">
        <is>
          <t>EDP3</t>
        </is>
      </c>
      <c r="S207" s="127">
        <f>IF(VLOOKUP($X207,'Table 3B'!$B$10:$G$53,'Table 3B'!M$1,0)="","",VLOOKUP($X207,'Table 3B'!$B$10:$G$53,'Table 3B'!M$1,0))</f>
        <v/>
      </c>
      <c r="T207" s="127">
        <f>IF(VLOOKUP($X207,'Table 3B'!$B$10:$G$53,'Table 3B'!N$1,0)="","",VLOOKUP($X207,'Table 3B'!$B$10:$G$53,'Table 3B'!N$1,0))</f>
        <v/>
      </c>
      <c r="U207" s="127">
        <f>IF(VLOOKUP($X207,'Table 3B'!$B$10:$G$53,'Table 3B'!O$1,0)="","",VLOOKUP($X207,'Table 3B'!$B$10:$G$53,'Table 3B'!O$1,0))</f>
        <v/>
      </c>
      <c r="V207" s="127">
        <f>IF(VLOOKUP($X207,'Table 3B'!$B$10:$G$53,'Table 3B'!P$1,0)="","",VLOOKUP($X207,'Table 3B'!$B$10:$G$53,'Table 3B'!P$1,0))</f>
        <v/>
      </c>
      <c r="W207" s="113" t="n"/>
      <c r="X207" s="113">
        <f>A207&amp;"."&amp;B207&amp;"."&amp;C207&amp;"."&amp;D207&amp;"."&amp;E207&amp;"."&amp;F207&amp;"."&amp;G207&amp;"."&amp;H207&amp;"."&amp;I207&amp;"."&amp;J207&amp;"."&amp;K207&amp;"."&amp;L207&amp;"."&amp;M207&amp;"."&amp;N207&amp;"."&amp;O207&amp;"."&amp;P207&amp;"."&amp;Q207&amp;"."&amp;R207</f>
        <v/>
      </c>
      <c r="Y207" s="113" t="n"/>
      <c r="Z207" s="113" t="n"/>
      <c r="AA207" s="118">
        <f>IFERROR(+IF(X207=VLOOKUP(X207,'Table 3B'!$B$10:$B$53,1,0),"OK","check!!!!"),"check!!!!")</f>
        <v/>
      </c>
      <c r="AB207" s="113">
        <f>IF('Table 3B'!B$19=X207,"ok","check!!!!")</f>
        <v/>
      </c>
      <c r="AC207" s="119" t="n"/>
    </row>
    <row r="208">
      <c r="A208" s="113" t="inlineStr">
        <is>
          <t>A</t>
        </is>
      </c>
      <c r="B208" s="113" t="inlineStr">
        <is>
          <t>N</t>
        </is>
      </c>
      <c r="C208" s="113" t="inlineStr">
        <is>
          <t>@@</t>
        </is>
      </c>
      <c r="D208" s="113" t="inlineStr">
        <is>
          <t>_Z</t>
        </is>
      </c>
      <c r="E208" s="113" t="inlineStr">
        <is>
          <t>S1311</t>
        </is>
      </c>
      <c r="F208" s="113" t="inlineStr">
        <is>
          <t>_Z</t>
        </is>
      </c>
      <c r="G208" s="113" t="inlineStr">
        <is>
          <t>C</t>
        </is>
      </c>
      <c r="H208" s="113" t="inlineStr">
        <is>
          <t>AI</t>
        </is>
      </c>
      <c r="I208" s="113" t="inlineStr">
        <is>
          <t>F</t>
        </is>
      </c>
      <c r="J208" s="113" t="inlineStr">
        <is>
          <t>F4</t>
        </is>
      </c>
      <c r="K208" s="113" t="inlineStr">
        <is>
          <t>L</t>
        </is>
      </c>
      <c r="L208" s="113" t="inlineStr">
        <is>
          <t>S</t>
        </is>
      </c>
      <c r="M208" s="113" t="inlineStr">
        <is>
          <t>V</t>
        </is>
      </c>
      <c r="N208" s="113" t="inlineStr">
        <is>
          <t>_T</t>
        </is>
      </c>
      <c r="O208" s="113" t="inlineStr">
        <is>
          <t>_T</t>
        </is>
      </c>
      <c r="P208" s="113" t="inlineStr">
        <is>
          <t>XDC</t>
        </is>
      </c>
      <c r="Q208" s="113" t="inlineStr">
        <is>
          <t>N</t>
        </is>
      </c>
      <c r="R208" s="113" t="inlineStr">
        <is>
          <t>EDP3</t>
        </is>
      </c>
      <c r="S208" s="127">
        <f>IF(VLOOKUP($X208,'Table 3B'!$B$10:$G$53,'Table 3B'!M$1,0)="","",VLOOKUP($X208,'Table 3B'!$B$10:$G$53,'Table 3B'!M$1,0))</f>
        <v/>
      </c>
      <c r="T208" s="127">
        <f>IF(VLOOKUP($X208,'Table 3B'!$B$10:$G$53,'Table 3B'!N$1,0)="","",VLOOKUP($X208,'Table 3B'!$B$10:$G$53,'Table 3B'!N$1,0))</f>
        <v/>
      </c>
      <c r="U208" s="127">
        <f>IF(VLOOKUP($X208,'Table 3B'!$B$10:$G$53,'Table 3B'!O$1,0)="","",VLOOKUP($X208,'Table 3B'!$B$10:$G$53,'Table 3B'!O$1,0))</f>
        <v/>
      </c>
      <c r="V208" s="127">
        <f>IF(VLOOKUP($X208,'Table 3B'!$B$10:$G$53,'Table 3B'!P$1,0)="","",VLOOKUP($X208,'Table 3B'!$B$10:$G$53,'Table 3B'!P$1,0))</f>
        <v/>
      </c>
      <c r="W208" s="113" t="n"/>
      <c r="X208" s="113">
        <f>A208&amp;"."&amp;B208&amp;"."&amp;C208&amp;"."&amp;D208&amp;"."&amp;E208&amp;"."&amp;F208&amp;"."&amp;G208&amp;"."&amp;H208&amp;"."&amp;I208&amp;"."&amp;J208&amp;"."&amp;K208&amp;"."&amp;L208&amp;"."&amp;M208&amp;"."&amp;N208&amp;"."&amp;O208&amp;"."&amp;P208&amp;"."&amp;Q208&amp;"."&amp;R208</f>
        <v/>
      </c>
      <c r="Y208" s="113" t="n"/>
      <c r="Z208" s="113" t="n"/>
      <c r="AA208" s="118">
        <f>IFERROR(+IF(X208=VLOOKUP(X208,'Table 3B'!$B$10:$B$53,1,0),"OK","check!!!!"),"check!!!!")</f>
        <v/>
      </c>
      <c r="AB208" s="113">
        <f>IF('Table 3B'!B$20=X208,"ok","check!!!!")</f>
        <v/>
      </c>
      <c r="AC208" s="119" t="n"/>
    </row>
    <row r="209">
      <c r="A209" s="113" t="inlineStr">
        <is>
          <t>A</t>
        </is>
      </c>
      <c r="B209" s="113" t="inlineStr">
        <is>
          <t>N</t>
        </is>
      </c>
      <c r="C209" s="113" t="inlineStr">
        <is>
          <t>@@</t>
        </is>
      </c>
      <c r="D209" s="113" t="inlineStr">
        <is>
          <t>_Z</t>
        </is>
      </c>
      <c r="E209" s="113" t="inlineStr">
        <is>
          <t>S1311</t>
        </is>
      </c>
      <c r="F209" s="113" t="inlineStr">
        <is>
          <t>_Z</t>
        </is>
      </c>
      <c r="G209" s="113" t="inlineStr">
        <is>
          <t>C</t>
        </is>
      </c>
      <c r="H209" s="113" t="inlineStr">
        <is>
          <t>AD</t>
        </is>
      </c>
      <c r="I209" s="113" t="inlineStr">
        <is>
          <t>F</t>
        </is>
      </c>
      <c r="J209" s="113" t="inlineStr">
        <is>
          <t>F4</t>
        </is>
      </c>
      <c r="K209" s="113" t="inlineStr">
        <is>
          <t>L</t>
        </is>
      </c>
      <c r="L209" s="113" t="inlineStr">
        <is>
          <t>S</t>
        </is>
      </c>
      <c r="M209" s="113" t="inlineStr">
        <is>
          <t>V</t>
        </is>
      </c>
      <c r="N209" s="113" t="inlineStr">
        <is>
          <t>_T</t>
        </is>
      </c>
      <c r="O209" s="113" t="inlineStr">
        <is>
          <t>_T</t>
        </is>
      </c>
      <c r="P209" s="113" t="inlineStr">
        <is>
          <t>XDC</t>
        </is>
      </c>
      <c r="Q209" s="113" t="inlineStr">
        <is>
          <t>N</t>
        </is>
      </c>
      <c r="R209" s="113" t="inlineStr">
        <is>
          <t>EDP3</t>
        </is>
      </c>
      <c r="S209" s="127">
        <f>IF(VLOOKUP($X209,'Table 3B'!$B$10:$G$53,'Table 3B'!M$1,0)="","",VLOOKUP($X209,'Table 3B'!$B$10:$G$53,'Table 3B'!M$1,0))</f>
        <v/>
      </c>
      <c r="T209" s="127">
        <f>IF(VLOOKUP($X209,'Table 3B'!$B$10:$G$53,'Table 3B'!N$1,0)="","",VLOOKUP($X209,'Table 3B'!$B$10:$G$53,'Table 3B'!N$1,0))</f>
        <v/>
      </c>
      <c r="U209" s="127">
        <f>IF(VLOOKUP($X209,'Table 3B'!$B$10:$G$53,'Table 3B'!O$1,0)="","",VLOOKUP($X209,'Table 3B'!$B$10:$G$53,'Table 3B'!O$1,0))</f>
        <v/>
      </c>
      <c r="V209" s="127">
        <f>IF(VLOOKUP($X209,'Table 3B'!$B$10:$G$53,'Table 3B'!P$1,0)="","",VLOOKUP($X209,'Table 3B'!$B$10:$G$53,'Table 3B'!P$1,0))</f>
        <v/>
      </c>
      <c r="W209" s="113" t="n"/>
      <c r="X209" s="113">
        <f>A209&amp;"."&amp;B209&amp;"."&amp;C209&amp;"."&amp;D209&amp;"."&amp;E209&amp;"."&amp;F209&amp;"."&amp;G209&amp;"."&amp;H209&amp;"."&amp;I209&amp;"."&amp;J209&amp;"."&amp;K209&amp;"."&amp;L209&amp;"."&amp;M209&amp;"."&amp;N209&amp;"."&amp;O209&amp;"."&amp;P209&amp;"."&amp;Q209&amp;"."&amp;R209</f>
        <v/>
      </c>
      <c r="Y209" s="113" t="n"/>
      <c r="Z209" s="113" t="n"/>
      <c r="AA209" s="118">
        <f>IFERROR(+IF(X209=VLOOKUP(X209,'Table 3B'!$B$10:$B$53,1,0),"OK","check!!!!"),"check!!!!")</f>
        <v/>
      </c>
      <c r="AB209" s="113">
        <f>IF('Table 3B'!B$21=X209,"ok","check!!!!")</f>
        <v/>
      </c>
      <c r="AC209" s="119" t="n"/>
    </row>
    <row r="210">
      <c r="A210" s="113" t="inlineStr">
        <is>
          <t>A</t>
        </is>
      </c>
      <c r="B210" s="113" t="inlineStr">
        <is>
          <t>N</t>
        </is>
      </c>
      <c r="C210" s="113" t="inlineStr">
        <is>
          <t>@@</t>
        </is>
      </c>
      <c r="D210" s="113" t="inlineStr">
        <is>
          <t>_Z</t>
        </is>
      </c>
      <c r="E210" s="113" t="inlineStr">
        <is>
          <t>S1311</t>
        </is>
      </c>
      <c r="F210" s="113" t="inlineStr">
        <is>
          <t>_Z</t>
        </is>
      </c>
      <c r="G210" s="113" t="inlineStr">
        <is>
          <t>C</t>
        </is>
      </c>
      <c r="H210" s="113" t="inlineStr">
        <is>
          <t>A</t>
        </is>
      </c>
      <c r="I210" s="113" t="inlineStr">
        <is>
          <t>F</t>
        </is>
      </c>
      <c r="J210" s="113" t="inlineStr">
        <is>
          <t>F5</t>
        </is>
      </c>
      <c r="K210" s="113" t="inlineStr">
        <is>
          <t>T</t>
        </is>
      </c>
      <c r="L210" s="113" t="inlineStr">
        <is>
          <t>S</t>
        </is>
      </c>
      <c r="M210" s="113" t="inlineStr">
        <is>
          <t>V</t>
        </is>
      </c>
      <c r="N210" s="113" t="inlineStr">
        <is>
          <t>_T</t>
        </is>
      </c>
      <c r="O210" s="113" t="inlineStr">
        <is>
          <t>_T</t>
        </is>
      </c>
      <c r="P210" s="113" t="inlineStr">
        <is>
          <t>XDC</t>
        </is>
      </c>
      <c r="Q210" s="113" t="inlineStr">
        <is>
          <t>N</t>
        </is>
      </c>
      <c r="R210" s="113" t="inlineStr">
        <is>
          <t>EDP3</t>
        </is>
      </c>
      <c r="S210" s="127">
        <f>IF(VLOOKUP($X210,'Table 3B'!$B$10:$G$53,'Table 3B'!M$1,0)="","",VLOOKUP($X210,'Table 3B'!$B$10:$G$53,'Table 3B'!M$1,0))</f>
        <v/>
      </c>
      <c r="T210" s="127">
        <f>IF(VLOOKUP($X210,'Table 3B'!$B$10:$G$53,'Table 3B'!N$1,0)="","",VLOOKUP($X210,'Table 3B'!$B$10:$G$53,'Table 3B'!N$1,0))</f>
        <v/>
      </c>
      <c r="U210" s="127">
        <f>IF(VLOOKUP($X210,'Table 3B'!$B$10:$G$53,'Table 3B'!O$1,0)="","",VLOOKUP($X210,'Table 3B'!$B$10:$G$53,'Table 3B'!O$1,0))</f>
        <v/>
      </c>
      <c r="V210" s="127">
        <f>IF(VLOOKUP($X210,'Table 3B'!$B$10:$G$53,'Table 3B'!P$1,0)="","",VLOOKUP($X210,'Table 3B'!$B$10:$G$53,'Table 3B'!P$1,0))</f>
        <v/>
      </c>
      <c r="W210" s="113" t="n"/>
      <c r="X210" s="113">
        <f>A210&amp;"."&amp;B210&amp;"."&amp;C210&amp;"."&amp;D210&amp;"."&amp;E210&amp;"."&amp;F210&amp;"."&amp;G210&amp;"."&amp;H210&amp;"."&amp;I210&amp;"."&amp;J210&amp;"."&amp;K210&amp;"."&amp;L210&amp;"."&amp;M210&amp;"."&amp;N210&amp;"."&amp;O210&amp;"."&amp;P210&amp;"."&amp;Q210&amp;"."&amp;R210</f>
        <v/>
      </c>
      <c r="Y210" s="113" t="n"/>
      <c r="Z210" s="113" t="n"/>
      <c r="AA210" s="118">
        <f>IFERROR(+IF(X210=VLOOKUP(X210,'Table 3B'!$B$10:$B$53,1,0),"OK","check!!!!"),"check!!!!")</f>
        <v/>
      </c>
      <c r="AB210" s="113">
        <f>IF('Table 3B'!B$22=X210,"ok","check!!!!")</f>
        <v/>
      </c>
      <c r="AC210" s="119" t="n"/>
    </row>
    <row r="211">
      <c r="A211" s="113" t="inlineStr">
        <is>
          <t>A</t>
        </is>
      </c>
      <c r="B211" s="113" t="inlineStr">
        <is>
          <t>N</t>
        </is>
      </c>
      <c r="C211" s="113" t="inlineStr">
        <is>
          <t>@@</t>
        </is>
      </c>
      <c r="D211" s="113" t="inlineStr">
        <is>
          <t>_Z</t>
        </is>
      </c>
      <c r="E211" s="113" t="inlineStr">
        <is>
          <t>S1311</t>
        </is>
      </c>
      <c r="F211" s="113" t="inlineStr">
        <is>
          <t>_Z</t>
        </is>
      </c>
      <c r="G211" s="113" t="inlineStr">
        <is>
          <t>C</t>
        </is>
      </c>
      <c r="H211" s="113" t="inlineStr">
        <is>
          <t>A</t>
        </is>
      </c>
      <c r="I211" s="113" t="inlineStr">
        <is>
          <t>F</t>
        </is>
      </c>
      <c r="J211" s="113" t="inlineStr">
        <is>
          <t>F5PN</t>
        </is>
      </c>
      <c r="K211" s="113" t="inlineStr">
        <is>
          <t>T</t>
        </is>
      </c>
      <c r="L211" s="113" t="inlineStr">
        <is>
          <t>S</t>
        </is>
      </c>
      <c r="M211" s="113" t="inlineStr">
        <is>
          <t>V</t>
        </is>
      </c>
      <c r="N211" s="113" t="inlineStr">
        <is>
          <t>_T</t>
        </is>
      </c>
      <c r="O211" s="113" t="inlineStr">
        <is>
          <t>_T</t>
        </is>
      </c>
      <c r="P211" s="113" t="inlineStr">
        <is>
          <t>XDC</t>
        </is>
      </c>
      <c r="Q211" s="113" t="inlineStr">
        <is>
          <t>N</t>
        </is>
      </c>
      <c r="R211" s="113" t="inlineStr">
        <is>
          <t>EDP3</t>
        </is>
      </c>
      <c r="S211" s="127">
        <f>IF(VLOOKUP($X211,'Table 3B'!$B$10:$G$53,'Table 3B'!M$1,0)="","",VLOOKUP($X211,'Table 3B'!$B$10:$G$53,'Table 3B'!M$1,0))</f>
        <v/>
      </c>
      <c r="T211" s="127">
        <f>IF(VLOOKUP($X211,'Table 3B'!$B$10:$G$53,'Table 3B'!N$1,0)="","",VLOOKUP($X211,'Table 3B'!$B$10:$G$53,'Table 3B'!N$1,0))</f>
        <v/>
      </c>
      <c r="U211" s="127">
        <f>IF(VLOOKUP($X211,'Table 3B'!$B$10:$G$53,'Table 3B'!O$1,0)="","",VLOOKUP($X211,'Table 3B'!$B$10:$G$53,'Table 3B'!O$1,0))</f>
        <v/>
      </c>
      <c r="V211" s="127">
        <f>IF(VLOOKUP($X211,'Table 3B'!$B$10:$G$53,'Table 3B'!P$1,0)="","",VLOOKUP($X211,'Table 3B'!$B$10:$G$53,'Table 3B'!P$1,0))</f>
        <v/>
      </c>
      <c r="W211" s="113" t="n"/>
      <c r="X211" s="113">
        <f>A211&amp;"."&amp;B211&amp;"."&amp;C211&amp;"."&amp;D211&amp;"."&amp;E211&amp;"."&amp;F211&amp;"."&amp;G211&amp;"."&amp;H211&amp;"."&amp;I211&amp;"."&amp;J211&amp;"."&amp;K211&amp;"."&amp;L211&amp;"."&amp;M211&amp;"."&amp;N211&amp;"."&amp;O211&amp;"."&amp;P211&amp;"."&amp;Q211&amp;"."&amp;R211</f>
        <v/>
      </c>
      <c r="Y211" s="113" t="n"/>
      <c r="Z211" s="113" t="n"/>
      <c r="AA211" s="118">
        <f>IFERROR(+IF(X211=VLOOKUP(X211,'Table 3B'!$B$10:$B$53,1,0),"OK","check!!!!"),"check!!!!")</f>
        <v/>
      </c>
      <c r="AB211" s="113">
        <f>IF('Table 3B'!B$23=X211,"ok","check!!!!")</f>
        <v/>
      </c>
      <c r="AC211" s="119" t="n"/>
    </row>
    <row r="212">
      <c r="A212" s="113" t="inlineStr">
        <is>
          <t>A</t>
        </is>
      </c>
      <c r="B212" s="113" t="inlineStr">
        <is>
          <t>N</t>
        </is>
      </c>
      <c r="C212" s="113" t="inlineStr">
        <is>
          <t>@@</t>
        </is>
      </c>
      <c r="D212" s="113" t="inlineStr">
        <is>
          <t>_Z</t>
        </is>
      </c>
      <c r="E212" s="113" t="inlineStr">
        <is>
          <t>S1311</t>
        </is>
      </c>
      <c r="F212" s="113" t="inlineStr">
        <is>
          <t>_Z</t>
        </is>
      </c>
      <c r="G212" s="113" t="inlineStr">
        <is>
          <t>C</t>
        </is>
      </c>
      <c r="H212" s="113" t="inlineStr">
        <is>
          <t>A</t>
        </is>
      </c>
      <c r="I212" s="113" t="inlineStr">
        <is>
          <t>F</t>
        </is>
      </c>
      <c r="J212" s="113" t="inlineStr">
        <is>
          <t>F5OP</t>
        </is>
      </c>
      <c r="K212" s="113" t="inlineStr">
        <is>
          <t>T</t>
        </is>
      </c>
      <c r="L212" s="113" t="inlineStr">
        <is>
          <t>S</t>
        </is>
      </c>
      <c r="M212" s="113" t="inlineStr">
        <is>
          <t>V</t>
        </is>
      </c>
      <c r="N212" s="113" t="inlineStr">
        <is>
          <t>_T</t>
        </is>
      </c>
      <c r="O212" s="113" t="inlineStr">
        <is>
          <t>_T</t>
        </is>
      </c>
      <c r="P212" s="113" t="inlineStr">
        <is>
          <t>XDC</t>
        </is>
      </c>
      <c r="Q212" s="113" t="inlineStr">
        <is>
          <t>N</t>
        </is>
      </c>
      <c r="R212" s="113" t="inlineStr">
        <is>
          <t>EDP3</t>
        </is>
      </c>
      <c r="S212" s="127">
        <f>IF(VLOOKUP($X212,'Table 3B'!$B$10:$G$53,'Table 3B'!M$1,0)="","",VLOOKUP($X212,'Table 3B'!$B$10:$G$53,'Table 3B'!M$1,0))</f>
        <v/>
      </c>
      <c r="T212" s="127">
        <f>IF(VLOOKUP($X212,'Table 3B'!$B$10:$G$53,'Table 3B'!N$1,0)="","",VLOOKUP($X212,'Table 3B'!$B$10:$G$53,'Table 3B'!N$1,0))</f>
        <v/>
      </c>
      <c r="U212" s="127">
        <f>IF(VLOOKUP($X212,'Table 3B'!$B$10:$G$53,'Table 3B'!O$1,0)="","",VLOOKUP($X212,'Table 3B'!$B$10:$G$53,'Table 3B'!O$1,0))</f>
        <v/>
      </c>
      <c r="V212" s="127">
        <f>IF(VLOOKUP($X212,'Table 3B'!$B$10:$G$53,'Table 3B'!P$1,0)="","",VLOOKUP($X212,'Table 3B'!$B$10:$G$53,'Table 3B'!P$1,0))</f>
        <v/>
      </c>
      <c r="W212" s="113" t="n"/>
      <c r="X212" s="113">
        <f>A212&amp;"."&amp;B212&amp;"."&amp;C212&amp;"."&amp;D212&amp;"."&amp;E212&amp;"."&amp;F212&amp;"."&amp;G212&amp;"."&amp;H212&amp;"."&amp;I212&amp;"."&amp;J212&amp;"."&amp;K212&amp;"."&amp;L212&amp;"."&amp;M212&amp;"."&amp;N212&amp;"."&amp;O212&amp;"."&amp;P212&amp;"."&amp;Q212&amp;"."&amp;R212</f>
        <v/>
      </c>
      <c r="Y212" s="113" t="n"/>
      <c r="Z212" s="113" t="n"/>
      <c r="AA212" s="118">
        <f>IFERROR(+IF(X212=VLOOKUP(X212,'Table 3B'!$B$10:$B$53,1,0),"OK","check!!!!"),"check!!!!")</f>
        <v/>
      </c>
      <c r="AB212" s="113">
        <f>IF('Table 3B'!B$24=X212,"ok","check!!!!")</f>
        <v/>
      </c>
      <c r="AC212" s="119" t="n"/>
    </row>
    <row r="213">
      <c r="A213" s="113" t="inlineStr">
        <is>
          <t>A</t>
        </is>
      </c>
      <c r="B213" s="113" t="inlineStr">
        <is>
          <t>N</t>
        </is>
      </c>
      <c r="C213" s="113" t="inlineStr">
        <is>
          <t>@@</t>
        </is>
      </c>
      <c r="D213" s="113" t="inlineStr">
        <is>
          <t>_Z</t>
        </is>
      </c>
      <c r="E213" s="113" t="inlineStr">
        <is>
          <t>S1311</t>
        </is>
      </c>
      <c r="F213" s="113" t="inlineStr">
        <is>
          <t>_Z</t>
        </is>
      </c>
      <c r="G213" s="113" t="inlineStr">
        <is>
          <t>C</t>
        </is>
      </c>
      <c r="H213" s="113" t="inlineStr">
        <is>
          <t>AI</t>
        </is>
      </c>
      <c r="I213" s="113" t="inlineStr">
        <is>
          <t>F</t>
        </is>
      </c>
      <c r="J213" s="113" t="inlineStr">
        <is>
          <t>F5OP</t>
        </is>
      </c>
      <c r="K213" s="113" t="inlineStr">
        <is>
          <t>T</t>
        </is>
      </c>
      <c r="L213" s="113" t="inlineStr">
        <is>
          <t>S</t>
        </is>
      </c>
      <c r="M213" s="113" t="inlineStr">
        <is>
          <t>V</t>
        </is>
      </c>
      <c r="N213" s="113" t="inlineStr">
        <is>
          <t>_T</t>
        </is>
      </c>
      <c r="O213" s="113" t="inlineStr">
        <is>
          <t>_T</t>
        </is>
      </c>
      <c r="P213" s="113" t="inlineStr">
        <is>
          <t>XDC</t>
        </is>
      </c>
      <c r="Q213" s="113" t="inlineStr">
        <is>
          <t>N</t>
        </is>
      </c>
      <c r="R213" s="113" t="inlineStr">
        <is>
          <t>EDP3</t>
        </is>
      </c>
      <c r="S213" s="127">
        <f>IF(VLOOKUP($X213,'Table 3B'!$B$10:$G$53,'Table 3B'!M$1,0)="","",VLOOKUP($X213,'Table 3B'!$B$10:$G$53,'Table 3B'!M$1,0))</f>
        <v/>
      </c>
      <c r="T213" s="127">
        <f>IF(VLOOKUP($X213,'Table 3B'!$B$10:$G$53,'Table 3B'!N$1,0)="","",VLOOKUP($X213,'Table 3B'!$B$10:$G$53,'Table 3B'!N$1,0))</f>
        <v/>
      </c>
      <c r="U213" s="127">
        <f>IF(VLOOKUP($X213,'Table 3B'!$B$10:$G$53,'Table 3B'!O$1,0)="","",VLOOKUP($X213,'Table 3B'!$B$10:$G$53,'Table 3B'!O$1,0))</f>
        <v/>
      </c>
      <c r="V213" s="127">
        <f>IF(VLOOKUP($X213,'Table 3B'!$B$10:$G$53,'Table 3B'!P$1,0)="","",VLOOKUP($X213,'Table 3B'!$B$10:$G$53,'Table 3B'!P$1,0))</f>
        <v/>
      </c>
      <c r="W213" s="113" t="n"/>
      <c r="X213" s="113">
        <f>A213&amp;"."&amp;B213&amp;"."&amp;C213&amp;"."&amp;D213&amp;"."&amp;E213&amp;"."&amp;F213&amp;"."&amp;G213&amp;"."&amp;H213&amp;"."&amp;I213&amp;"."&amp;J213&amp;"."&amp;K213&amp;"."&amp;L213&amp;"."&amp;M213&amp;"."&amp;N213&amp;"."&amp;O213&amp;"."&amp;P213&amp;"."&amp;Q213&amp;"."&amp;R213</f>
        <v/>
      </c>
      <c r="Y213" s="113" t="n"/>
      <c r="Z213" s="113" t="n"/>
      <c r="AA213" s="118">
        <f>IFERROR(+IF(X213=VLOOKUP(X213,'Table 3B'!$B$10:$B$53,1,0),"OK","check!!!!"),"check!!!!")</f>
        <v/>
      </c>
      <c r="AB213" s="113">
        <f>IF('Table 3B'!B$25=X213,"ok","check!!!!")</f>
        <v/>
      </c>
      <c r="AC213" s="119" t="n"/>
    </row>
    <row r="214">
      <c r="A214" s="113" t="inlineStr">
        <is>
          <t>A</t>
        </is>
      </c>
      <c r="B214" s="113" t="inlineStr">
        <is>
          <t>N</t>
        </is>
      </c>
      <c r="C214" s="113" t="inlineStr">
        <is>
          <t>@@</t>
        </is>
      </c>
      <c r="D214" s="113" t="inlineStr">
        <is>
          <t>_Z</t>
        </is>
      </c>
      <c r="E214" s="113" t="inlineStr">
        <is>
          <t>S1311</t>
        </is>
      </c>
      <c r="F214" s="113" t="inlineStr">
        <is>
          <t>_Z</t>
        </is>
      </c>
      <c r="G214" s="113" t="inlineStr">
        <is>
          <t>C</t>
        </is>
      </c>
      <c r="H214" s="113" t="inlineStr">
        <is>
          <t>AD</t>
        </is>
      </c>
      <c r="I214" s="113" t="inlineStr">
        <is>
          <t>F</t>
        </is>
      </c>
      <c r="J214" s="113" t="inlineStr">
        <is>
          <t>F5OP</t>
        </is>
      </c>
      <c r="K214" s="113" t="inlineStr">
        <is>
          <t>T</t>
        </is>
      </c>
      <c r="L214" s="113" t="inlineStr">
        <is>
          <t>S</t>
        </is>
      </c>
      <c r="M214" s="113" t="inlineStr">
        <is>
          <t>V</t>
        </is>
      </c>
      <c r="N214" s="113" t="inlineStr">
        <is>
          <t>_T</t>
        </is>
      </c>
      <c r="O214" s="113" t="inlineStr">
        <is>
          <t>_T</t>
        </is>
      </c>
      <c r="P214" s="113" t="inlineStr">
        <is>
          <t>XDC</t>
        </is>
      </c>
      <c r="Q214" s="113" t="inlineStr">
        <is>
          <t>N</t>
        </is>
      </c>
      <c r="R214" s="113" t="inlineStr">
        <is>
          <t>EDP3</t>
        </is>
      </c>
      <c r="S214" s="127">
        <f>IF(VLOOKUP($X214,'Table 3B'!$B$10:$G$53,'Table 3B'!M$1,0)="","",VLOOKUP($X214,'Table 3B'!$B$10:$G$53,'Table 3B'!M$1,0))</f>
        <v/>
      </c>
      <c r="T214" s="127">
        <f>IF(VLOOKUP($X214,'Table 3B'!$B$10:$G$53,'Table 3B'!N$1,0)="","",VLOOKUP($X214,'Table 3B'!$B$10:$G$53,'Table 3B'!N$1,0))</f>
        <v/>
      </c>
      <c r="U214" s="127">
        <f>IF(VLOOKUP($X214,'Table 3B'!$B$10:$G$53,'Table 3B'!O$1,0)="","",VLOOKUP($X214,'Table 3B'!$B$10:$G$53,'Table 3B'!O$1,0))</f>
        <v/>
      </c>
      <c r="V214" s="127">
        <f>IF(VLOOKUP($X214,'Table 3B'!$B$10:$G$53,'Table 3B'!P$1,0)="","",VLOOKUP($X214,'Table 3B'!$B$10:$G$53,'Table 3B'!P$1,0))</f>
        <v/>
      </c>
      <c r="W214" s="113" t="n"/>
      <c r="X214" s="113">
        <f>A214&amp;"."&amp;B214&amp;"."&amp;C214&amp;"."&amp;D214&amp;"."&amp;E214&amp;"."&amp;F214&amp;"."&amp;G214&amp;"."&amp;H214&amp;"."&amp;I214&amp;"."&amp;J214&amp;"."&amp;K214&amp;"."&amp;L214&amp;"."&amp;M214&amp;"."&amp;N214&amp;"."&amp;O214&amp;"."&amp;P214&amp;"."&amp;Q214&amp;"."&amp;R214</f>
        <v/>
      </c>
      <c r="Y214" s="113" t="n"/>
      <c r="Z214" s="113" t="n"/>
      <c r="AA214" s="118">
        <f>IFERROR(+IF(X214=VLOOKUP(X214,'Table 3B'!$B$10:$B$53,1,0),"OK","check!!!!"),"check!!!!")</f>
        <v/>
      </c>
      <c r="AB214" s="113">
        <f>IF('Table 3B'!B$26=X214,"ok","check!!!!")</f>
        <v/>
      </c>
      <c r="AC214" s="119" t="n"/>
    </row>
    <row r="215">
      <c r="A215" s="113" t="inlineStr">
        <is>
          <t>A</t>
        </is>
      </c>
      <c r="B215" s="113" t="inlineStr">
        <is>
          <t>N</t>
        </is>
      </c>
      <c r="C215" s="113" t="inlineStr">
        <is>
          <t>@@</t>
        </is>
      </c>
      <c r="D215" s="113" t="inlineStr">
        <is>
          <t>_Z</t>
        </is>
      </c>
      <c r="E215" s="113" t="inlineStr">
        <is>
          <t>S1311</t>
        </is>
      </c>
      <c r="F215" s="113" t="inlineStr">
        <is>
          <t>_Z</t>
        </is>
      </c>
      <c r="G215" s="113" t="inlineStr">
        <is>
          <t>C</t>
        </is>
      </c>
      <c r="H215" s="113" t="inlineStr">
        <is>
          <t>A</t>
        </is>
      </c>
      <c r="I215" s="113" t="inlineStr">
        <is>
          <t>F</t>
        </is>
      </c>
      <c r="J215" s="113" t="inlineStr">
        <is>
          <t>F71</t>
        </is>
      </c>
      <c r="K215" s="113" t="inlineStr">
        <is>
          <t>T</t>
        </is>
      </c>
      <c r="L215" s="113" t="inlineStr">
        <is>
          <t>S</t>
        </is>
      </c>
      <c r="M215" s="113" t="inlineStr">
        <is>
          <t>V</t>
        </is>
      </c>
      <c r="N215" s="113" t="inlineStr">
        <is>
          <t>_T</t>
        </is>
      </c>
      <c r="O215" s="113" t="inlineStr">
        <is>
          <t>_T</t>
        </is>
      </c>
      <c r="P215" s="113" t="inlineStr">
        <is>
          <t>XDC</t>
        </is>
      </c>
      <c r="Q215" s="113" t="inlineStr">
        <is>
          <t>N</t>
        </is>
      </c>
      <c r="R215" s="113" t="inlineStr">
        <is>
          <t>EDP3</t>
        </is>
      </c>
      <c r="S215" s="127">
        <f>IF(VLOOKUP($X215,'Table 3B'!$B$10:$G$53,'Table 3B'!M$1,0)="","",VLOOKUP($X215,'Table 3B'!$B$10:$G$53,'Table 3B'!M$1,0))</f>
        <v/>
      </c>
      <c r="T215" s="127">
        <f>IF(VLOOKUP($X215,'Table 3B'!$B$10:$G$53,'Table 3B'!N$1,0)="","",VLOOKUP($X215,'Table 3B'!$B$10:$G$53,'Table 3B'!N$1,0))</f>
        <v/>
      </c>
      <c r="U215" s="127">
        <f>IF(VLOOKUP($X215,'Table 3B'!$B$10:$G$53,'Table 3B'!O$1,0)="","",VLOOKUP($X215,'Table 3B'!$B$10:$G$53,'Table 3B'!O$1,0))</f>
        <v/>
      </c>
      <c r="V215" s="127">
        <f>IF(VLOOKUP($X215,'Table 3B'!$B$10:$G$53,'Table 3B'!P$1,0)="","",VLOOKUP($X215,'Table 3B'!$B$10:$G$53,'Table 3B'!P$1,0))</f>
        <v/>
      </c>
      <c r="W215" s="113" t="n"/>
      <c r="X215" s="113">
        <f>A215&amp;"."&amp;B215&amp;"."&amp;C215&amp;"."&amp;D215&amp;"."&amp;E215&amp;"."&amp;F215&amp;"."&amp;G215&amp;"."&amp;H215&amp;"."&amp;I215&amp;"."&amp;J215&amp;"."&amp;K215&amp;"."&amp;L215&amp;"."&amp;M215&amp;"."&amp;N215&amp;"."&amp;O215&amp;"."&amp;P215&amp;"."&amp;Q215&amp;"."&amp;R215</f>
        <v/>
      </c>
      <c r="Y215" s="113" t="n"/>
      <c r="Z215" s="113" t="n"/>
      <c r="AA215" s="118">
        <f>IFERROR(+IF(X215=VLOOKUP(X215,'Table 3B'!$B$10:$B$53,1,0),"OK","check!!!!"),"check!!!!")</f>
        <v/>
      </c>
      <c r="AB215" s="113">
        <f>IF('Table 3B'!B$27=X215,"ok","check!!!!")</f>
        <v/>
      </c>
      <c r="AC215" s="119" t="n"/>
    </row>
    <row r="216">
      <c r="A216" s="113" t="inlineStr">
        <is>
          <t>A</t>
        </is>
      </c>
      <c r="B216" s="113" t="inlineStr">
        <is>
          <t>N</t>
        </is>
      </c>
      <c r="C216" s="113" t="inlineStr">
        <is>
          <t>@@</t>
        </is>
      </c>
      <c r="D216" s="113" t="inlineStr">
        <is>
          <t>_Z</t>
        </is>
      </c>
      <c r="E216" s="113" t="inlineStr">
        <is>
          <t>S1311</t>
        </is>
      </c>
      <c r="F216" s="113" t="inlineStr">
        <is>
          <t>_Z</t>
        </is>
      </c>
      <c r="G216" s="113" t="inlineStr">
        <is>
          <t>C</t>
        </is>
      </c>
      <c r="H216" s="113" t="inlineStr">
        <is>
          <t>A</t>
        </is>
      </c>
      <c r="I216" s="113" t="inlineStr">
        <is>
          <t>F</t>
        </is>
      </c>
      <c r="J216" s="113" t="inlineStr">
        <is>
          <t>F8</t>
        </is>
      </c>
      <c r="K216" s="113" t="inlineStr">
        <is>
          <t>T</t>
        </is>
      </c>
      <c r="L216" s="113" t="inlineStr">
        <is>
          <t>S</t>
        </is>
      </c>
      <c r="M216" s="113" t="inlineStr">
        <is>
          <t>V</t>
        </is>
      </c>
      <c r="N216" s="113" t="inlineStr">
        <is>
          <t>_T</t>
        </is>
      </c>
      <c r="O216" s="113" t="inlineStr">
        <is>
          <t>_T</t>
        </is>
      </c>
      <c r="P216" s="113" t="inlineStr">
        <is>
          <t>XDC</t>
        </is>
      </c>
      <c r="Q216" s="113" t="inlineStr">
        <is>
          <t>N</t>
        </is>
      </c>
      <c r="R216" s="113" t="inlineStr">
        <is>
          <t>EDP3</t>
        </is>
      </c>
      <c r="S216" s="127">
        <f>IF(VLOOKUP($X216,'Table 3B'!$B$10:$G$53,'Table 3B'!M$1,0)="","",VLOOKUP($X216,'Table 3B'!$B$10:$G$53,'Table 3B'!M$1,0))</f>
        <v/>
      </c>
      <c r="T216" s="127">
        <f>IF(VLOOKUP($X216,'Table 3B'!$B$10:$G$53,'Table 3B'!N$1,0)="","",VLOOKUP($X216,'Table 3B'!$B$10:$G$53,'Table 3B'!N$1,0))</f>
        <v/>
      </c>
      <c r="U216" s="127">
        <f>IF(VLOOKUP($X216,'Table 3B'!$B$10:$G$53,'Table 3B'!O$1,0)="","",VLOOKUP($X216,'Table 3B'!$B$10:$G$53,'Table 3B'!O$1,0))</f>
        <v/>
      </c>
      <c r="V216" s="127">
        <f>IF(VLOOKUP($X216,'Table 3B'!$B$10:$G$53,'Table 3B'!P$1,0)="","",VLOOKUP($X216,'Table 3B'!$B$10:$G$53,'Table 3B'!P$1,0))</f>
        <v/>
      </c>
      <c r="W216" s="113" t="n"/>
      <c r="X216" s="113">
        <f>A216&amp;"."&amp;B216&amp;"."&amp;C216&amp;"."&amp;D216&amp;"."&amp;E216&amp;"."&amp;F216&amp;"."&amp;G216&amp;"."&amp;H216&amp;"."&amp;I216&amp;"."&amp;J216&amp;"."&amp;K216&amp;"."&amp;L216&amp;"."&amp;M216&amp;"."&amp;N216&amp;"."&amp;O216&amp;"."&amp;P216&amp;"."&amp;Q216&amp;"."&amp;R216</f>
        <v/>
      </c>
      <c r="Y216" s="113" t="n"/>
      <c r="Z216" s="113" t="n"/>
      <c r="AA216" s="118">
        <f>IFERROR(+IF(X216=VLOOKUP(X216,'Table 3B'!$B$10:$B$53,1,0),"OK","check!!!!"),"check!!!!")</f>
        <v/>
      </c>
      <c r="AB216" s="113">
        <f>IF('Table 3B'!B$28=X216,"ok","check!!!!")</f>
        <v/>
      </c>
      <c r="AC216" s="119" t="n"/>
    </row>
    <row r="217">
      <c r="A217" s="113" t="inlineStr">
        <is>
          <t>A</t>
        </is>
      </c>
      <c r="B217" s="113" t="inlineStr">
        <is>
          <t>N</t>
        </is>
      </c>
      <c r="C217" s="113" t="inlineStr">
        <is>
          <t>@@</t>
        </is>
      </c>
      <c r="D217" s="113" t="inlineStr">
        <is>
          <t>_Z</t>
        </is>
      </c>
      <c r="E217" s="113" t="inlineStr">
        <is>
          <t>S1311</t>
        </is>
      </c>
      <c r="F217" s="113" t="inlineStr">
        <is>
          <t>_Z</t>
        </is>
      </c>
      <c r="G217" s="113" t="inlineStr">
        <is>
          <t>C</t>
        </is>
      </c>
      <c r="H217" s="113" t="inlineStr">
        <is>
          <t>A</t>
        </is>
      </c>
      <c r="I217" s="113" t="inlineStr">
        <is>
          <t>F</t>
        </is>
      </c>
      <c r="J217" s="113" t="inlineStr">
        <is>
          <t>FN</t>
        </is>
      </c>
      <c r="K217" s="113" t="inlineStr">
        <is>
          <t>T</t>
        </is>
      </c>
      <c r="L217" s="113" t="inlineStr">
        <is>
          <t>S</t>
        </is>
      </c>
      <c r="M217" s="113" t="inlineStr">
        <is>
          <t>V</t>
        </is>
      </c>
      <c r="N217" s="113" t="inlineStr">
        <is>
          <t>_T</t>
        </is>
      </c>
      <c r="O217" s="113" t="inlineStr">
        <is>
          <t>_T</t>
        </is>
      </c>
      <c r="P217" s="113" t="inlineStr">
        <is>
          <t>XDC</t>
        </is>
      </c>
      <c r="Q217" s="113" t="inlineStr">
        <is>
          <t>N</t>
        </is>
      </c>
      <c r="R217" s="113" t="inlineStr">
        <is>
          <t>EDP3</t>
        </is>
      </c>
      <c r="S217" s="127">
        <f>IF(VLOOKUP($X217,'Table 3B'!$B$10:$G$53,'Table 3B'!M$1,0)="","",VLOOKUP($X217,'Table 3B'!$B$10:$G$53,'Table 3B'!M$1,0))</f>
        <v/>
      </c>
      <c r="T217" s="127">
        <f>IF(VLOOKUP($X217,'Table 3B'!$B$10:$G$53,'Table 3B'!N$1,0)="","",VLOOKUP($X217,'Table 3B'!$B$10:$G$53,'Table 3B'!N$1,0))</f>
        <v/>
      </c>
      <c r="U217" s="127">
        <f>IF(VLOOKUP($X217,'Table 3B'!$B$10:$G$53,'Table 3B'!O$1,0)="","",VLOOKUP($X217,'Table 3B'!$B$10:$G$53,'Table 3B'!O$1,0))</f>
        <v/>
      </c>
      <c r="V217" s="127">
        <f>IF(VLOOKUP($X217,'Table 3B'!$B$10:$G$53,'Table 3B'!P$1,0)="","",VLOOKUP($X217,'Table 3B'!$B$10:$G$53,'Table 3B'!P$1,0))</f>
        <v/>
      </c>
      <c r="W217" s="113" t="n"/>
      <c r="X217" s="113">
        <f>A217&amp;"."&amp;B217&amp;"."&amp;C217&amp;"."&amp;D217&amp;"."&amp;E217&amp;"."&amp;F217&amp;"."&amp;G217&amp;"."&amp;H217&amp;"."&amp;I217&amp;"."&amp;J217&amp;"."&amp;K217&amp;"."&amp;L217&amp;"."&amp;M217&amp;"."&amp;N217&amp;"."&amp;O217&amp;"."&amp;P217&amp;"."&amp;Q217&amp;"."&amp;R217</f>
        <v/>
      </c>
      <c r="Y217" s="113" t="n"/>
      <c r="Z217" s="113" t="n"/>
      <c r="AA217" s="118">
        <f>IFERROR(+IF(X217=VLOOKUP(X217,'Table 3B'!$B$10:$B$53,1,0),"OK","check!!!!"),"check!!!!")</f>
        <v/>
      </c>
      <c r="AB217" s="113">
        <f>IF('Table 3B'!B$29=X217,"ok","check!!!!")</f>
        <v/>
      </c>
      <c r="AC217" s="119" t="n"/>
    </row>
    <row r="218">
      <c r="A218" s="113" t="inlineStr">
        <is>
          <t>A</t>
        </is>
      </c>
      <c r="B218" s="113" t="inlineStr">
        <is>
          <t>N</t>
        </is>
      </c>
      <c r="C218" s="113" t="inlineStr">
        <is>
          <t>@@</t>
        </is>
      </c>
      <c r="D218" s="113" t="inlineStr">
        <is>
          <t>_Z</t>
        </is>
      </c>
      <c r="E218" s="113" t="inlineStr">
        <is>
          <t>S1311</t>
        </is>
      </c>
      <c r="F218" s="113" t="inlineStr">
        <is>
          <t>_Z</t>
        </is>
      </c>
      <c r="G218" s="113" t="inlineStr">
        <is>
          <t>C</t>
        </is>
      </c>
      <c r="H218" s="113" t="inlineStr">
        <is>
          <t>_X</t>
        </is>
      </c>
      <c r="I218" s="113" t="inlineStr">
        <is>
          <t>ORADJ</t>
        </is>
      </c>
      <c r="J218" s="113" t="inlineStr">
        <is>
          <t>_Z</t>
        </is>
      </c>
      <c r="K218" s="113" t="inlineStr">
        <is>
          <t>T</t>
        </is>
      </c>
      <c r="L218" s="113" t="inlineStr">
        <is>
          <t>S</t>
        </is>
      </c>
      <c r="M218" s="113" t="inlineStr">
        <is>
          <t>V</t>
        </is>
      </c>
      <c r="N218" s="113" t="inlineStr">
        <is>
          <t>_T</t>
        </is>
      </c>
      <c r="O218" s="113" t="inlineStr">
        <is>
          <t>_T</t>
        </is>
      </c>
      <c r="P218" s="113" t="inlineStr">
        <is>
          <t>XDC</t>
        </is>
      </c>
      <c r="Q218" s="113" t="inlineStr">
        <is>
          <t>N</t>
        </is>
      </c>
      <c r="R218" s="113" t="inlineStr">
        <is>
          <t>EDP3</t>
        </is>
      </c>
      <c r="S218" s="127">
        <f>IF(VLOOKUP($X218,'Table 3B'!$B$10:$G$53,'Table 3B'!M$1,0)="","",VLOOKUP($X218,'Table 3B'!$B$10:$G$53,'Table 3B'!M$1,0))</f>
        <v/>
      </c>
      <c r="T218" s="127">
        <f>IF(VLOOKUP($X218,'Table 3B'!$B$10:$G$53,'Table 3B'!N$1,0)="","",VLOOKUP($X218,'Table 3B'!$B$10:$G$53,'Table 3B'!N$1,0))</f>
        <v/>
      </c>
      <c r="U218" s="127">
        <f>IF(VLOOKUP($X218,'Table 3B'!$B$10:$G$53,'Table 3B'!O$1,0)="","",VLOOKUP($X218,'Table 3B'!$B$10:$G$53,'Table 3B'!O$1,0))</f>
        <v/>
      </c>
      <c r="V218" s="127">
        <f>IF(VLOOKUP($X218,'Table 3B'!$B$10:$G$53,'Table 3B'!P$1,0)="","",VLOOKUP($X218,'Table 3B'!$B$10:$G$53,'Table 3B'!P$1,0))</f>
        <v/>
      </c>
      <c r="W218" s="113" t="n"/>
      <c r="X218" s="113">
        <f>A218&amp;"."&amp;B218&amp;"."&amp;C218&amp;"."&amp;D218&amp;"."&amp;E218&amp;"."&amp;F218&amp;"."&amp;G218&amp;"."&amp;H218&amp;"."&amp;I218&amp;"."&amp;J218&amp;"."&amp;K218&amp;"."&amp;L218&amp;"."&amp;M218&amp;"."&amp;N218&amp;"."&amp;O218&amp;"."&amp;P218&amp;"."&amp;Q218&amp;"."&amp;R218</f>
        <v/>
      </c>
      <c r="Y218" s="113" t="n"/>
      <c r="Z218" s="113" t="n"/>
      <c r="AA218" s="118">
        <f>IFERROR(+IF(X218=VLOOKUP(X218,'Table 3B'!$B$10:$B$53,1,0),"OK","check!!!!"),"check!!!!")</f>
        <v/>
      </c>
      <c r="AB218" s="113">
        <f>IF('Table 3B'!B$31=X218,"ok","check!!!!")</f>
        <v/>
      </c>
      <c r="AC218" s="119" t="n"/>
    </row>
    <row r="219">
      <c r="A219" s="113" t="inlineStr">
        <is>
          <t>A</t>
        </is>
      </c>
      <c r="B219" s="113" t="inlineStr">
        <is>
          <t>N</t>
        </is>
      </c>
      <c r="C219" s="113" t="inlineStr">
        <is>
          <t>@@</t>
        </is>
      </c>
      <c r="D219" s="113" t="inlineStr">
        <is>
          <t>_Z</t>
        </is>
      </c>
      <c r="E219" s="113" t="inlineStr">
        <is>
          <t>S1311</t>
        </is>
      </c>
      <c r="F219" s="113" t="inlineStr">
        <is>
          <t>_Z</t>
        </is>
      </c>
      <c r="G219" s="113" t="inlineStr">
        <is>
          <t>C</t>
        </is>
      </c>
      <c r="H219" s="113" t="inlineStr">
        <is>
          <t>L</t>
        </is>
      </c>
      <c r="I219" s="113" t="inlineStr">
        <is>
          <t>F</t>
        </is>
      </c>
      <c r="J219" s="113" t="inlineStr">
        <is>
          <t>F7</t>
        </is>
      </c>
      <c r="K219" s="113" t="inlineStr">
        <is>
          <t>T</t>
        </is>
      </c>
      <c r="L219" s="113" t="inlineStr">
        <is>
          <t>S</t>
        </is>
      </c>
      <c r="M219" s="113" t="inlineStr">
        <is>
          <t>V</t>
        </is>
      </c>
      <c r="N219" s="113" t="inlineStr">
        <is>
          <t>_T</t>
        </is>
      </c>
      <c r="O219" s="113" t="inlineStr">
        <is>
          <t>_T</t>
        </is>
      </c>
      <c r="P219" s="113" t="inlineStr">
        <is>
          <t>XDC</t>
        </is>
      </c>
      <c r="Q219" s="113" t="inlineStr">
        <is>
          <t>N</t>
        </is>
      </c>
      <c r="R219" s="113" t="inlineStr">
        <is>
          <t>EDP3</t>
        </is>
      </c>
      <c r="S219" s="127">
        <f>IF(VLOOKUP($X219,'Table 3B'!$B$10:$G$53,'Table 3B'!M$1,0)="","",VLOOKUP($X219,'Table 3B'!$B$10:$G$53,'Table 3B'!M$1,0))</f>
        <v/>
      </c>
      <c r="T219" s="127">
        <f>IF(VLOOKUP($X219,'Table 3B'!$B$10:$G$53,'Table 3B'!N$1,0)="","",VLOOKUP($X219,'Table 3B'!$B$10:$G$53,'Table 3B'!N$1,0))</f>
        <v/>
      </c>
      <c r="U219" s="127">
        <f>IF(VLOOKUP($X219,'Table 3B'!$B$10:$G$53,'Table 3B'!O$1,0)="","",VLOOKUP($X219,'Table 3B'!$B$10:$G$53,'Table 3B'!O$1,0))</f>
        <v/>
      </c>
      <c r="V219" s="127">
        <f>IF(VLOOKUP($X219,'Table 3B'!$B$10:$G$53,'Table 3B'!P$1,0)="","",VLOOKUP($X219,'Table 3B'!$B$10:$G$53,'Table 3B'!P$1,0))</f>
        <v/>
      </c>
      <c r="W219" s="113" t="n"/>
      <c r="X219" s="113">
        <f>A219&amp;"."&amp;B219&amp;"."&amp;C219&amp;"."&amp;D219&amp;"."&amp;E219&amp;"."&amp;F219&amp;"."&amp;G219&amp;"."&amp;H219&amp;"."&amp;I219&amp;"."&amp;J219&amp;"."&amp;K219&amp;"."&amp;L219&amp;"."&amp;M219&amp;"."&amp;N219&amp;"."&amp;O219&amp;"."&amp;P219&amp;"."&amp;Q219&amp;"."&amp;R219</f>
        <v/>
      </c>
      <c r="Y219" s="113" t="n"/>
      <c r="Z219" s="113" t="n"/>
      <c r="AA219" s="118">
        <f>IFERROR(+IF(X219=VLOOKUP(X219,'Table 3B'!$B$10:$B$53,1,0),"OK","check!!!!"),"check!!!!")</f>
        <v/>
      </c>
      <c r="AB219" s="113">
        <f>IF('Table 3B'!B$32=X219,"ok","check!!!!")</f>
        <v/>
      </c>
      <c r="AC219" s="119" t="n"/>
    </row>
    <row r="220">
      <c r="A220" s="113" t="inlineStr">
        <is>
          <t>A</t>
        </is>
      </c>
      <c r="B220" s="113" t="inlineStr">
        <is>
          <t>N</t>
        </is>
      </c>
      <c r="C220" s="113" t="inlineStr">
        <is>
          <t>@@</t>
        </is>
      </c>
      <c r="D220" s="113" t="inlineStr">
        <is>
          <t>_Z</t>
        </is>
      </c>
      <c r="E220" s="113" t="inlineStr">
        <is>
          <t>S1311</t>
        </is>
      </c>
      <c r="F220" s="113" t="inlineStr">
        <is>
          <t>_Z</t>
        </is>
      </c>
      <c r="G220" s="113" t="inlineStr">
        <is>
          <t>C</t>
        </is>
      </c>
      <c r="H220" s="113" t="inlineStr">
        <is>
          <t>L</t>
        </is>
      </c>
      <c r="I220" s="113" t="inlineStr">
        <is>
          <t>F</t>
        </is>
      </c>
      <c r="J220" s="113" t="inlineStr">
        <is>
          <t>F8</t>
        </is>
      </c>
      <c r="K220" s="113" t="inlineStr">
        <is>
          <t>T</t>
        </is>
      </c>
      <c r="L220" s="113" t="inlineStr">
        <is>
          <t>S</t>
        </is>
      </c>
      <c r="M220" s="113" t="inlineStr">
        <is>
          <t>V</t>
        </is>
      </c>
      <c r="N220" s="113" t="inlineStr">
        <is>
          <t>_T</t>
        </is>
      </c>
      <c r="O220" s="113" t="inlineStr">
        <is>
          <t>_T</t>
        </is>
      </c>
      <c r="P220" s="113" t="inlineStr">
        <is>
          <t>XDC</t>
        </is>
      </c>
      <c r="Q220" s="113" t="inlineStr">
        <is>
          <t>N</t>
        </is>
      </c>
      <c r="R220" s="113" t="inlineStr">
        <is>
          <t>EDP3</t>
        </is>
      </c>
      <c r="S220" s="127">
        <f>IF(VLOOKUP($X220,'Table 3B'!$B$10:$G$53,'Table 3B'!M$1,0)="","",VLOOKUP($X220,'Table 3B'!$B$10:$G$53,'Table 3B'!M$1,0))</f>
        <v/>
      </c>
      <c r="T220" s="127">
        <f>IF(VLOOKUP($X220,'Table 3B'!$B$10:$G$53,'Table 3B'!N$1,0)="","",VLOOKUP($X220,'Table 3B'!$B$10:$G$53,'Table 3B'!N$1,0))</f>
        <v/>
      </c>
      <c r="U220" s="127">
        <f>IF(VLOOKUP($X220,'Table 3B'!$B$10:$G$53,'Table 3B'!O$1,0)="","",VLOOKUP($X220,'Table 3B'!$B$10:$G$53,'Table 3B'!O$1,0))</f>
        <v/>
      </c>
      <c r="V220" s="127">
        <f>IF(VLOOKUP($X220,'Table 3B'!$B$10:$G$53,'Table 3B'!P$1,0)="","",VLOOKUP($X220,'Table 3B'!$B$10:$G$53,'Table 3B'!P$1,0))</f>
        <v/>
      </c>
      <c r="W220" s="113" t="n"/>
      <c r="X220" s="113">
        <f>A220&amp;"."&amp;B220&amp;"."&amp;C220&amp;"."&amp;D220&amp;"."&amp;E220&amp;"."&amp;F220&amp;"."&amp;G220&amp;"."&amp;H220&amp;"."&amp;I220&amp;"."&amp;J220&amp;"."&amp;K220&amp;"."&amp;L220&amp;"."&amp;M220&amp;"."&amp;N220&amp;"."&amp;O220&amp;"."&amp;P220&amp;"."&amp;Q220&amp;"."&amp;R220</f>
        <v/>
      </c>
      <c r="Y220" s="113" t="n"/>
      <c r="Z220" s="113" t="n"/>
      <c r="AA220" s="118">
        <f>IFERROR(+IF(X220=VLOOKUP(X220,'Table 3B'!$B$10:$B$53,1,0),"OK","check!!!!"),"check!!!!")</f>
        <v/>
      </c>
      <c r="AB220" s="113">
        <f>IF('Table 3B'!B$33=X220,"ok","check!!!!")</f>
        <v/>
      </c>
      <c r="AC220" s="119" t="n"/>
    </row>
    <row r="221">
      <c r="A221" s="113" t="inlineStr">
        <is>
          <t>A</t>
        </is>
      </c>
      <c r="B221" s="113" t="inlineStr">
        <is>
          <t>N</t>
        </is>
      </c>
      <c r="C221" s="113" t="inlineStr">
        <is>
          <t>@@</t>
        </is>
      </c>
      <c r="D221" s="113" t="inlineStr">
        <is>
          <t>_Z</t>
        </is>
      </c>
      <c r="E221" s="113" t="inlineStr">
        <is>
          <t>S1311</t>
        </is>
      </c>
      <c r="F221" s="113" t="inlineStr">
        <is>
          <t>_Z</t>
        </is>
      </c>
      <c r="G221" s="113" t="inlineStr">
        <is>
          <t>C</t>
        </is>
      </c>
      <c r="H221" s="113" t="inlineStr">
        <is>
          <t>L</t>
        </is>
      </c>
      <c r="I221" s="113" t="inlineStr">
        <is>
          <t>F</t>
        </is>
      </c>
      <c r="J221" s="113" t="inlineStr">
        <is>
          <t>FV</t>
        </is>
      </c>
      <c r="K221" s="113" t="inlineStr">
        <is>
          <t>T</t>
        </is>
      </c>
      <c r="L221" s="113" t="inlineStr">
        <is>
          <t>S</t>
        </is>
      </c>
      <c r="M221" s="113" t="inlineStr">
        <is>
          <t>V</t>
        </is>
      </c>
      <c r="N221" s="113" t="inlineStr">
        <is>
          <t>_T</t>
        </is>
      </c>
      <c r="O221" s="113" t="inlineStr">
        <is>
          <t>_T</t>
        </is>
      </c>
      <c r="P221" s="113" t="inlineStr">
        <is>
          <t>XDC</t>
        </is>
      </c>
      <c r="Q221" s="113" t="inlineStr">
        <is>
          <t>N</t>
        </is>
      </c>
      <c r="R221" s="113" t="inlineStr">
        <is>
          <t>EDP3</t>
        </is>
      </c>
      <c r="S221" s="127">
        <f>IF(VLOOKUP($X221,'Table 3B'!$B$10:$G$53,'Table 3B'!M$1,0)="","",VLOOKUP($X221,'Table 3B'!$B$10:$G$53,'Table 3B'!M$1,0))</f>
        <v/>
      </c>
      <c r="T221" s="127">
        <f>IF(VLOOKUP($X221,'Table 3B'!$B$10:$G$53,'Table 3B'!N$1,0)="","",VLOOKUP($X221,'Table 3B'!$B$10:$G$53,'Table 3B'!N$1,0))</f>
        <v/>
      </c>
      <c r="U221" s="127">
        <f>IF(VLOOKUP($X221,'Table 3B'!$B$10:$G$53,'Table 3B'!O$1,0)="","",VLOOKUP($X221,'Table 3B'!$B$10:$G$53,'Table 3B'!O$1,0))</f>
        <v/>
      </c>
      <c r="V221" s="127">
        <f>IF(VLOOKUP($X221,'Table 3B'!$B$10:$G$53,'Table 3B'!P$1,0)="","",VLOOKUP($X221,'Table 3B'!$B$10:$G$53,'Table 3B'!P$1,0))</f>
        <v/>
      </c>
      <c r="W221" s="113" t="n"/>
      <c r="X221" s="113">
        <f>A221&amp;"."&amp;B221&amp;"."&amp;C221&amp;"."&amp;D221&amp;"."&amp;E221&amp;"."&amp;F221&amp;"."&amp;G221&amp;"."&amp;H221&amp;"."&amp;I221&amp;"."&amp;J221&amp;"."&amp;K221&amp;"."&amp;L221&amp;"."&amp;M221&amp;"."&amp;N221&amp;"."&amp;O221&amp;"."&amp;P221&amp;"."&amp;Q221&amp;"."&amp;R221</f>
        <v/>
      </c>
      <c r="Y221" s="113" t="n"/>
      <c r="Z221" s="113" t="n"/>
      <c r="AA221" s="118">
        <f>IFERROR(+IF(X221=VLOOKUP(X221,'Table 3B'!$B$10:$B$53,1,0),"OK","check!!!!"),"check!!!!")</f>
        <v/>
      </c>
      <c r="AB221" s="113">
        <f>IF('Table 3B'!B$34=X221,"ok","check!!!!")</f>
        <v/>
      </c>
      <c r="AC221" s="119" t="n"/>
    </row>
    <row r="222">
      <c r="A222" s="113" t="inlineStr">
        <is>
          <t>A</t>
        </is>
      </c>
      <c r="B222" s="113" t="inlineStr">
        <is>
          <t>N</t>
        </is>
      </c>
      <c r="C222" s="113" t="inlineStr">
        <is>
          <t>@@</t>
        </is>
      </c>
      <c r="D222" s="113" t="inlineStr">
        <is>
          <t>_Z</t>
        </is>
      </c>
      <c r="E222" s="113" t="inlineStr">
        <is>
          <t>S1311</t>
        </is>
      </c>
      <c r="F222" s="113" t="inlineStr">
        <is>
          <t>_Z</t>
        </is>
      </c>
      <c r="G222" s="113" t="inlineStr">
        <is>
          <t>C</t>
        </is>
      </c>
      <c r="H222" s="113" t="inlineStr">
        <is>
          <t>_Z</t>
        </is>
      </c>
      <c r="I222" s="113" t="inlineStr">
        <is>
          <t>ORINV</t>
        </is>
      </c>
      <c r="J222" s="113" t="inlineStr">
        <is>
          <t>_Z</t>
        </is>
      </c>
      <c r="K222" s="113" t="inlineStr">
        <is>
          <t>T</t>
        </is>
      </c>
      <c r="L222" s="113" t="inlineStr">
        <is>
          <t>S</t>
        </is>
      </c>
      <c r="M222" s="113" t="inlineStr">
        <is>
          <t>V</t>
        </is>
      </c>
      <c r="N222" s="113" t="inlineStr">
        <is>
          <t>_T</t>
        </is>
      </c>
      <c r="O222" s="113" t="inlineStr">
        <is>
          <t>_T</t>
        </is>
      </c>
      <c r="P222" s="113" t="inlineStr">
        <is>
          <t>XDC</t>
        </is>
      </c>
      <c r="Q222" s="113" t="inlineStr">
        <is>
          <t>N</t>
        </is>
      </c>
      <c r="R222" s="113" t="inlineStr">
        <is>
          <t>EDP3</t>
        </is>
      </c>
      <c r="S222" s="127">
        <f>IF(VLOOKUP($X222,'Table 3B'!$B$10:$G$53,'Table 3B'!M$1,0)="","",VLOOKUP($X222,'Table 3B'!$B$10:$G$53,'Table 3B'!M$1,0))</f>
        <v/>
      </c>
      <c r="T222" s="127">
        <f>IF(VLOOKUP($X222,'Table 3B'!$B$10:$G$53,'Table 3B'!N$1,0)="","",VLOOKUP($X222,'Table 3B'!$B$10:$G$53,'Table 3B'!N$1,0))</f>
        <v/>
      </c>
      <c r="U222" s="127">
        <f>IF(VLOOKUP($X222,'Table 3B'!$B$10:$G$53,'Table 3B'!O$1,0)="","",VLOOKUP($X222,'Table 3B'!$B$10:$G$53,'Table 3B'!O$1,0))</f>
        <v/>
      </c>
      <c r="V222" s="127">
        <f>IF(VLOOKUP($X222,'Table 3B'!$B$10:$G$53,'Table 3B'!P$1,0)="","",VLOOKUP($X222,'Table 3B'!$B$10:$G$53,'Table 3B'!P$1,0))</f>
        <v/>
      </c>
      <c r="W222" s="113" t="n"/>
      <c r="X222" s="113">
        <f>A222&amp;"."&amp;B222&amp;"."&amp;C222&amp;"."&amp;D222&amp;"."&amp;E222&amp;"."&amp;F222&amp;"."&amp;G222&amp;"."&amp;H222&amp;"."&amp;I222&amp;"."&amp;J222&amp;"."&amp;K222&amp;"."&amp;L222&amp;"."&amp;M222&amp;"."&amp;N222&amp;"."&amp;O222&amp;"."&amp;P222&amp;"."&amp;Q222&amp;"."&amp;R222</f>
        <v/>
      </c>
      <c r="Y222" s="113" t="n"/>
      <c r="Z222" s="113" t="n"/>
      <c r="AA222" s="118">
        <f>IFERROR(+IF(X222=VLOOKUP(X222,'Table 3B'!$B$10:$B$53,1,0),"OK","check!!!!"),"check!!!!")</f>
        <v/>
      </c>
      <c r="AB222" s="113">
        <f>IF('Table 3B'!B$36=X222,"ok","check!!!!")</f>
        <v/>
      </c>
      <c r="AC222" s="119" t="n"/>
    </row>
    <row r="223">
      <c r="A223" s="113" t="inlineStr">
        <is>
          <t>A</t>
        </is>
      </c>
      <c r="B223" s="113" t="inlineStr">
        <is>
          <t>N</t>
        </is>
      </c>
      <c r="C223" s="113" t="inlineStr">
        <is>
          <t>@@</t>
        </is>
      </c>
      <c r="D223" s="113" t="inlineStr">
        <is>
          <t>_Z</t>
        </is>
      </c>
      <c r="E223" s="113" t="inlineStr">
        <is>
          <t>S1311</t>
        </is>
      </c>
      <c r="F223" s="113" t="inlineStr">
        <is>
          <t>_Z</t>
        </is>
      </c>
      <c r="G223" s="113" t="inlineStr">
        <is>
          <t>C</t>
        </is>
      </c>
      <c r="H223" s="113" t="inlineStr">
        <is>
          <t>_Z</t>
        </is>
      </c>
      <c r="I223" s="113" t="inlineStr">
        <is>
          <t>ORD41A</t>
        </is>
      </c>
      <c r="J223" s="113" t="inlineStr">
        <is>
          <t>_Z</t>
        </is>
      </c>
      <c r="K223" s="113" t="inlineStr">
        <is>
          <t>T</t>
        </is>
      </c>
      <c r="L223" s="113" t="inlineStr">
        <is>
          <t>S</t>
        </is>
      </c>
      <c r="M223" s="113" t="inlineStr">
        <is>
          <t>V</t>
        </is>
      </c>
      <c r="N223" s="113" t="inlineStr">
        <is>
          <t>_T</t>
        </is>
      </c>
      <c r="O223" s="113" t="inlineStr">
        <is>
          <t>_T</t>
        </is>
      </c>
      <c r="P223" s="113" t="inlineStr">
        <is>
          <t>XDC</t>
        </is>
      </c>
      <c r="Q223" s="113" t="inlineStr">
        <is>
          <t>N</t>
        </is>
      </c>
      <c r="R223" s="113" t="inlineStr">
        <is>
          <t>EDP3</t>
        </is>
      </c>
      <c r="S223" s="127">
        <f>IF(VLOOKUP($X223,'Table 3B'!$B$10:$G$53,'Table 3B'!M$1,0)="","",VLOOKUP($X223,'Table 3B'!$B$10:$G$53,'Table 3B'!M$1,0))</f>
        <v/>
      </c>
      <c r="T223" s="127">
        <f>IF(VLOOKUP($X223,'Table 3B'!$B$10:$G$53,'Table 3B'!N$1,0)="","",VLOOKUP($X223,'Table 3B'!$B$10:$G$53,'Table 3B'!N$1,0))</f>
        <v/>
      </c>
      <c r="U223" s="127">
        <f>IF(VLOOKUP($X223,'Table 3B'!$B$10:$G$53,'Table 3B'!O$1,0)="","",VLOOKUP($X223,'Table 3B'!$B$10:$G$53,'Table 3B'!O$1,0))</f>
        <v/>
      </c>
      <c r="V223" s="127">
        <f>IF(VLOOKUP($X223,'Table 3B'!$B$10:$G$53,'Table 3B'!P$1,0)="","",VLOOKUP($X223,'Table 3B'!$B$10:$G$53,'Table 3B'!P$1,0))</f>
        <v/>
      </c>
      <c r="W223" s="113" t="n"/>
      <c r="X223" s="113">
        <f>A223&amp;"."&amp;B223&amp;"."&amp;C223&amp;"."&amp;D223&amp;"."&amp;E223&amp;"."&amp;F223&amp;"."&amp;G223&amp;"."&amp;H223&amp;"."&amp;I223&amp;"."&amp;J223&amp;"."&amp;K223&amp;"."&amp;L223&amp;"."&amp;M223&amp;"."&amp;N223&amp;"."&amp;O223&amp;"."&amp;P223&amp;"."&amp;Q223&amp;"."&amp;R223</f>
        <v/>
      </c>
      <c r="Y223" s="113" t="n"/>
      <c r="Z223" s="113" t="n"/>
      <c r="AA223" s="118">
        <f>IFERROR(+IF(X223=VLOOKUP(X223,'Table 3B'!$B$10:$B$53,1,0),"OK","check!!!!"),"check!!!!")</f>
        <v/>
      </c>
      <c r="AB223" s="113">
        <f>IF('Table 3B'!B$37=X223,"ok","check!!!!")</f>
        <v/>
      </c>
      <c r="AC223" s="119" t="n"/>
    </row>
    <row r="224">
      <c r="A224" s="113" t="inlineStr">
        <is>
          <t>A</t>
        </is>
      </c>
      <c r="B224" s="113" t="inlineStr">
        <is>
          <t>N</t>
        </is>
      </c>
      <c r="C224" s="113" t="inlineStr">
        <is>
          <t>@@</t>
        </is>
      </c>
      <c r="D224" s="113" t="inlineStr">
        <is>
          <t>_Z</t>
        </is>
      </c>
      <c r="E224" s="113" t="inlineStr">
        <is>
          <t>S1311</t>
        </is>
      </c>
      <c r="F224" s="113" t="inlineStr">
        <is>
          <t>_Z</t>
        </is>
      </c>
      <c r="G224" s="113" t="inlineStr">
        <is>
          <t>C</t>
        </is>
      </c>
      <c r="H224" s="113" t="inlineStr">
        <is>
          <t>L</t>
        </is>
      </c>
      <c r="I224" s="113" t="inlineStr">
        <is>
          <t>ORRNV</t>
        </is>
      </c>
      <c r="J224" s="113" t="inlineStr">
        <is>
          <t>_Z</t>
        </is>
      </c>
      <c r="K224" s="113" t="inlineStr">
        <is>
          <t>T</t>
        </is>
      </c>
      <c r="L224" s="113" t="inlineStr">
        <is>
          <t>S</t>
        </is>
      </c>
      <c r="M224" s="113" t="inlineStr">
        <is>
          <t>V</t>
        </is>
      </c>
      <c r="N224" s="113" t="inlineStr">
        <is>
          <t>_T</t>
        </is>
      </c>
      <c r="O224" s="113" t="inlineStr">
        <is>
          <t>_T</t>
        </is>
      </c>
      <c r="P224" s="113" t="inlineStr">
        <is>
          <t>XDC</t>
        </is>
      </c>
      <c r="Q224" s="113" t="inlineStr">
        <is>
          <t>N</t>
        </is>
      </c>
      <c r="R224" s="113" t="inlineStr">
        <is>
          <t>EDP3</t>
        </is>
      </c>
      <c r="S224" s="127">
        <f>IF(VLOOKUP($X224,'Table 3B'!$B$10:$G$53,'Table 3B'!M$1,0)="","",VLOOKUP($X224,'Table 3B'!$B$10:$G$53,'Table 3B'!M$1,0))</f>
        <v/>
      </c>
      <c r="T224" s="127">
        <f>IF(VLOOKUP($X224,'Table 3B'!$B$10:$G$53,'Table 3B'!N$1,0)="","",VLOOKUP($X224,'Table 3B'!$B$10:$G$53,'Table 3B'!N$1,0))</f>
        <v/>
      </c>
      <c r="U224" s="127">
        <f>IF(VLOOKUP($X224,'Table 3B'!$B$10:$G$53,'Table 3B'!O$1,0)="","",VLOOKUP($X224,'Table 3B'!$B$10:$G$53,'Table 3B'!O$1,0))</f>
        <v/>
      </c>
      <c r="V224" s="127">
        <f>IF(VLOOKUP($X224,'Table 3B'!$B$10:$G$53,'Table 3B'!P$1,0)="","",VLOOKUP($X224,'Table 3B'!$B$10:$G$53,'Table 3B'!P$1,0))</f>
        <v/>
      </c>
      <c r="W224" s="113" t="n"/>
      <c r="X224" s="113">
        <f>A224&amp;"."&amp;B224&amp;"."&amp;C224&amp;"."&amp;D224&amp;"."&amp;E224&amp;"."&amp;F224&amp;"."&amp;G224&amp;"."&amp;H224&amp;"."&amp;I224&amp;"."&amp;J224&amp;"."&amp;K224&amp;"."&amp;L224&amp;"."&amp;M224&amp;"."&amp;N224&amp;"."&amp;O224&amp;"."&amp;P224&amp;"."&amp;Q224&amp;"."&amp;R224</f>
        <v/>
      </c>
      <c r="Y224" s="113" t="n"/>
      <c r="Z224" s="113" t="n"/>
      <c r="AA224" s="118">
        <f>IFERROR(+IF(X224=VLOOKUP(X224,'Table 3B'!$B$10:$B$53,1,0),"OK","check!!!!"),"check!!!!")</f>
        <v/>
      </c>
      <c r="AB224" s="113">
        <f>IF('Table 3B'!B$38=X224,"ok","check!!!!")</f>
        <v/>
      </c>
      <c r="AC224" s="119" t="n"/>
    </row>
    <row r="225">
      <c r="A225" s="113" t="inlineStr">
        <is>
          <t>A</t>
        </is>
      </c>
      <c r="B225" s="113" t="inlineStr">
        <is>
          <t>N</t>
        </is>
      </c>
      <c r="C225" s="113" t="inlineStr">
        <is>
          <t>@@</t>
        </is>
      </c>
      <c r="D225" s="113" t="inlineStr">
        <is>
          <t>_Z</t>
        </is>
      </c>
      <c r="E225" s="113" t="inlineStr">
        <is>
          <t>S1311</t>
        </is>
      </c>
      <c r="F225" s="113" t="inlineStr">
        <is>
          <t>_Z</t>
        </is>
      </c>
      <c r="G225" s="113" t="inlineStr">
        <is>
          <t>C</t>
        </is>
      </c>
      <c r="H225" s="113" t="inlineStr">
        <is>
          <t>_Z</t>
        </is>
      </c>
      <c r="I225" s="113" t="inlineStr">
        <is>
          <t>ORFCD</t>
        </is>
      </c>
      <c r="J225" s="113" t="inlineStr">
        <is>
          <t>_Z</t>
        </is>
      </c>
      <c r="K225" s="113" t="inlineStr">
        <is>
          <t>T</t>
        </is>
      </c>
      <c r="L225" s="113" t="inlineStr">
        <is>
          <t>S</t>
        </is>
      </c>
      <c r="M225" s="113" t="inlineStr">
        <is>
          <t>V</t>
        </is>
      </c>
      <c r="N225" s="113" t="inlineStr">
        <is>
          <t>_T</t>
        </is>
      </c>
      <c r="O225" s="113" t="inlineStr">
        <is>
          <t>_T</t>
        </is>
      </c>
      <c r="P225" s="113" t="inlineStr">
        <is>
          <t>XDC</t>
        </is>
      </c>
      <c r="Q225" s="113" t="inlineStr">
        <is>
          <t>N</t>
        </is>
      </c>
      <c r="R225" s="113" t="inlineStr">
        <is>
          <t>EDP3</t>
        </is>
      </c>
      <c r="S225" s="127">
        <f>IF(VLOOKUP($X225,'Table 3B'!$B$10:$G$53,'Table 3B'!M$1,0)="","",VLOOKUP($X225,'Table 3B'!$B$10:$G$53,'Table 3B'!M$1,0))</f>
        <v/>
      </c>
      <c r="T225" s="127">
        <f>IF(VLOOKUP($X225,'Table 3B'!$B$10:$G$53,'Table 3B'!N$1,0)="","",VLOOKUP($X225,'Table 3B'!$B$10:$G$53,'Table 3B'!N$1,0))</f>
        <v/>
      </c>
      <c r="U225" s="127">
        <f>IF(VLOOKUP($X225,'Table 3B'!$B$10:$G$53,'Table 3B'!O$1,0)="","",VLOOKUP($X225,'Table 3B'!$B$10:$G$53,'Table 3B'!O$1,0))</f>
        <v/>
      </c>
      <c r="V225" s="127">
        <f>IF(VLOOKUP($X225,'Table 3B'!$B$10:$G$53,'Table 3B'!P$1,0)="","",VLOOKUP($X225,'Table 3B'!$B$10:$G$53,'Table 3B'!P$1,0))</f>
        <v/>
      </c>
      <c r="W225" s="113" t="n"/>
      <c r="X225" s="113">
        <f>A225&amp;"."&amp;B225&amp;"."&amp;C225&amp;"."&amp;D225&amp;"."&amp;E225&amp;"."&amp;F225&amp;"."&amp;G225&amp;"."&amp;H225&amp;"."&amp;I225&amp;"."&amp;J225&amp;"."&amp;K225&amp;"."&amp;L225&amp;"."&amp;M225&amp;"."&amp;N225&amp;"."&amp;O225&amp;"."&amp;P225&amp;"."&amp;Q225&amp;"."&amp;R225</f>
        <v/>
      </c>
      <c r="Y225" s="113" t="n"/>
      <c r="Z225" s="113" t="n"/>
      <c r="AA225" s="118">
        <f>IFERROR(+IF(X225=VLOOKUP(X225,'Table 3B'!$B$10:$B$53,1,0),"OK","check!!!!"),"check!!!!")</f>
        <v/>
      </c>
      <c r="AB225" s="113">
        <f>IF('Table 3B'!B$40=X225,"ok","check!!!!")</f>
        <v/>
      </c>
      <c r="AC225" s="119" t="n"/>
    </row>
    <row r="226">
      <c r="A226" s="113" t="inlineStr">
        <is>
          <t>A</t>
        </is>
      </c>
      <c r="B226" s="113" t="inlineStr">
        <is>
          <t>N</t>
        </is>
      </c>
      <c r="C226" s="113" t="inlineStr">
        <is>
          <t>@@</t>
        </is>
      </c>
      <c r="D226" s="113" t="inlineStr">
        <is>
          <t>_Z</t>
        </is>
      </c>
      <c r="E226" s="113" t="inlineStr">
        <is>
          <t>S1311</t>
        </is>
      </c>
      <c r="F226" s="113" t="inlineStr">
        <is>
          <t>_Z</t>
        </is>
      </c>
      <c r="G226" s="113" t="inlineStr">
        <is>
          <t>C</t>
        </is>
      </c>
      <c r="H226" s="113" t="inlineStr">
        <is>
          <t>_Z</t>
        </is>
      </c>
      <c r="I226" s="113" t="inlineStr">
        <is>
          <t>K61</t>
        </is>
      </c>
      <c r="J226" s="113" t="inlineStr">
        <is>
          <t>_Z</t>
        </is>
      </c>
      <c r="K226" s="113" t="inlineStr">
        <is>
          <t>T</t>
        </is>
      </c>
      <c r="L226" s="113" t="inlineStr">
        <is>
          <t>S</t>
        </is>
      </c>
      <c r="M226" s="113" t="inlineStr">
        <is>
          <t>V</t>
        </is>
      </c>
      <c r="N226" s="113" t="inlineStr">
        <is>
          <t>_T</t>
        </is>
      </c>
      <c r="O226" s="113" t="inlineStr">
        <is>
          <t>_T</t>
        </is>
      </c>
      <c r="P226" s="113" t="inlineStr">
        <is>
          <t>XDC</t>
        </is>
      </c>
      <c r="Q226" s="113" t="inlineStr">
        <is>
          <t>N</t>
        </is>
      </c>
      <c r="R226" s="113" t="inlineStr">
        <is>
          <t>EDP3</t>
        </is>
      </c>
      <c r="S226" s="127">
        <f>IF(VLOOKUP($X226,'Table 3B'!$B$10:$G$53,'Table 3B'!M$1,0)="","",VLOOKUP($X226,'Table 3B'!$B$10:$G$53,'Table 3B'!M$1,0))</f>
        <v/>
      </c>
      <c r="T226" s="127">
        <f>IF(VLOOKUP($X226,'Table 3B'!$B$10:$G$53,'Table 3B'!N$1,0)="","",VLOOKUP($X226,'Table 3B'!$B$10:$G$53,'Table 3B'!N$1,0))</f>
        <v/>
      </c>
      <c r="U226" s="127">
        <f>IF(VLOOKUP($X226,'Table 3B'!$B$10:$G$53,'Table 3B'!O$1,0)="","",VLOOKUP($X226,'Table 3B'!$B$10:$G$53,'Table 3B'!O$1,0))</f>
        <v/>
      </c>
      <c r="V226" s="127">
        <f>IF(VLOOKUP($X226,'Table 3B'!$B$10:$G$53,'Table 3B'!P$1,0)="","",VLOOKUP($X226,'Table 3B'!$B$10:$G$53,'Table 3B'!P$1,0))</f>
        <v/>
      </c>
      <c r="W226" s="113" t="n"/>
      <c r="X226" s="113">
        <f>A226&amp;"."&amp;B226&amp;"."&amp;C226&amp;"."&amp;D226&amp;"."&amp;E226&amp;"."&amp;F226&amp;"."&amp;G226&amp;"."&amp;H226&amp;"."&amp;I226&amp;"."&amp;J226&amp;"."&amp;K226&amp;"."&amp;L226&amp;"."&amp;M226&amp;"."&amp;N226&amp;"."&amp;O226&amp;"."&amp;P226&amp;"."&amp;Q226&amp;"."&amp;R226</f>
        <v/>
      </c>
      <c r="Y226" s="113" t="n"/>
      <c r="Z226" s="113" t="n"/>
      <c r="AA226" s="118">
        <f>IFERROR(+IF(X226=VLOOKUP(X226,'Table 3B'!$B$10:$B$53,1,0),"OK","check!!!!"),"check!!!!")</f>
        <v/>
      </c>
      <c r="AB226" s="113">
        <f>IF('Table 3B'!B$41=X226,"ok","check!!!!")</f>
        <v/>
      </c>
      <c r="AC226" s="119" t="n"/>
    </row>
    <row r="227">
      <c r="A227" s="113" t="inlineStr">
        <is>
          <t>A</t>
        </is>
      </c>
      <c r="B227" s="113" t="inlineStr">
        <is>
          <t>N</t>
        </is>
      </c>
      <c r="C227" s="113" t="inlineStr">
        <is>
          <t>@@</t>
        </is>
      </c>
      <c r="D227" s="113" t="inlineStr">
        <is>
          <t>_Z</t>
        </is>
      </c>
      <c r="E227" s="113" t="inlineStr">
        <is>
          <t>S1311</t>
        </is>
      </c>
      <c r="F227" s="113" t="inlineStr">
        <is>
          <t>_Z</t>
        </is>
      </c>
      <c r="G227" s="113" t="inlineStr">
        <is>
          <t>C</t>
        </is>
      </c>
      <c r="H227" s="113" t="inlineStr">
        <is>
          <t>_Z</t>
        </is>
      </c>
      <c r="I227" s="113" t="inlineStr">
        <is>
          <t>KX</t>
        </is>
      </c>
      <c r="J227" s="113" t="inlineStr">
        <is>
          <t>_Z</t>
        </is>
      </c>
      <c r="K227" s="113" t="inlineStr">
        <is>
          <t>T</t>
        </is>
      </c>
      <c r="L227" s="113" t="inlineStr">
        <is>
          <t>S</t>
        </is>
      </c>
      <c r="M227" s="113" t="inlineStr">
        <is>
          <t>V</t>
        </is>
      </c>
      <c r="N227" s="113" t="inlineStr">
        <is>
          <t>_T</t>
        </is>
      </c>
      <c r="O227" s="113" t="inlineStr">
        <is>
          <t>_T</t>
        </is>
      </c>
      <c r="P227" s="113" t="inlineStr">
        <is>
          <t>XDC</t>
        </is>
      </c>
      <c r="Q227" s="113" t="inlineStr">
        <is>
          <t>N</t>
        </is>
      </c>
      <c r="R227" s="113" t="inlineStr">
        <is>
          <t>EDP3</t>
        </is>
      </c>
      <c r="S227" s="127">
        <f>IF(VLOOKUP($X227,'Table 3B'!$B$10:$G$53,'Table 3B'!M$1,0)="","",VLOOKUP($X227,'Table 3B'!$B$10:$G$53,'Table 3B'!M$1,0))</f>
        <v/>
      </c>
      <c r="T227" s="127">
        <f>IF(VLOOKUP($X227,'Table 3B'!$B$10:$G$53,'Table 3B'!N$1,0)="","",VLOOKUP($X227,'Table 3B'!$B$10:$G$53,'Table 3B'!N$1,0))</f>
        <v/>
      </c>
      <c r="U227" s="127">
        <f>IF(VLOOKUP($X227,'Table 3B'!$B$10:$G$53,'Table 3B'!O$1,0)="","",VLOOKUP($X227,'Table 3B'!$B$10:$G$53,'Table 3B'!O$1,0))</f>
        <v/>
      </c>
      <c r="V227" s="127">
        <f>IF(VLOOKUP($X227,'Table 3B'!$B$10:$G$53,'Table 3B'!P$1,0)="","",VLOOKUP($X227,'Table 3B'!$B$10:$G$53,'Table 3B'!P$1,0))</f>
        <v/>
      </c>
      <c r="W227" s="113" t="n"/>
      <c r="X227" s="113">
        <f>A227&amp;"."&amp;B227&amp;"."&amp;C227&amp;"."&amp;D227&amp;"."&amp;E227&amp;"."&amp;F227&amp;"."&amp;G227&amp;"."&amp;H227&amp;"."&amp;I227&amp;"."&amp;J227&amp;"."&amp;K227&amp;"."&amp;L227&amp;"."&amp;M227&amp;"."&amp;N227&amp;"."&amp;O227&amp;"."&amp;P227&amp;"."&amp;Q227&amp;"."&amp;R227</f>
        <v/>
      </c>
      <c r="Y227" s="113" t="n"/>
      <c r="Z227" s="113" t="n"/>
      <c r="AA227" s="118">
        <f>IFERROR(+IF(X227=VLOOKUP(X227,'Table 3B'!$B$10:$B$53,1,0),"OK","check!!!!"),"check!!!!")</f>
        <v/>
      </c>
      <c r="AB227" s="113">
        <f>IF('Table 3B'!B$42=X227,"ok","check!!!!")</f>
        <v/>
      </c>
      <c r="AC227" s="119" t="n"/>
    </row>
    <row r="228">
      <c r="A228" s="113" t="inlineStr">
        <is>
          <t>A</t>
        </is>
      </c>
      <c r="B228" s="113" t="inlineStr">
        <is>
          <t>N</t>
        </is>
      </c>
      <c r="C228" s="113" t="inlineStr">
        <is>
          <t>@@</t>
        </is>
      </c>
      <c r="D228" s="113" t="inlineStr">
        <is>
          <t>_Z</t>
        </is>
      </c>
      <c r="E228" s="113" t="inlineStr">
        <is>
          <t>S1311</t>
        </is>
      </c>
      <c r="F228" s="113" t="inlineStr">
        <is>
          <t>_Z</t>
        </is>
      </c>
      <c r="G228" s="113" t="inlineStr">
        <is>
          <t>C</t>
        </is>
      </c>
      <c r="H228" s="113" t="inlineStr">
        <is>
          <t>_Z</t>
        </is>
      </c>
      <c r="I228" s="113" t="inlineStr">
        <is>
          <t>YA3</t>
        </is>
      </c>
      <c r="J228" s="113" t="inlineStr">
        <is>
          <t>_Z</t>
        </is>
      </c>
      <c r="K228" s="113" t="inlineStr">
        <is>
          <t>T</t>
        </is>
      </c>
      <c r="L228" s="113" t="inlineStr">
        <is>
          <t>S</t>
        </is>
      </c>
      <c r="M228" s="113" t="inlineStr">
        <is>
          <t>V</t>
        </is>
      </c>
      <c r="N228" s="113" t="inlineStr">
        <is>
          <t>_T</t>
        </is>
      </c>
      <c r="O228" s="113" t="inlineStr">
        <is>
          <t>_T</t>
        </is>
      </c>
      <c r="P228" s="113" t="inlineStr">
        <is>
          <t>XDC</t>
        </is>
      </c>
      <c r="Q228" s="113" t="inlineStr">
        <is>
          <t>N</t>
        </is>
      </c>
      <c r="R228" s="113" t="inlineStr">
        <is>
          <t>EDP3</t>
        </is>
      </c>
      <c r="S228" s="127">
        <f>IF(VLOOKUP($X228,'Table 3B'!$B$10:$G$53,'Table 3B'!M$1,0)="","",VLOOKUP($X228,'Table 3B'!$B$10:$G$53,'Table 3B'!M$1,0))</f>
        <v/>
      </c>
      <c r="T228" s="127">
        <f>IF(VLOOKUP($X228,'Table 3B'!$B$10:$G$53,'Table 3B'!N$1,0)="","",VLOOKUP($X228,'Table 3B'!$B$10:$G$53,'Table 3B'!N$1,0))</f>
        <v/>
      </c>
      <c r="U228" s="127">
        <f>IF(VLOOKUP($X228,'Table 3B'!$B$10:$G$53,'Table 3B'!O$1,0)="","",VLOOKUP($X228,'Table 3B'!$B$10:$G$53,'Table 3B'!O$1,0))</f>
        <v/>
      </c>
      <c r="V228" s="127">
        <f>IF(VLOOKUP($X228,'Table 3B'!$B$10:$G$53,'Table 3B'!P$1,0)="","",VLOOKUP($X228,'Table 3B'!$B$10:$G$53,'Table 3B'!P$1,0))</f>
        <v/>
      </c>
      <c r="W228" s="113" t="n"/>
      <c r="X228" s="113">
        <f>A228&amp;"."&amp;B228&amp;"."&amp;C228&amp;"."&amp;D228&amp;"."&amp;E228&amp;"."&amp;F228&amp;"."&amp;G228&amp;"."&amp;H228&amp;"."&amp;I228&amp;"."&amp;J228&amp;"."&amp;K228&amp;"."&amp;L228&amp;"."&amp;M228&amp;"."&amp;N228&amp;"."&amp;O228&amp;"."&amp;P228&amp;"."&amp;Q228&amp;"."&amp;R228</f>
        <v/>
      </c>
      <c r="Y228" s="113" t="n"/>
      <c r="Z228" s="113" t="n"/>
      <c r="AA228" s="118">
        <f>IFERROR(+IF(X228=VLOOKUP(X228,'Table 3B'!$B$10:$B$53,1,0),"OK","check!!!!"),"check!!!!")</f>
        <v/>
      </c>
      <c r="AB228" s="113">
        <f>IF('Table 3B'!B$44=X228,"ok","check!!!!")</f>
        <v/>
      </c>
      <c r="AC228" s="119" t="n"/>
    </row>
    <row r="229">
      <c r="A229" s="113" t="inlineStr">
        <is>
          <t>A</t>
        </is>
      </c>
      <c r="B229" s="113" t="inlineStr">
        <is>
          <t>N</t>
        </is>
      </c>
      <c r="C229" s="113" t="inlineStr">
        <is>
          <t>@@</t>
        </is>
      </c>
      <c r="D229" s="113" t="inlineStr">
        <is>
          <t>_Z</t>
        </is>
      </c>
      <c r="E229" s="113" t="inlineStr">
        <is>
          <t>S1311</t>
        </is>
      </c>
      <c r="F229" s="113" t="inlineStr">
        <is>
          <t>_Z</t>
        </is>
      </c>
      <c r="G229" s="113" t="inlineStr">
        <is>
          <t>C</t>
        </is>
      </c>
      <c r="H229" s="113" t="inlineStr">
        <is>
          <t>_Z</t>
        </is>
      </c>
      <c r="I229" s="113" t="inlineStr">
        <is>
          <t>B9FX9</t>
        </is>
      </c>
      <c r="J229" s="113" t="inlineStr">
        <is>
          <t>_Z</t>
        </is>
      </c>
      <c r="K229" s="113" t="inlineStr">
        <is>
          <t>_Z</t>
        </is>
      </c>
      <c r="L229" s="113" t="inlineStr">
        <is>
          <t>S</t>
        </is>
      </c>
      <c r="M229" s="113" t="inlineStr">
        <is>
          <t>V</t>
        </is>
      </c>
      <c r="N229" s="113" t="inlineStr">
        <is>
          <t>_T</t>
        </is>
      </c>
      <c r="O229" s="113" t="inlineStr">
        <is>
          <t>_T</t>
        </is>
      </c>
      <c r="P229" s="113" t="inlineStr">
        <is>
          <t>XDC</t>
        </is>
      </c>
      <c r="Q229" s="113" t="inlineStr">
        <is>
          <t>N</t>
        </is>
      </c>
      <c r="R229" s="113" t="inlineStr">
        <is>
          <t>EDP3</t>
        </is>
      </c>
      <c r="S229" s="127">
        <f>IF(VLOOKUP($X229,'Table 3B'!$B$10:$G$53,'Table 3B'!M$1,0)="","",VLOOKUP($X229,'Table 3B'!$B$10:$G$53,'Table 3B'!M$1,0))</f>
        <v/>
      </c>
      <c r="T229" s="127">
        <f>IF(VLOOKUP($X229,'Table 3B'!$B$10:$G$53,'Table 3B'!N$1,0)="","",VLOOKUP($X229,'Table 3B'!$B$10:$G$53,'Table 3B'!N$1,0))</f>
        <v/>
      </c>
      <c r="U229" s="127">
        <f>IF(VLOOKUP($X229,'Table 3B'!$B$10:$G$53,'Table 3B'!O$1,0)="","",VLOOKUP($X229,'Table 3B'!$B$10:$G$53,'Table 3B'!O$1,0))</f>
        <v/>
      </c>
      <c r="V229" s="127">
        <f>IF(VLOOKUP($X229,'Table 3B'!$B$10:$G$53,'Table 3B'!P$1,0)="","",VLOOKUP($X229,'Table 3B'!$B$10:$G$53,'Table 3B'!P$1,0))</f>
        <v/>
      </c>
      <c r="W229" s="113" t="n"/>
      <c r="X229" s="113">
        <f>A229&amp;"."&amp;B229&amp;"."&amp;C229&amp;"."&amp;D229&amp;"."&amp;E229&amp;"."&amp;F229&amp;"."&amp;G229&amp;"."&amp;H229&amp;"."&amp;I229&amp;"."&amp;J229&amp;"."&amp;K229&amp;"."&amp;L229&amp;"."&amp;M229&amp;"."&amp;N229&amp;"."&amp;O229&amp;"."&amp;P229&amp;"."&amp;Q229&amp;"."&amp;R229</f>
        <v/>
      </c>
      <c r="Y229" s="113" t="n"/>
      <c r="Z229" s="113" t="n"/>
      <c r="AA229" s="118">
        <f>IFERROR(+IF(X229=VLOOKUP(X229,'Table 3B'!$B$10:$B$53,1,0),"OK","check!!!!"),"check!!!!")</f>
        <v/>
      </c>
      <c r="AB229" s="113">
        <f>IF('Table 3B'!B$45=X229,"ok","check!!!!")</f>
        <v/>
      </c>
      <c r="AC229" s="119" t="n"/>
    </row>
    <row r="230">
      <c r="A230" s="113" t="inlineStr">
        <is>
          <t>A</t>
        </is>
      </c>
      <c r="B230" s="113" t="inlineStr">
        <is>
          <t>N</t>
        </is>
      </c>
      <c r="C230" s="113" t="inlineStr">
        <is>
          <t>@@</t>
        </is>
      </c>
      <c r="D230" s="113" t="inlineStr">
        <is>
          <t>_Z</t>
        </is>
      </c>
      <c r="E230" s="113" t="inlineStr">
        <is>
          <t>S1311</t>
        </is>
      </c>
      <c r="F230" s="113" t="inlineStr">
        <is>
          <t>_Z</t>
        </is>
      </c>
      <c r="G230" s="113" t="inlineStr">
        <is>
          <t>C</t>
        </is>
      </c>
      <c r="H230" s="113" t="inlineStr">
        <is>
          <t>_Z</t>
        </is>
      </c>
      <c r="I230" s="113" t="inlineStr">
        <is>
          <t>YA3O</t>
        </is>
      </c>
      <c r="J230" s="113" t="inlineStr">
        <is>
          <t>_Z</t>
        </is>
      </c>
      <c r="K230" s="113" t="inlineStr">
        <is>
          <t>T</t>
        </is>
      </c>
      <c r="L230" s="113" t="inlineStr">
        <is>
          <t>S</t>
        </is>
      </c>
      <c r="M230" s="113" t="inlineStr">
        <is>
          <t>V</t>
        </is>
      </c>
      <c r="N230" s="113" t="inlineStr">
        <is>
          <t>_T</t>
        </is>
      </c>
      <c r="O230" s="113" t="inlineStr">
        <is>
          <t>_T</t>
        </is>
      </c>
      <c r="P230" s="113" t="inlineStr">
        <is>
          <t>XDC</t>
        </is>
      </c>
      <c r="Q230" s="113" t="inlineStr">
        <is>
          <t>N</t>
        </is>
      </c>
      <c r="R230" s="113" t="inlineStr">
        <is>
          <t>EDP3</t>
        </is>
      </c>
      <c r="S230" s="127">
        <f>IF(VLOOKUP($X230,'Table 3B'!$B$10:$G$53,'Table 3B'!M$1,0)="","",VLOOKUP($X230,'Table 3B'!$B$10:$G$53,'Table 3B'!M$1,0))</f>
        <v/>
      </c>
      <c r="T230" s="127">
        <f>IF(VLOOKUP($X230,'Table 3B'!$B$10:$G$53,'Table 3B'!N$1,0)="","",VLOOKUP($X230,'Table 3B'!$B$10:$G$53,'Table 3B'!N$1,0))</f>
        <v/>
      </c>
      <c r="U230" s="127">
        <f>IF(VLOOKUP($X230,'Table 3B'!$B$10:$G$53,'Table 3B'!O$1,0)="","",VLOOKUP($X230,'Table 3B'!$B$10:$G$53,'Table 3B'!O$1,0))</f>
        <v/>
      </c>
      <c r="V230" s="127">
        <f>IF(VLOOKUP($X230,'Table 3B'!$B$10:$G$53,'Table 3B'!P$1,0)="","",VLOOKUP($X230,'Table 3B'!$B$10:$G$53,'Table 3B'!P$1,0))</f>
        <v/>
      </c>
      <c r="W230" s="113" t="n"/>
      <c r="X230" s="113">
        <f>A230&amp;"."&amp;B230&amp;"."&amp;C230&amp;"."&amp;D230&amp;"."&amp;E230&amp;"."&amp;F230&amp;"."&amp;G230&amp;"."&amp;H230&amp;"."&amp;I230&amp;"."&amp;J230&amp;"."&amp;K230&amp;"."&amp;L230&amp;"."&amp;M230&amp;"."&amp;N230&amp;"."&amp;O230&amp;"."&amp;P230&amp;"."&amp;Q230&amp;"."&amp;R230</f>
        <v/>
      </c>
      <c r="Y230" s="113" t="n"/>
      <c r="Z230" s="113" t="n"/>
      <c r="AA230" s="118">
        <f>IFERROR(+IF(X230=VLOOKUP(X230,'Table 3B'!$B$10:$B$53,1,0),"OK","check!!!!"),"check!!!!")</f>
        <v/>
      </c>
      <c r="AB230" s="113">
        <f>IF('Table 3B'!B$46=X230,"ok","check!!!!")</f>
        <v/>
      </c>
      <c r="AC230" s="119" t="n"/>
    </row>
    <row r="231">
      <c r="A231" s="113" t="inlineStr">
        <is>
          <t>A</t>
        </is>
      </c>
      <c r="B231" s="113" t="inlineStr">
        <is>
          <t>N</t>
        </is>
      </c>
      <c r="C231" s="113" t="inlineStr">
        <is>
          <t>@@</t>
        </is>
      </c>
      <c r="D231" s="113" t="inlineStr">
        <is>
          <t>_Z</t>
        </is>
      </c>
      <c r="E231" s="113" t="inlineStr">
        <is>
          <t>S1311</t>
        </is>
      </c>
      <c r="F231" s="113" t="inlineStr">
        <is>
          <t>_Z</t>
        </is>
      </c>
      <c r="G231" s="113" t="inlineStr">
        <is>
          <t>C</t>
        </is>
      </c>
      <c r="H231" s="113" t="inlineStr">
        <is>
          <t>_Z</t>
        </is>
      </c>
      <c r="I231" s="113" t="inlineStr">
        <is>
          <t>LX</t>
        </is>
      </c>
      <c r="J231" s="113" t="inlineStr">
        <is>
          <t>GD</t>
        </is>
      </c>
      <c r="K231" s="113" t="inlineStr">
        <is>
          <t>T</t>
        </is>
      </c>
      <c r="L231" s="113" t="inlineStr">
        <is>
          <t>F</t>
        </is>
      </c>
      <c r="M231" s="113" t="inlineStr">
        <is>
          <t>V</t>
        </is>
      </c>
      <c r="N231" s="113" t="inlineStr">
        <is>
          <t>_T</t>
        </is>
      </c>
      <c r="O231" s="113" t="inlineStr">
        <is>
          <t>_T</t>
        </is>
      </c>
      <c r="P231" s="113" t="inlineStr">
        <is>
          <t>XDC</t>
        </is>
      </c>
      <c r="Q231" s="113" t="inlineStr">
        <is>
          <t>N</t>
        </is>
      </c>
      <c r="R231" s="113" t="inlineStr">
        <is>
          <t>EDP3</t>
        </is>
      </c>
      <c r="S231" s="127">
        <f>IF(VLOOKUP($X231,'Table 3B'!$B$10:$G$53,'Table 3B'!M$1,0)="","",VLOOKUP($X231,'Table 3B'!$B$10:$G$53,'Table 3B'!M$1,0))</f>
        <v/>
      </c>
      <c r="T231" s="127">
        <f>IF(VLOOKUP($X231,'Table 3B'!$B$10:$G$53,'Table 3B'!N$1,0)="","",VLOOKUP($X231,'Table 3B'!$B$10:$G$53,'Table 3B'!N$1,0))</f>
        <v/>
      </c>
      <c r="U231" s="127">
        <f>IF(VLOOKUP($X231,'Table 3B'!$B$10:$G$53,'Table 3B'!O$1,0)="","",VLOOKUP($X231,'Table 3B'!$B$10:$G$53,'Table 3B'!O$1,0))</f>
        <v/>
      </c>
      <c r="V231" s="127">
        <f>IF(VLOOKUP($X231,'Table 3B'!$B$10:$G$53,'Table 3B'!P$1,0)="","",VLOOKUP($X231,'Table 3B'!$B$10:$G$53,'Table 3B'!P$1,0))</f>
        <v/>
      </c>
      <c r="W231" s="113" t="n"/>
      <c r="X231" s="113">
        <f>A231&amp;"."&amp;B231&amp;"."&amp;C231&amp;"."&amp;D231&amp;"."&amp;E231&amp;"."&amp;F231&amp;"."&amp;G231&amp;"."&amp;H231&amp;"."&amp;I231&amp;"."&amp;J231&amp;"."&amp;K231&amp;"."&amp;L231&amp;"."&amp;M231&amp;"."&amp;N231&amp;"."&amp;O231&amp;"."&amp;P231&amp;"."&amp;Q231&amp;"."&amp;R231</f>
        <v/>
      </c>
      <c r="Y231" s="113" t="n"/>
      <c r="Z231" s="113" t="n"/>
      <c r="AA231" s="118">
        <f>IFERROR(+IF(X231=VLOOKUP(X231,'Table 3B'!$B$10:$B$53,1,0),"OK","check!!!!"),"check!!!!")</f>
        <v/>
      </c>
      <c r="AB231" s="113">
        <f>IF('Table 3B'!B$48=X231,"ok","check!!!!")</f>
        <v/>
      </c>
      <c r="AC231" s="119" t="n"/>
    </row>
    <row r="232">
      <c r="A232" s="113" t="inlineStr">
        <is>
          <t>A</t>
        </is>
      </c>
      <c r="B232" s="113" t="inlineStr">
        <is>
          <t>N</t>
        </is>
      </c>
      <c r="C232" s="113" t="inlineStr">
        <is>
          <t>@@</t>
        </is>
      </c>
      <c r="D232" s="113" t="inlineStr">
        <is>
          <t>_Z</t>
        </is>
      </c>
      <c r="E232" s="113" t="inlineStr">
        <is>
          <t>S1311</t>
        </is>
      </c>
      <c r="F232" s="113" t="inlineStr">
        <is>
          <t>S13</t>
        </is>
      </c>
      <c r="G232" s="113" t="inlineStr">
        <is>
          <t>C</t>
        </is>
      </c>
      <c r="H232" s="113" t="inlineStr">
        <is>
          <t>NE</t>
        </is>
      </c>
      <c r="I232" s="113" t="inlineStr">
        <is>
          <t>LE</t>
        </is>
      </c>
      <c r="J232" s="113" t="inlineStr">
        <is>
          <t>GD</t>
        </is>
      </c>
      <c r="K232" s="113" t="inlineStr">
        <is>
          <t>T</t>
        </is>
      </c>
      <c r="L232" s="113" t="inlineStr">
        <is>
          <t>F</t>
        </is>
      </c>
      <c r="M232" s="113" t="inlineStr">
        <is>
          <t>V</t>
        </is>
      </c>
      <c r="N232" s="113" t="inlineStr">
        <is>
          <t>_T</t>
        </is>
      </c>
      <c r="O232" s="113" t="inlineStr">
        <is>
          <t>_T</t>
        </is>
      </c>
      <c r="P232" s="113" t="inlineStr">
        <is>
          <t>XDC</t>
        </is>
      </c>
      <c r="Q232" s="113" t="inlineStr">
        <is>
          <t>N</t>
        </is>
      </c>
      <c r="R232" s="113" t="inlineStr">
        <is>
          <t>EDP3</t>
        </is>
      </c>
      <c r="S232" s="127">
        <f>IF(VLOOKUP($X232,'Table 3B'!$B$10:$G$53,'Table 3B'!M$1,0)="","",VLOOKUP($X232,'Table 3B'!$B$10:$G$53,'Table 3B'!M$1,0))</f>
        <v/>
      </c>
      <c r="T232" s="127">
        <f>IF(VLOOKUP($X232,'Table 3B'!$B$10:$G$53,'Table 3B'!N$1,0)="","",VLOOKUP($X232,'Table 3B'!$B$10:$G$53,'Table 3B'!N$1,0))</f>
        <v/>
      </c>
      <c r="U232" s="127">
        <f>IF(VLOOKUP($X232,'Table 3B'!$B$10:$G$53,'Table 3B'!O$1,0)="","",VLOOKUP($X232,'Table 3B'!$B$10:$G$53,'Table 3B'!O$1,0))</f>
        <v/>
      </c>
      <c r="V232" s="127">
        <f>IF(VLOOKUP($X232,'Table 3B'!$B$10:$G$53,'Table 3B'!P$1,0)="","",VLOOKUP($X232,'Table 3B'!$B$10:$G$53,'Table 3B'!P$1,0))</f>
        <v/>
      </c>
      <c r="W232" s="113" t="n"/>
      <c r="X232" s="113">
        <f>A232&amp;"."&amp;B232&amp;"."&amp;C232&amp;"."&amp;D232&amp;"."&amp;E232&amp;"."&amp;F232&amp;"."&amp;G232&amp;"."&amp;H232&amp;"."&amp;I232&amp;"."&amp;J232&amp;"."&amp;K232&amp;"."&amp;L232&amp;"."&amp;M232&amp;"."&amp;N232&amp;"."&amp;O232&amp;"."&amp;P232&amp;"."&amp;Q232&amp;"."&amp;R232</f>
        <v/>
      </c>
      <c r="Y232" s="113" t="n"/>
      <c r="Z232" s="113" t="n"/>
      <c r="AA232" s="118">
        <f>IFERROR(+IF(X232=VLOOKUP(X232,'Table 3B'!$B$10:$B$53,1,0),"OK","check!!!!"),"check!!!!")</f>
        <v/>
      </c>
      <c r="AB232" s="113">
        <f>IF('Table 3B'!B$51=X232,"ok","check!!!!")</f>
        <v/>
      </c>
      <c r="AC232" s="119" t="n"/>
    </row>
    <row r="233">
      <c r="A233" s="113" t="inlineStr">
        <is>
          <t>A</t>
        </is>
      </c>
      <c r="B233" s="113" t="inlineStr">
        <is>
          <t>N</t>
        </is>
      </c>
      <c r="C233" s="113" t="inlineStr">
        <is>
          <t>@@</t>
        </is>
      </c>
      <c r="D233" s="113" t="inlineStr">
        <is>
          <t>_Z</t>
        </is>
      </c>
      <c r="E233" s="113" t="inlineStr">
        <is>
          <t>S1311</t>
        </is>
      </c>
      <c r="F233" s="113" t="inlineStr">
        <is>
          <t>_Z</t>
        </is>
      </c>
      <c r="G233" s="113" t="inlineStr">
        <is>
          <t>C</t>
        </is>
      </c>
      <c r="H233" s="113" t="inlineStr">
        <is>
          <t>L</t>
        </is>
      </c>
      <c r="I233" s="113" t="inlineStr">
        <is>
          <t>LE</t>
        </is>
      </c>
      <c r="J233" s="113" t="inlineStr">
        <is>
          <t>GD</t>
        </is>
      </c>
      <c r="K233" s="113" t="inlineStr">
        <is>
          <t>T</t>
        </is>
      </c>
      <c r="L233" s="113" t="inlineStr">
        <is>
          <t>F</t>
        </is>
      </c>
      <c r="M233" s="113" t="inlineStr">
        <is>
          <t>V</t>
        </is>
      </c>
      <c r="N233" s="113" t="inlineStr">
        <is>
          <t>_T</t>
        </is>
      </c>
      <c r="O233" s="113" t="inlineStr">
        <is>
          <t>_T</t>
        </is>
      </c>
      <c r="P233" s="113" t="inlineStr">
        <is>
          <t>XDC</t>
        </is>
      </c>
      <c r="Q233" s="113" t="inlineStr">
        <is>
          <t>N</t>
        </is>
      </c>
      <c r="R233" s="113" t="inlineStr">
        <is>
          <t>EDP3</t>
        </is>
      </c>
      <c r="S233" s="127">
        <f>IF(VLOOKUP($X233,'Table 3B'!$B$10:$G$53,'Table 3B'!M$1,0)="","",VLOOKUP($X233,'Table 3B'!$B$10:$G$53,'Table 3B'!M$1,0))</f>
        <v/>
      </c>
      <c r="T233" s="127">
        <f>IF(VLOOKUP($X233,'Table 3B'!$B$10:$G$53,'Table 3B'!N$1,0)="","",VLOOKUP($X233,'Table 3B'!$B$10:$G$53,'Table 3B'!N$1,0))</f>
        <v/>
      </c>
      <c r="U233" s="127">
        <f>IF(VLOOKUP($X233,'Table 3B'!$B$10:$G$53,'Table 3B'!O$1,0)="","",VLOOKUP($X233,'Table 3B'!$B$10:$G$53,'Table 3B'!O$1,0))</f>
        <v/>
      </c>
      <c r="V233" s="127">
        <f>IF(VLOOKUP($X233,'Table 3B'!$B$10:$G$53,'Table 3B'!P$1,0)="","",VLOOKUP($X233,'Table 3B'!$B$10:$G$53,'Table 3B'!P$1,0))</f>
        <v/>
      </c>
      <c r="W233" s="113" t="n"/>
      <c r="X233" s="113">
        <f>A233&amp;"."&amp;B233&amp;"."&amp;C233&amp;"."&amp;D233&amp;"."&amp;E233&amp;"."&amp;F233&amp;"."&amp;G233&amp;"."&amp;H233&amp;"."&amp;I233&amp;"."&amp;J233&amp;"."&amp;K233&amp;"."&amp;L233&amp;"."&amp;M233&amp;"."&amp;N233&amp;"."&amp;O233&amp;"."&amp;P233&amp;"."&amp;Q233&amp;"."&amp;R233</f>
        <v/>
      </c>
      <c r="Y233" s="113" t="n"/>
      <c r="Z233" s="113" t="n"/>
      <c r="AA233" s="118">
        <f>IFERROR(+IF(X233=VLOOKUP(X233,'Table 3B'!$B$10:$B$53,1,0),"OK","check!!!!"),"check!!!!")</f>
        <v/>
      </c>
      <c r="AB233" s="113">
        <f>IF('Table 3B'!B$52=X233,"ok","check!!!!")</f>
        <v/>
      </c>
      <c r="AC233" s="119" t="n"/>
    </row>
    <row r="234">
      <c r="A234" s="113" t="inlineStr">
        <is>
          <t>A</t>
        </is>
      </c>
      <c r="B234" s="113" t="inlineStr">
        <is>
          <t>N</t>
        </is>
      </c>
      <c r="C234" s="113" t="inlineStr">
        <is>
          <t>@@</t>
        </is>
      </c>
      <c r="D234" s="113" t="inlineStr">
        <is>
          <t>_Z</t>
        </is>
      </c>
      <c r="E234" s="113" t="inlineStr">
        <is>
          <t>S1311</t>
        </is>
      </c>
      <c r="F234" s="113" t="inlineStr">
        <is>
          <t>S13O</t>
        </is>
      </c>
      <c r="G234" s="113" t="inlineStr">
        <is>
          <t>_Z</t>
        </is>
      </c>
      <c r="H234" s="113" t="inlineStr">
        <is>
          <t>A</t>
        </is>
      </c>
      <c r="I234" s="113" t="inlineStr">
        <is>
          <t>LE</t>
        </is>
      </c>
      <c r="J234" s="113" t="inlineStr">
        <is>
          <t>GD</t>
        </is>
      </c>
      <c r="K234" s="113" t="inlineStr">
        <is>
          <t>T</t>
        </is>
      </c>
      <c r="L234" s="113" t="inlineStr">
        <is>
          <t>F</t>
        </is>
      </c>
      <c r="M234" s="113" t="inlineStr">
        <is>
          <t>V</t>
        </is>
      </c>
      <c r="N234" s="113" t="inlineStr">
        <is>
          <t>_T</t>
        </is>
      </c>
      <c r="O234" s="113" t="inlineStr">
        <is>
          <t>_T</t>
        </is>
      </c>
      <c r="P234" s="113" t="inlineStr">
        <is>
          <t>XDC</t>
        </is>
      </c>
      <c r="Q234" s="113" t="inlineStr">
        <is>
          <t>N</t>
        </is>
      </c>
      <c r="R234" s="113" t="inlineStr">
        <is>
          <t>EDP3</t>
        </is>
      </c>
      <c r="S234" s="127">
        <f>IF(VLOOKUP($X234,'Table 3B'!$B$10:$G$53,'Table 3B'!M$1,0)="","",VLOOKUP($X234,'Table 3B'!$B$10:$G$53,'Table 3B'!M$1,0))</f>
        <v/>
      </c>
      <c r="T234" s="127">
        <f>IF(VLOOKUP($X234,'Table 3B'!$B$10:$G$53,'Table 3B'!N$1,0)="","",VLOOKUP($X234,'Table 3B'!$B$10:$G$53,'Table 3B'!N$1,0))</f>
        <v/>
      </c>
      <c r="U234" s="127">
        <f>IF(VLOOKUP($X234,'Table 3B'!$B$10:$G$53,'Table 3B'!O$1,0)="","",VLOOKUP($X234,'Table 3B'!$B$10:$G$53,'Table 3B'!O$1,0))</f>
        <v/>
      </c>
      <c r="V234" s="127">
        <f>IF(VLOOKUP($X234,'Table 3B'!$B$10:$G$53,'Table 3B'!P$1,0)="","",VLOOKUP($X234,'Table 3B'!$B$10:$G$53,'Table 3B'!P$1,0))</f>
        <v/>
      </c>
      <c r="W234" s="113" t="n"/>
      <c r="X234" s="113">
        <f>A234&amp;"."&amp;B234&amp;"."&amp;C234&amp;"."&amp;D234&amp;"."&amp;E234&amp;"."&amp;F234&amp;"."&amp;G234&amp;"."&amp;H234&amp;"."&amp;I234&amp;"."&amp;J234&amp;"."&amp;K234&amp;"."&amp;L234&amp;"."&amp;M234&amp;"."&amp;N234&amp;"."&amp;O234&amp;"."&amp;P234&amp;"."&amp;Q234&amp;"."&amp;R234</f>
        <v/>
      </c>
      <c r="Y234" s="113" t="n"/>
      <c r="Z234" s="113" t="n"/>
      <c r="AA234" s="118">
        <f>IFERROR(+IF(X234=VLOOKUP(X234,'Table 3B'!$B$10:$B$53,1,0),"OK","check!!!!"),"check!!!!")</f>
        <v/>
      </c>
      <c r="AB234" s="113">
        <f>IF('Table 3B'!B$53=X234,"ok","check!!!!")</f>
        <v/>
      </c>
      <c r="AC234" s="119" t="n"/>
    </row>
    <row r="235">
      <c r="A235" s="113" t="inlineStr">
        <is>
          <t>A</t>
        </is>
      </c>
      <c r="B235" s="113" t="inlineStr">
        <is>
          <t>N</t>
        </is>
      </c>
      <c r="C235" s="113" t="inlineStr">
        <is>
          <t>@@</t>
        </is>
      </c>
      <c r="D235" s="113" t="inlineStr">
        <is>
          <t>_Z</t>
        </is>
      </c>
      <c r="E235" s="113" t="inlineStr">
        <is>
          <t>S1312</t>
        </is>
      </c>
      <c r="F235" s="113" t="inlineStr">
        <is>
          <t>_Z</t>
        </is>
      </c>
      <c r="G235" s="113" t="inlineStr">
        <is>
          <t>_Z</t>
        </is>
      </c>
      <c r="H235" s="113" t="inlineStr">
        <is>
          <t>B</t>
        </is>
      </c>
      <c r="I235" s="113" t="inlineStr">
        <is>
          <t>B9</t>
        </is>
      </c>
      <c r="J235" s="113" t="inlineStr">
        <is>
          <t>_Z</t>
        </is>
      </c>
      <c r="K235" s="113" t="inlineStr">
        <is>
          <t>_Z</t>
        </is>
      </c>
      <c r="L235" s="113" t="inlineStr">
        <is>
          <t>S</t>
        </is>
      </c>
      <c r="M235" s="113" t="inlineStr">
        <is>
          <t>V</t>
        </is>
      </c>
      <c r="N235" s="113" t="inlineStr">
        <is>
          <t>_T</t>
        </is>
      </c>
      <c r="O235" s="113" t="inlineStr">
        <is>
          <t>_T</t>
        </is>
      </c>
      <c r="P235" s="113" t="inlineStr">
        <is>
          <t>XDC</t>
        </is>
      </c>
      <c r="Q235" s="113" t="inlineStr">
        <is>
          <t>N</t>
        </is>
      </c>
      <c r="R235" s="113" t="inlineStr">
        <is>
          <t>EDP3</t>
        </is>
      </c>
      <c r="S235" s="128">
        <f>IF(VLOOKUP($X235,#REF!,#REF!,0)="","",VLOOKUP($X235,#REF!,#REF!,0))</f>
        <v/>
      </c>
      <c r="T235" s="128">
        <f>IF(VLOOKUP($X235,#REF!,#REF!,0)="","",VLOOKUP($X235,#REF!,#REF!,0))</f>
        <v/>
      </c>
      <c r="U235" s="128">
        <f>IF(VLOOKUP($X235,#REF!,#REF!,0)="","",VLOOKUP($X235,#REF!,#REF!,0))</f>
        <v/>
      </c>
      <c r="V235" s="128">
        <f>IF(VLOOKUP($X235,#REF!,#REF!,0)="","",VLOOKUP($X235,#REF!,#REF!,0))</f>
        <v/>
      </c>
      <c r="W235" s="113" t="n"/>
      <c r="X235" s="113">
        <f>A235&amp;"."&amp;B235&amp;"."&amp;C235&amp;"."&amp;D235&amp;"."&amp;E235&amp;"."&amp;F235&amp;"."&amp;G235&amp;"."&amp;H235&amp;"."&amp;I235&amp;"."&amp;J235&amp;"."&amp;K235&amp;"."&amp;L235&amp;"."&amp;M235&amp;"."&amp;N235&amp;"."&amp;O235&amp;"."&amp;P235&amp;"."&amp;Q235&amp;"."&amp;R235</f>
        <v/>
      </c>
      <c r="Y235" s="113" t="n"/>
      <c r="Z235" s="113" t="n"/>
      <c r="AA235" s="118">
        <f>IFERROR(+IF(X235=VLOOKUP(X235,#REF!,1,0),"OK","check!!!!"),"check!!!!")</f>
        <v/>
      </c>
      <c r="AB235" s="113">
        <f>IF(#REF!=X235,"ok","check!!!!")</f>
        <v/>
      </c>
      <c r="AC235" s="119" t="n"/>
    </row>
    <row r="236">
      <c r="A236" s="113" t="inlineStr">
        <is>
          <t>A</t>
        </is>
      </c>
      <c r="B236" s="113" t="inlineStr">
        <is>
          <t>N</t>
        </is>
      </c>
      <c r="C236" s="113" t="inlineStr">
        <is>
          <t>@@</t>
        </is>
      </c>
      <c r="D236" s="113" t="inlineStr">
        <is>
          <t>_Z</t>
        </is>
      </c>
      <c r="E236" s="113" t="inlineStr">
        <is>
          <t>S1312</t>
        </is>
      </c>
      <c r="F236" s="113" t="inlineStr">
        <is>
          <t>_Z</t>
        </is>
      </c>
      <c r="G236" s="113" t="inlineStr">
        <is>
          <t>C</t>
        </is>
      </c>
      <c r="H236" s="113" t="inlineStr">
        <is>
          <t>A</t>
        </is>
      </c>
      <c r="I236" s="113" t="inlineStr">
        <is>
          <t>F</t>
        </is>
      </c>
      <c r="J236" s="113" t="inlineStr">
        <is>
          <t>F</t>
        </is>
      </c>
      <c r="K236" s="113" t="inlineStr">
        <is>
          <t>T</t>
        </is>
      </c>
      <c r="L236" s="113" t="inlineStr">
        <is>
          <t>S</t>
        </is>
      </c>
      <c r="M236" s="113" t="inlineStr">
        <is>
          <t>V</t>
        </is>
      </c>
      <c r="N236" s="113" t="inlineStr">
        <is>
          <t>_T</t>
        </is>
      </c>
      <c r="O236" s="113" t="inlineStr">
        <is>
          <t>_T</t>
        </is>
      </c>
      <c r="P236" s="113" t="inlineStr">
        <is>
          <t>XDC</t>
        </is>
      </c>
      <c r="Q236" s="113" t="inlineStr">
        <is>
          <t>N</t>
        </is>
      </c>
      <c r="R236" s="113" t="inlineStr">
        <is>
          <t>EDP3</t>
        </is>
      </c>
      <c r="S236" s="128">
        <f>IF(VLOOKUP($X236,#REF!,#REF!,0)="","",VLOOKUP($X236,#REF!,#REF!,0))</f>
        <v/>
      </c>
      <c r="T236" s="128">
        <f>IF(VLOOKUP($X236,#REF!,#REF!,0)="","",VLOOKUP($X236,#REF!,#REF!,0))</f>
        <v/>
      </c>
      <c r="U236" s="128">
        <f>IF(VLOOKUP($X236,#REF!,#REF!,0)="","",VLOOKUP($X236,#REF!,#REF!,0))</f>
        <v/>
      </c>
      <c r="V236" s="128">
        <f>IF(VLOOKUP($X236,#REF!,#REF!,0)="","",VLOOKUP($X236,#REF!,#REF!,0))</f>
        <v/>
      </c>
      <c r="W236" s="113" t="n"/>
      <c r="X236" s="113">
        <f>A236&amp;"."&amp;B236&amp;"."&amp;C236&amp;"."&amp;D236&amp;"."&amp;E236&amp;"."&amp;F236&amp;"."&amp;G236&amp;"."&amp;H236&amp;"."&amp;I236&amp;"."&amp;J236&amp;"."&amp;K236&amp;"."&amp;L236&amp;"."&amp;M236&amp;"."&amp;N236&amp;"."&amp;O236&amp;"."&amp;P236&amp;"."&amp;Q236&amp;"."&amp;R236</f>
        <v/>
      </c>
      <c r="Y236" s="113" t="n"/>
      <c r="Z236" s="113" t="n"/>
      <c r="AA236" s="118">
        <f>IFERROR(+IF(X236=VLOOKUP(X236,#REF!,1,0),"OK","check!!!!"),"check!!!!")</f>
        <v/>
      </c>
      <c r="AB236" s="113">
        <f>IF(#REF!=X236,"ok","check!!!!")</f>
        <v/>
      </c>
      <c r="AC236" s="119" t="n"/>
    </row>
    <row r="237">
      <c r="A237" s="113" t="inlineStr">
        <is>
          <t>A</t>
        </is>
      </c>
      <c r="B237" s="113" t="inlineStr">
        <is>
          <t>N</t>
        </is>
      </c>
      <c r="C237" s="113" t="inlineStr">
        <is>
          <t>@@</t>
        </is>
      </c>
      <c r="D237" s="113" t="inlineStr">
        <is>
          <t>_Z</t>
        </is>
      </c>
      <c r="E237" s="113" t="inlineStr">
        <is>
          <t>S1312</t>
        </is>
      </c>
      <c r="F237" s="113" t="inlineStr">
        <is>
          <t>_Z</t>
        </is>
      </c>
      <c r="G237" s="113" t="inlineStr">
        <is>
          <t>C</t>
        </is>
      </c>
      <c r="H237" s="113" t="inlineStr">
        <is>
          <t>A</t>
        </is>
      </c>
      <c r="I237" s="113" t="inlineStr">
        <is>
          <t>F</t>
        </is>
      </c>
      <c r="J237" s="113" t="inlineStr">
        <is>
          <t>F2</t>
        </is>
      </c>
      <c r="K237" s="113" t="inlineStr">
        <is>
          <t>T</t>
        </is>
      </c>
      <c r="L237" s="113" t="inlineStr">
        <is>
          <t>S</t>
        </is>
      </c>
      <c r="M237" s="113" t="inlineStr">
        <is>
          <t>V</t>
        </is>
      </c>
      <c r="N237" s="113" t="inlineStr">
        <is>
          <t>_T</t>
        </is>
      </c>
      <c r="O237" s="113" t="inlineStr">
        <is>
          <t>_T</t>
        </is>
      </c>
      <c r="P237" s="113" t="inlineStr">
        <is>
          <t>XDC</t>
        </is>
      </c>
      <c r="Q237" s="113" t="inlineStr">
        <is>
          <t>N</t>
        </is>
      </c>
      <c r="R237" s="113" t="inlineStr">
        <is>
          <t>EDP3</t>
        </is>
      </c>
      <c r="S237" s="128">
        <f>IF(VLOOKUP($X237,#REF!,#REF!,0)="","",VLOOKUP($X237,#REF!,#REF!,0))</f>
        <v/>
      </c>
      <c r="T237" s="128">
        <f>IF(VLOOKUP($X237,#REF!,#REF!,0)="","",VLOOKUP($X237,#REF!,#REF!,0))</f>
        <v/>
      </c>
      <c r="U237" s="128">
        <f>IF(VLOOKUP($X237,#REF!,#REF!,0)="","",VLOOKUP($X237,#REF!,#REF!,0))</f>
        <v/>
      </c>
      <c r="V237" s="128">
        <f>IF(VLOOKUP($X237,#REF!,#REF!,0)="","",VLOOKUP($X237,#REF!,#REF!,0))</f>
        <v/>
      </c>
      <c r="W237" s="113" t="n"/>
      <c r="X237" s="113">
        <f>A237&amp;"."&amp;B237&amp;"."&amp;C237&amp;"."&amp;D237&amp;"."&amp;E237&amp;"."&amp;F237&amp;"."&amp;G237&amp;"."&amp;H237&amp;"."&amp;I237&amp;"."&amp;J237&amp;"."&amp;K237&amp;"."&amp;L237&amp;"."&amp;M237&amp;"."&amp;N237&amp;"."&amp;O237&amp;"."&amp;P237&amp;"."&amp;Q237&amp;"."&amp;R237</f>
        <v/>
      </c>
      <c r="Y237" s="113" t="n"/>
      <c r="Z237" s="113" t="n"/>
      <c r="AA237" s="118">
        <f>IFERROR(+IF(X237=VLOOKUP(X237,#REF!,1,0),"OK","check!!!!"),"check!!!!")</f>
        <v/>
      </c>
      <c r="AB237" s="113">
        <f>IF(#REF!=X237,"ok","check!!!!")</f>
        <v/>
      </c>
      <c r="AC237" s="119" t="n"/>
    </row>
    <row r="238">
      <c r="A238" s="113" t="inlineStr">
        <is>
          <t>A</t>
        </is>
      </c>
      <c r="B238" s="113" t="inlineStr">
        <is>
          <t>N</t>
        </is>
      </c>
      <c r="C238" s="113" t="inlineStr">
        <is>
          <t>@@</t>
        </is>
      </c>
      <c r="D238" s="113" t="inlineStr">
        <is>
          <t>_Z</t>
        </is>
      </c>
      <c r="E238" s="113" t="inlineStr">
        <is>
          <t>S1312</t>
        </is>
      </c>
      <c r="F238" s="113" t="inlineStr">
        <is>
          <t>_Z</t>
        </is>
      </c>
      <c r="G238" s="113" t="inlineStr">
        <is>
          <t>C</t>
        </is>
      </c>
      <c r="H238" s="113" t="inlineStr">
        <is>
          <t>A</t>
        </is>
      </c>
      <c r="I238" s="113" t="inlineStr">
        <is>
          <t>F</t>
        </is>
      </c>
      <c r="J238" s="113" t="inlineStr">
        <is>
          <t>F3</t>
        </is>
      </c>
      <c r="K238" s="113" t="inlineStr">
        <is>
          <t>T</t>
        </is>
      </c>
      <c r="L238" s="113" t="inlineStr">
        <is>
          <t>S</t>
        </is>
      </c>
      <c r="M238" s="113" t="inlineStr">
        <is>
          <t>V</t>
        </is>
      </c>
      <c r="N238" s="113" t="inlineStr">
        <is>
          <t>_T</t>
        </is>
      </c>
      <c r="O238" s="113" t="inlineStr">
        <is>
          <t>_T</t>
        </is>
      </c>
      <c r="P238" s="113" t="inlineStr">
        <is>
          <t>XDC</t>
        </is>
      </c>
      <c r="Q238" s="113" t="inlineStr">
        <is>
          <t>N</t>
        </is>
      </c>
      <c r="R238" s="113" t="inlineStr">
        <is>
          <t>EDP3</t>
        </is>
      </c>
      <c r="S238" s="128">
        <f>IF(VLOOKUP($X238,#REF!,#REF!,0)="","",VLOOKUP($X238,#REF!,#REF!,0))</f>
        <v/>
      </c>
      <c r="T238" s="128">
        <f>IF(VLOOKUP($X238,#REF!,#REF!,0)="","",VLOOKUP($X238,#REF!,#REF!,0))</f>
        <v/>
      </c>
      <c r="U238" s="128">
        <f>IF(VLOOKUP($X238,#REF!,#REF!,0)="","",VLOOKUP($X238,#REF!,#REF!,0))</f>
        <v/>
      </c>
      <c r="V238" s="128">
        <f>IF(VLOOKUP($X238,#REF!,#REF!,0)="","",VLOOKUP($X238,#REF!,#REF!,0))</f>
        <v/>
      </c>
      <c r="W238" s="113" t="n"/>
      <c r="X238" s="113">
        <f>A238&amp;"."&amp;B238&amp;"."&amp;C238&amp;"."&amp;D238&amp;"."&amp;E238&amp;"."&amp;F238&amp;"."&amp;G238&amp;"."&amp;H238&amp;"."&amp;I238&amp;"."&amp;J238&amp;"."&amp;K238&amp;"."&amp;L238&amp;"."&amp;M238&amp;"."&amp;N238&amp;"."&amp;O238&amp;"."&amp;P238&amp;"."&amp;Q238&amp;"."&amp;R238</f>
        <v/>
      </c>
      <c r="Y238" s="113" t="n"/>
      <c r="Z238" s="113" t="n"/>
      <c r="AA238" s="118">
        <f>IFERROR(+IF(X238=VLOOKUP(X238,#REF!,1,0),"OK","check!!!!"),"check!!!!")</f>
        <v/>
      </c>
      <c r="AB238" s="113">
        <f>IF(#REF!=X238,"ok","check!!!!")</f>
        <v/>
      </c>
      <c r="AC238" s="119" t="n"/>
    </row>
    <row r="239">
      <c r="A239" s="113" t="inlineStr">
        <is>
          <t>A</t>
        </is>
      </c>
      <c r="B239" s="113" t="inlineStr">
        <is>
          <t>N</t>
        </is>
      </c>
      <c r="C239" s="113" t="inlineStr">
        <is>
          <t>@@</t>
        </is>
      </c>
      <c r="D239" s="113" t="inlineStr">
        <is>
          <t>_Z</t>
        </is>
      </c>
      <c r="E239" s="113" t="inlineStr">
        <is>
          <t>S1312</t>
        </is>
      </c>
      <c r="F239" s="113" t="inlineStr">
        <is>
          <t>_Z</t>
        </is>
      </c>
      <c r="G239" s="113" t="inlineStr">
        <is>
          <t>C</t>
        </is>
      </c>
      <c r="H239" s="113" t="inlineStr">
        <is>
          <t>A</t>
        </is>
      </c>
      <c r="I239" s="113" t="inlineStr">
        <is>
          <t>F</t>
        </is>
      </c>
      <c r="J239" s="113" t="inlineStr">
        <is>
          <t>F4</t>
        </is>
      </c>
      <c r="K239" s="113" t="inlineStr">
        <is>
          <t>T</t>
        </is>
      </c>
      <c r="L239" s="113" t="inlineStr">
        <is>
          <t>S</t>
        </is>
      </c>
      <c r="M239" s="113" t="inlineStr">
        <is>
          <t>V</t>
        </is>
      </c>
      <c r="N239" s="113" t="inlineStr">
        <is>
          <t>_T</t>
        </is>
      </c>
      <c r="O239" s="113" t="inlineStr">
        <is>
          <t>_T</t>
        </is>
      </c>
      <c r="P239" s="113" t="inlineStr">
        <is>
          <t>XDC</t>
        </is>
      </c>
      <c r="Q239" s="113" t="inlineStr">
        <is>
          <t>N</t>
        </is>
      </c>
      <c r="R239" s="113" t="inlineStr">
        <is>
          <t>EDP3</t>
        </is>
      </c>
      <c r="S239" s="128">
        <f>IF(VLOOKUP($X239,#REF!,#REF!,0)="","",VLOOKUP($X239,#REF!,#REF!,0))</f>
        <v/>
      </c>
      <c r="T239" s="128">
        <f>IF(VLOOKUP($X239,#REF!,#REF!,0)="","",VLOOKUP($X239,#REF!,#REF!,0))</f>
        <v/>
      </c>
      <c r="U239" s="128">
        <f>IF(VLOOKUP($X239,#REF!,#REF!,0)="","",VLOOKUP($X239,#REF!,#REF!,0))</f>
        <v/>
      </c>
      <c r="V239" s="128">
        <f>IF(VLOOKUP($X239,#REF!,#REF!,0)="","",VLOOKUP($X239,#REF!,#REF!,0))</f>
        <v/>
      </c>
      <c r="W239" s="113" t="n"/>
      <c r="X239" s="113">
        <f>A239&amp;"."&amp;B239&amp;"."&amp;C239&amp;"."&amp;D239&amp;"."&amp;E239&amp;"."&amp;F239&amp;"."&amp;G239&amp;"."&amp;H239&amp;"."&amp;I239&amp;"."&amp;J239&amp;"."&amp;K239&amp;"."&amp;L239&amp;"."&amp;M239&amp;"."&amp;N239&amp;"."&amp;O239&amp;"."&amp;P239&amp;"."&amp;Q239&amp;"."&amp;R239</f>
        <v/>
      </c>
      <c r="Y239" s="113" t="n"/>
      <c r="Z239" s="113" t="n"/>
      <c r="AA239" s="118">
        <f>IFERROR(+IF(X239=VLOOKUP(X239,#REF!,1,0),"OK","check!!!!"),"check!!!!")</f>
        <v/>
      </c>
      <c r="AB239" s="113">
        <f>IF(#REF!=X239,"ok","check!!!!")</f>
        <v/>
      </c>
      <c r="AC239" s="119" t="n"/>
    </row>
    <row r="240">
      <c r="A240" s="113" t="inlineStr">
        <is>
          <t>A</t>
        </is>
      </c>
      <c r="B240" s="113" t="inlineStr">
        <is>
          <t>N</t>
        </is>
      </c>
      <c r="C240" s="113" t="inlineStr">
        <is>
          <t>@@</t>
        </is>
      </c>
      <c r="D240" s="113" t="inlineStr">
        <is>
          <t>_Z</t>
        </is>
      </c>
      <c r="E240" s="113" t="inlineStr">
        <is>
          <t>S1312</t>
        </is>
      </c>
      <c r="F240" s="113" t="inlineStr">
        <is>
          <t>_Z</t>
        </is>
      </c>
      <c r="G240" s="113" t="inlineStr">
        <is>
          <t>C</t>
        </is>
      </c>
      <c r="H240" s="113" t="inlineStr">
        <is>
          <t>AI</t>
        </is>
      </c>
      <c r="I240" s="113" t="inlineStr">
        <is>
          <t>F</t>
        </is>
      </c>
      <c r="J240" s="113" t="inlineStr">
        <is>
          <t>F4</t>
        </is>
      </c>
      <c r="K240" s="113" t="inlineStr">
        <is>
          <t>T</t>
        </is>
      </c>
      <c r="L240" s="113" t="inlineStr">
        <is>
          <t>S</t>
        </is>
      </c>
      <c r="M240" s="113" t="inlineStr">
        <is>
          <t>V</t>
        </is>
      </c>
      <c r="N240" s="113" t="inlineStr">
        <is>
          <t>_T</t>
        </is>
      </c>
      <c r="O240" s="113" t="inlineStr">
        <is>
          <t>_T</t>
        </is>
      </c>
      <c r="P240" s="113" t="inlineStr">
        <is>
          <t>XDC</t>
        </is>
      </c>
      <c r="Q240" s="113" t="inlineStr">
        <is>
          <t>N</t>
        </is>
      </c>
      <c r="R240" s="113" t="inlineStr">
        <is>
          <t>EDP3</t>
        </is>
      </c>
      <c r="S240" s="128">
        <f>IF(VLOOKUP($X240,#REF!,#REF!,0)="","",VLOOKUP($X240,#REF!,#REF!,0))</f>
        <v/>
      </c>
      <c r="T240" s="128">
        <f>IF(VLOOKUP($X240,#REF!,#REF!,0)="","",VLOOKUP($X240,#REF!,#REF!,0))</f>
        <v/>
      </c>
      <c r="U240" s="128">
        <f>IF(VLOOKUP($X240,#REF!,#REF!,0)="","",VLOOKUP($X240,#REF!,#REF!,0))</f>
        <v/>
      </c>
      <c r="V240" s="128">
        <f>IF(VLOOKUP($X240,#REF!,#REF!,0)="","",VLOOKUP($X240,#REF!,#REF!,0))</f>
        <v/>
      </c>
      <c r="W240" s="113" t="n"/>
      <c r="X240" s="113">
        <f>A240&amp;"."&amp;B240&amp;"."&amp;C240&amp;"."&amp;D240&amp;"."&amp;E240&amp;"."&amp;F240&amp;"."&amp;G240&amp;"."&amp;H240&amp;"."&amp;I240&amp;"."&amp;J240&amp;"."&amp;K240&amp;"."&amp;L240&amp;"."&amp;M240&amp;"."&amp;N240&amp;"."&amp;O240&amp;"."&amp;P240&amp;"."&amp;Q240&amp;"."&amp;R240</f>
        <v/>
      </c>
      <c r="Y240" s="113" t="n"/>
      <c r="Z240" s="113" t="n"/>
      <c r="AA240" s="118">
        <f>IFERROR(+IF(X240=VLOOKUP(X240,#REF!,1,0),"OK","check!!!!"),"check!!!!")</f>
        <v/>
      </c>
      <c r="AB240" s="113">
        <f>IF(#REF!=X240,"ok","check!!!!")</f>
        <v/>
      </c>
      <c r="AC240" s="119" t="n"/>
    </row>
    <row r="241">
      <c r="A241" s="113" t="inlineStr">
        <is>
          <t>A</t>
        </is>
      </c>
      <c r="B241" s="113" t="inlineStr">
        <is>
          <t>N</t>
        </is>
      </c>
      <c r="C241" s="113" t="inlineStr">
        <is>
          <t>@@</t>
        </is>
      </c>
      <c r="D241" s="113" t="inlineStr">
        <is>
          <t>_Z</t>
        </is>
      </c>
      <c r="E241" s="113" t="inlineStr">
        <is>
          <t>S1312</t>
        </is>
      </c>
      <c r="F241" s="113" t="inlineStr">
        <is>
          <t>_Z</t>
        </is>
      </c>
      <c r="G241" s="113" t="inlineStr">
        <is>
          <t>C</t>
        </is>
      </c>
      <c r="H241" s="113" t="inlineStr">
        <is>
          <t>AD</t>
        </is>
      </c>
      <c r="I241" s="113" t="inlineStr">
        <is>
          <t>F</t>
        </is>
      </c>
      <c r="J241" s="113" t="inlineStr">
        <is>
          <t>F4</t>
        </is>
      </c>
      <c r="K241" s="113" t="inlineStr">
        <is>
          <t>T</t>
        </is>
      </c>
      <c r="L241" s="113" t="inlineStr">
        <is>
          <t>S</t>
        </is>
      </c>
      <c r="M241" s="113" t="inlineStr">
        <is>
          <t>V</t>
        </is>
      </c>
      <c r="N241" s="113" t="inlineStr">
        <is>
          <t>_T</t>
        </is>
      </c>
      <c r="O241" s="113" t="inlineStr">
        <is>
          <t>_T</t>
        </is>
      </c>
      <c r="P241" s="113" t="inlineStr">
        <is>
          <t>XDC</t>
        </is>
      </c>
      <c r="Q241" s="113" t="inlineStr">
        <is>
          <t>N</t>
        </is>
      </c>
      <c r="R241" s="113" t="inlineStr">
        <is>
          <t>EDP3</t>
        </is>
      </c>
      <c r="S241" s="128">
        <f>IF(VLOOKUP($X241,#REF!,#REF!,0)="","",VLOOKUP($X241,#REF!,#REF!,0))</f>
        <v/>
      </c>
      <c r="T241" s="128">
        <f>IF(VLOOKUP($X241,#REF!,#REF!,0)="","",VLOOKUP($X241,#REF!,#REF!,0))</f>
        <v/>
      </c>
      <c r="U241" s="128">
        <f>IF(VLOOKUP($X241,#REF!,#REF!,0)="","",VLOOKUP($X241,#REF!,#REF!,0))</f>
        <v/>
      </c>
      <c r="V241" s="128">
        <f>IF(VLOOKUP($X241,#REF!,#REF!,0)="","",VLOOKUP($X241,#REF!,#REF!,0))</f>
        <v/>
      </c>
      <c r="W241" s="113" t="n"/>
      <c r="X241" s="113">
        <f>A241&amp;"."&amp;B241&amp;"."&amp;C241&amp;"."&amp;D241&amp;"."&amp;E241&amp;"."&amp;F241&amp;"."&amp;G241&amp;"."&amp;H241&amp;"."&amp;I241&amp;"."&amp;J241&amp;"."&amp;K241&amp;"."&amp;L241&amp;"."&amp;M241&amp;"."&amp;N241&amp;"."&amp;O241&amp;"."&amp;P241&amp;"."&amp;Q241&amp;"."&amp;R241</f>
        <v/>
      </c>
      <c r="Y241" s="113" t="n"/>
      <c r="Z241" s="113" t="n"/>
      <c r="AA241" s="118">
        <f>IFERROR(+IF(X241=VLOOKUP(X241,#REF!,1,0),"OK","check!!!!"),"check!!!!")</f>
        <v/>
      </c>
      <c r="AB241" s="113">
        <f>IF(#REF!=X241,"ok","check!!!!")</f>
        <v/>
      </c>
      <c r="AC241" s="119" t="n"/>
    </row>
    <row r="242">
      <c r="A242" s="113" t="inlineStr">
        <is>
          <t>A</t>
        </is>
      </c>
      <c r="B242" s="113" t="inlineStr">
        <is>
          <t>N</t>
        </is>
      </c>
      <c r="C242" s="113" t="inlineStr">
        <is>
          <t>@@</t>
        </is>
      </c>
      <c r="D242" s="113" t="inlineStr">
        <is>
          <t>_Z</t>
        </is>
      </c>
      <c r="E242" s="113" t="inlineStr">
        <is>
          <t>S1312</t>
        </is>
      </c>
      <c r="F242" s="113" t="inlineStr">
        <is>
          <t>_Z</t>
        </is>
      </c>
      <c r="G242" s="113" t="inlineStr">
        <is>
          <t>C</t>
        </is>
      </c>
      <c r="H242" s="113" t="inlineStr">
        <is>
          <t>A</t>
        </is>
      </c>
      <c r="I242" s="113" t="inlineStr">
        <is>
          <t>F</t>
        </is>
      </c>
      <c r="J242" s="113" t="inlineStr">
        <is>
          <t>F4</t>
        </is>
      </c>
      <c r="K242" s="113" t="inlineStr">
        <is>
          <t>S</t>
        </is>
      </c>
      <c r="L242" s="113" t="inlineStr">
        <is>
          <t>S</t>
        </is>
      </c>
      <c r="M242" s="113" t="inlineStr">
        <is>
          <t>V</t>
        </is>
      </c>
      <c r="N242" s="113" t="inlineStr">
        <is>
          <t>_T</t>
        </is>
      </c>
      <c r="O242" s="113" t="inlineStr">
        <is>
          <t>_T</t>
        </is>
      </c>
      <c r="P242" s="113" t="inlineStr">
        <is>
          <t>XDC</t>
        </is>
      </c>
      <c r="Q242" s="113" t="inlineStr">
        <is>
          <t>N</t>
        </is>
      </c>
      <c r="R242" s="113" t="inlineStr">
        <is>
          <t>EDP3</t>
        </is>
      </c>
      <c r="S242" s="128">
        <f>IF(VLOOKUP($X242,#REF!,#REF!,0)="","",VLOOKUP($X242,#REF!,#REF!,0))</f>
        <v/>
      </c>
      <c r="T242" s="128">
        <f>IF(VLOOKUP($X242,#REF!,#REF!,0)="","",VLOOKUP($X242,#REF!,#REF!,0))</f>
        <v/>
      </c>
      <c r="U242" s="128">
        <f>IF(VLOOKUP($X242,#REF!,#REF!,0)="","",VLOOKUP($X242,#REF!,#REF!,0))</f>
        <v/>
      </c>
      <c r="V242" s="128">
        <f>IF(VLOOKUP($X242,#REF!,#REF!,0)="","",VLOOKUP($X242,#REF!,#REF!,0))</f>
        <v/>
      </c>
      <c r="W242" s="113" t="n"/>
      <c r="X242" s="113">
        <f>A242&amp;"."&amp;B242&amp;"."&amp;C242&amp;"."&amp;D242&amp;"."&amp;E242&amp;"."&amp;F242&amp;"."&amp;G242&amp;"."&amp;H242&amp;"."&amp;I242&amp;"."&amp;J242&amp;"."&amp;K242&amp;"."&amp;L242&amp;"."&amp;M242&amp;"."&amp;N242&amp;"."&amp;O242&amp;"."&amp;P242&amp;"."&amp;Q242&amp;"."&amp;R242</f>
        <v/>
      </c>
      <c r="Y242" s="113" t="n"/>
      <c r="Z242" s="113" t="n"/>
      <c r="AA242" s="118">
        <f>IFERROR(+IF(X242=VLOOKUP(X242,#REF!,1,0),"OK","check!!!!"),"check!!!!")</f>
        <v/>
      </c>
      <c r="AB242" s="113">
        <f>IF(#REF!=X242,"ok","check!!!!")</f>
        <v/>
      </c>
      <c r="AC242" s="119" t="n"/>
    </row>
    <row r="243">
      <c r="A243" s="113" t="inlineStr">
        <is>
          <t>A</t>
        </is>
      </c>
      <c r="B243" s="113" t="inlineStr">
        <is>
          <t>N</t>
        </is>
      </c>
      <c r="C243" s="113" t="inlineStr">
        <is>
          <t>@@</t>
        </is>
      </c>
      <c r="D243" s="113" t="inlineStr">
        <is>
          <t>_Z</t>
        </is>
      </c>
      <c r="E243" s="113" t="inlineStr">
        <is>
          <t>S1312</t>
        </is>
      </c>
      <c r="F243" s="113" t="inlineStr">
        <is>
          <t>_Z</t>
        </is>
      </c>
      <c r="G243" s="113" t="inlineStr">
        <is>
          <t>C</t>
        </is>
      </c>
      <c r="H243" s="113" t="inlineStr">
        <is>
          <t>A</t>
        </is>
      </c>
      <c r="I243" s="113" t="inlineStr">
        <is>
          <t>F</t>
        </is>
      </c>
      <c r="J243" s="113" t="inlineStr">
        <is>
          <t>F4</t>
        </is>
      </c>
      <c r="K243" s="113" t="inlineStr">
        <is>
          <t>L</t>
        </is>
      </c>
      <c r="L243" s="113" t="inlineStr">
        <is>
          <t>S</t>
        </is>
      </c>
      <c r="M243" s="113" t="inlineStr">
        <is>
          <t>V</t>
        </is>
      </c>
      <c r="N243" s="113" t="inlineStr">
        <is>
          <t>_T</t>
        </is>
      </c>
      <c r="O243" s="113" t="inlineStr">
        <is>
          <t>_T</t>
        </is>
      </c>
      <c r="P243" s="113" t="inlineStr">
        <is>
          <t>XDC</t>
        </is>
      </c>
      <c r="Q243" s="113" t="inlineStr">
        <is>
          <t>N</t>
        </is>
      </c>
      <c r="R243" s="113" t="inlineStr">
        <is>
          <t>EDP3</t>
        </is>
      </c>
      <c r="S243" s="128">
        <f>IF(VLOOKUP($X243,#REF!,#REF!,0)="","",VLOOKUP($X243,#REF!,#REF!,0))</f>
        <v/>
      </c>
      <c r="T243" s="128">
        <f>IF(VLOOKUP($X243,#REF!,#REF!,0)="","",VLOOKUP($X243,#REF!,#REF!,0))</f>
        <v/>
      </c>
      <c r="U243" s="128">
        <f>IF(VLOOKUP($X243,#REF!,#REF!,0)="","",VLOOKUP($X243,#REF!,#REF!,0))</f>
        <v/>
      </c>
      <c r="V243" s="128">
        <f>IF(VLOOKUP($X243,#REF!,#REF!,0)="","",VLOOKUP($X243,#REF!,#REF!,0))</f>
        <v/>
      </c>
      <c r="W243" s="113" t="n"/>
      <c r="X243" s="113">
        <f>A243&amp;"."&amp;B243&amp;"."&amp;C243&amp;"."&amp;D243&amp;"."&amp;E243&amp;"."&amp;F243&amp;"."&amp;G243&amp;"."&amp;H243&amp;"."&amp;I243&amp;"."&amp;J243&amp;"."&amp;K243&amp;"."&amp;L243&amp;"."&amp;M243&amp;"."&amp;N243&amp;"."&amp;O243&amp;"."&amp;P243&amp;"."&amp;Q243&amp;"."&amp;R243</f>
        <v/>
      </c>
      <c r="Y243" s="113" t="n"/>
      <c r="Z243" s="113" t="n"/>
      <c r="AA243" s="118">
        <f>IFERROR(+IF(X243=VLOOKUP(X243,#REF!,1,0),"OK","check!!!!"),"check!!!!")</f>
        <v/>
      </c>
      <c r="AB243" s="113">
        <f>IF(#REF!=X243,"ok","check!!!!")</f>
        <v/>
      </c>
      <c r="AC243" s="119" t="n"/>
    </row>
    <row r="244">
      <c r="A244" s="113" t="inlineStr">
        <is>
          <t>A</t>
        </is>
      </c>
      <c r="B244" s="113" t="inlineStr">
        <is>
          <t>N</t>
        </is>
      </c>
      <c r="C244" s="113" t="inlineStr">
        <is>
          <t>@@</t>
        </is>
      </c>
      <c r="D244" s="113" t="inlineStr">
        <is>
          <t>_Z</t>
        </is>
      </c>
      <c r="E244" s="113" t="inlineStr">
        <is>
          <t>S1312</t>
        </is>
      </c>
      <c r="F244" s="113" t="inlineStr">
        <is>
          <t>_Z</t>
        </is>
      </c>
      <c r="G244" s="113" t="inlineStr">
        <is>
          <t>C</t>
        </is>
      </c>
      <c r="H244" s="113" t="inlineStr">
        <is>
          <t>AI</t>
        </is>
      </c>
      <c r="I244" s="113" t="inlineStr">
        <is>
          <t>F</t>
        </is>
      </c>
      <c r="J244" s="113" t="inlineStr">
        <is>
          <t>F4</t>
        </is>
      </c>
      <c r="K244" s="113" t="inlineStr">
        <is>
          <t>L</t>
        </is>
      </c>
      <c r="L244" s="113" t="inlineStr">
        <is>
          <t>S</t>
        </is>
      </c>
      <c r="M244" s="113" t="inlineStr">
        <is>
          <t>V</t>
        </is>
      </c>
      <c r="N244" s="113" t="inlineStr">
        <is>
          <t>_T</t>
        </is>
      </c>
      <c r="O244" s="113" t="inlineStr">
        <is>
          <t>_T</t>
        </is>
      </c>
      <c r="P244" s="113" t="inlineStr">
        <is>
          <t>XDC</t>
        </is>
      </c>
      <c r="Q244" s="113" t="inlineStr">
        <is>
          <t>N</t>
        </is>
      </c>
      <c r="R244" s="113" t="inlineStr">
        <is>
          <t>EDP3</t>
        </is>
      </c>
      <c r="S244" s="128">
        <f>IF(VLOOKUP($X244,#REF!,#REF!,0)="","",VLOOKUP($X244,#REF!,#REF!,0))</f>
        <v/>
      </c>
      <c r="T244" s="128">
        <f>IF(VLOOKUP($X244,#REF!,#REF!,0)="","",VLOOKUP($X244,#REF!,#REF!,0))</f>
        <v/>
      </c>
      <c r="U244" s="128">
        <f>IF(VLOOKUP($X244,#REF!,#REF!,0)="","",VLOOKUP($X244,#REF!,#REF!,0))</f>
        <v/>
      </c>
      <c r="V244" s="128">
        <f>IF(VLOOKUP($X244,#REF!,#REF!,0)="","",VLOOKUP($X244,#REF!,#REF!,0))</f>
        <v/>
      </c>
      <c r="W244" s="113" t="n"/>
      <c r="X244" s="113">
        <f>A244&amp;"."&amp;B244&amp;"."&amp;C244&amp;"."&amp;D244&amp;"."&amp;E244&amp;"."&amp;F244&amp;"."&amp;G244&amp;"."&amp;H244&amp;"."&amp;I244&amp;"."&amp;J244&amp;"."&amp;K244&amp;"."&amp;L244&amp;"."&amp;M244&amp;"."&amp;N244&amp;"."&amp;O244&amp;"."&amp;P244&amp;"."&amp;Q244&amp;"."&amp;R244</f>
        <v/>
      </c>
      <c r="Y244" s="113" t="n"/>
      <c r="Z244" s="113" t="n"/>
      <c r="AA244" s="118">
        <f>IFERROR(+IF(X244=VLOOKUP(X244,#REF!,1,0),"OK","check!!!!"),"check!!!!")</f>
        <v/>
      </c>
      <c r="AB244" s="113">
        <f>IF(#REF!=X244,"ok","check!!!!")</f>
        <v/>
      </c>
      <c r="AC244" s="119" t="n"/>
    </row>
    <row r="245">
      <c r="A245" s="113" t="inlineStr">
        <is>
          <t>A</t>
        </is>
      </c>
      <c r="B245" s="113" t="inlineStr">
        <is>
          <t>N</t>
        </is>
      </c>
      <c r="C245" s="113" t="inlineStr">
        <is>
          <t>@@</t>
        </is>
      </c>
      <c r="D245" s="113" t="inlineStr">
        <is>
          <t>_Z</t>
        </is>
      </c>
      <c r="E245" s="113" t="inlineStr">
        <is>
          <t>S1312</t>
        </is>
      </c>
      <c r="F245" s="113" t="inlineStr">
        <is>
          <t>_Z</t>
        </is>
      </c>
      <c r="G245" s="113" t="inlineStr">
        <is>
          <t>C</t>
        </is>
      </c>
      <c r="H245" s="113" t="inlineStr">
        <is>
          <t>AD</t>
        </is>
      </c>
      <c r="I245" s="113" t="inlineStr">
        <is>
          <t>F</t>
        </is>
      </c>
      <c r="J245" s="113" t="inlineStr">
        <is>
          <t>F4</t>
        </is>
      </c>
      <c r="K245" s="113" t="inlineStr">
        <is>
          <t>L</t>
        </is>
      </c>
      <c r="L245" s="113" t="inlineStr">
        <is>
          <t>S</t>
        </is>
      </c>
      <c r="M245" s="113" t="inlineStr">
        <is>
          <t>V</t>
        </is>
      </c>
      <c r="N245" s="113" t="inlineStr">
        <is>
          <t>_T</t>
        </is>
      </c>
      <c r="O245" s="113" t="inlineStr">
        <is>
          <t>_T</t>
        </is>
      </c>
      <c r="P245" s="113" t="inlineStr">
        <is>
          <t>XDC</t>
        </is>
      </c>
      <c r="Q245" s="113" t="inlineStr">
        <is>
          <t>N</t>
        </is>
      </c>
      <c r="R245" s="113" t="inlineStr">
        <is>
          <t>EDP3</t>
        </is>
      </c>
      <c r="S245" s="128">
        <f>IF(VLOOKUP($X245,#REF!,#REF!,0)="","",VLOOKUP($X245,#REF!,#REF!,0))</f>
        <v/>
      </c>
      <c r="T245" s="128">
        <f>IF(VLOOKUP($X245,#REF!,#REF!,0)="","",VLOOKUP($X245,#REF!,#REF!,0))</f>
        <v/>
      </c>
      <c r="U245" s="128">
        <f>IF(VLOOKUP($X245,#REF!,#REF!,0)="","",VLOOKUP($X245,#REF!,#REF!,0))</f>
        <v/>
      </c>
      <c r="V245" s="128">
        <f>IF(VLOOKUP($X245,#REF!,#REF!,0)="","",VLOOKUP($X245,#REF!,#REF!,0))</f>
        <v/>
      </c>
      <c r="W245" s="113" t="n"/>
      <c r="X245" s="113">
        <f>A245&amp;"."&amp;B245&amp;"."&amp;C245&amp;"."&amp;D245&amp;"."&amp;E245&amp;"."&amp;F245&amp;"."&amp;G245&amp;"."&amp;H245&amp;"."&amp;I245&amp;"."&amp;J245&amp;"."&amp;K245&amp;"."&amp;L245&amp;"."&amp;M245&amp;"."&amp;N245&amp;"."&amp;O245&amp;"."&amp;P245&amp;"."&amp;Q245&amp;"."&amp;R245</f>
        <v/>
      </c>
      <c r="Y245" s="113" t="n"/>
      <c r="Z245" s="113" t="n"/>
      <c r="AA245" s="118">
        <f>IFERROR(+IF(X245=VLOOKUP(X245,#REF!,1,0),"OK","check!!!!"),"check!!!!")</f>
        <v/>
      </c>
      <c r="AB245" s="113">
        <f>IF(#REF!=X245,"ok","check!!!!")</f>
        <v/>
      </c>
      <c r="AC245" s="119" t="n"/>
    </row>
    <row r="246">
      <c r="A246" s="113" t="inlineStr">
        <is>
          <t>A</t>
        </is>
      </c>
      <c r="B246" s="113" t="inlineStr">
        <is>
          <t>N</t>
        </is>
      </c>
      <c r="C246" s="113" t="inlineStr">
        <is>
          <t>@@</t>
        </is>
      </c>
      <c r="D246" s="113" t="inlineStr">
        <is>
          <t>_Z</t>
        </is>
      </c>
      <c r="E246" s="113" t="inlineStr">
        <is>
          <t>S1312</t>
        </is>
      </c>
      <c r="F246" s="113" t="inlineStr">
        <is>
          <t>_Z</t>
        </is>
      </c>
      <c r="G246" s="113" t="inlineStr">
        <is>
          <t>C</t>
        </is>
      </c>
      <c r="H246" s="113" t="inlineStr">
        <is>
          <t>A</t>
        </is>
      </c>
      <c r="I246" s="113" t="inlineStr">
        <is>
          <t>F</t>
        </is>
      </c>
      <c r="J246" s="113" t="inlineStr">
        <is>
          <t>F5</t>
        </is>
      </c>
      <c r="K246" s="113" t="inlineStr">
        <is>
          <t>T</t>
        </is>
      </c>
      <c r="L246" s="113" t="inlineStr">
        <is>
          <t>S</t>
        </is>
      </c>
      <c r="M246" s="113" t="inlineStr">
        <is>
          <t>V</t>
        </is>
      </c>
      <c r="N246" s="113" t="inlineStr">
        <is>
          <t>_T</t>
        </is>
      </c>
      <c r="O246" s="113" t="inlineStr">
        <is>
          <t>_T</t>
        </is>
      </c>
      <c r="P246" s="113" t="inlineStr">
        <is>
          <t>XDC</t>
        </is>
      </c>
      <c r="Q246" s="113" t="inlineStr">
        <is>
          <t>N</t>
        </is>
      </c>
      <c r="R246" s="113" t="inlineStr">
        <is>
          <t>EDP3</t>
        </is>
      </c>
      <c r="S246" s="128">
        <f>IF(VLOOKUP($X246,#REF!,#REF!,0)="","",VLOOKUP($X246,#REF!,#REF!,0))</f>
        <v/>
      </c>
      <c r="T246" s="128">
        <f>IF(VLOOKUP($X246,#REF!,#REF!,0)="","",VLOOKUP($X246,#REF!,#REF!,0))</f>
        <v/>
      </c>
      <c r="U246" s="128">
        <f>IF(VLOOKUP($X246,#REF!,#REF!,0)="","",VLOOKUP($X246,#REF!,#REF!,0))</f>
        <v/>
      </c>
      <c r="V246" s="128">
        <f>IF(VLOOKUP($X246,#REF!,#REF!,0)="","",VLOOKUP($X246,#REF!,#REF!,0))</f>
        <v/>
      </c>
      <c r="W246" s="113" t="n"/>
      <c r="X246" s="113">
        <f>A246&amp;"."&amp;B246&amp;"."&amp;C246&amp;"."&amp;D246&amp;"."&amp;E246&amp;"."&amp;F246&amp;"."&amp;G246&amp;"."&amp;H246&amp;"."&amp;I246&amp;"."&amp;J246&amp;"."&amp;K246&amp;"."&amp;L246&amp;"."&amp;M246&amp;"."&amp;N246&amp;"."&amp;O246&amp;"."&amp;P246&amp;"."&amp;Q246&amp;"."&amp;R246</f>
        <v/>
      </c>
      <c r="Y246" s="113" t="n"/>
      <c r="Z246" s="113" t="n"/>
      <c r="AA246" s="118">
        <f>IFERROR(+IF(X246=VLOOKUP(X246,#REF!,1,0),"OK","check!!!!"),"check!!!!")</f>
        <v/>
      </c>
      <c r="AB246" s="113">
        <f>IF(#REF!=X246,"ok","check!!!!")</f>
        <v/>
      </c>
      <c r="AC246" s="119" t="n"/>
    </row>
    <row r="247">
      <c r="A247" s="113" t="inlineStr">
        <is>
          <t>A</t>
        </is>
      </c>
      <c r="B247" s="113" t="inlineStr">
        <is>
          <t>N</t>
        </is>
      </c>
      <c r="C247" s="113" t="inlineStr">
        <is>
          <t>@@</t>
        </is>
      </c>
      <c r="D247" s="113" t="inlineStr">
        <is>
          <t>_Z</t>
        </is>
      </c>
      <c r="E247" s="113" t="inlineStr">
        <is>
          <t>S1312</t>
        </is>
      </c>
      <c r="F247" s="113" t="inlineStr">
        <is>
          <t>_Z</t>
        </is>
      </c>
      <c r="G247" s="113" t="inlineStr">
        <is>
          <t>C</t>
        </is>
      </c>
      <c r="H247" s="113" t="inlineStr">
        <is>
          <t>A</t>
        </is>
      </c>
      <c r="I247" s="113" t="inlineStr">
        <is>
          <t>F</t>
        </is>
      </c>
      <c r="J247" s="113" t="inlineStr">
        <is>
          <t>F5PN</t>
        </is>
      </c>
      <c r="K247" s="113" t="inlineStr">
        <is>
          <t>T</t>
        </is>
      </c>
      <c r="L247" s="113" t="inlineStr">
        <is>
          <t>S</t>
        </is>
      </c>
      <c r="M247" s="113" t="inlineStr">
        <is>
          <t>V</t>
        </is>
      </c>
      <c r="N247" s="113" t="inlineStr">
        <is>
          <t>_T</t>
        </is>
      </c>
      <c r="O247" s="113" t="inlineStr">
        <is>
          <t>_T</t>
        </is>
      </c>
      <c r="P247" s="113" t="inlineStr">
        <is>
          <t>XDC</t>
        </is>
      </c>
      <c r="Q247" s="113" t="inlineStr">
        <is>
          <t>N</t>
        </is>
      </c>
      <c r="R247" s="113" t="inlineStr">
        <is>
          <t>EDP3</t>
        </is>
      </c>
      <c r="S247" s="128">
        <f>IF(VLOOKUP($X247,#REF!,#REF!,0)="","",VLOOKUP($X247,#REF!,#REF!,0))</f>
        <v/>
      </c>
      <c r="T247" s="128">
        <f>IF(VLOOKUP($X247,#REF!,#REF!,0)="","",VLOOKUP($X247,#REF!,#REF!,0))</f>
        <v/>
      </c>
      <c r="U247" s="128">
        <f>IF(VLOOKUP($X247,#REF!,#REF!,0)="","",VLOOKUP($X247,#REF!,#REF!,0))</f>
        <v/>
      </c>
      <c r="V247" s="128">
        <f>IF(VLOOKUP($X247,#REF!,#REF!,0)="","",VLOOKUP($X247,#REF!,#REF!,0))</f>
        <v/>
      </c>
      <c r="W247" s="113" t="n"/>
      <c r="X247" s="113">
        <f>A247&amp;"."&amp;B247&amp;"."&amp;C247&amp;"."&amp;D247&amp;"."&amp;E247&amp;"."&amp;F247&amp;"."&amp;G247&amp;"."&amp;H247&amp;"."&amp;I247&amp;"."&amp;J247&amp;"."&amp;K247&amp;"."&amp;L247&amp;"."&amp;M247&amp;"."&amp;N247&amp;"."&amp;O247&amp;"."&amp;P247&amp;"."&amp;Q247&amp;"."&amp;R247</f>
        <v/>
      </c>
      <c r="Y247" s="113" t="n"/>
      <c r="Z247" s="113" t="n"/>
      <c r="AA247" s="118">
        <f>IFERROR(+IF(X247=VLOOKUP(X247,#REF!,1,0),"OK","check!!!!"),"check!!!!")</f>
        <v/>
      </c>
      <c r="AB247" s="113">
        <f>IF(#REF!=X247,"ok","check!!!!")</f>
        <v/>
      </c>
      <c r="AC247" s="119" t="n"/>
    </row>
    <row r="248">
      <c r="A248" s="113" t="inlineStr">
        <is>
          <t>A</t>
        </is>
      </c>
      <c r="B248" s="113" t="inlineStr">
        <is>
          <t>N</t>
        </is>
      </c>
      <c r="C248" s="113" t="inlineStr">
        <is>
          <t>@@</t>
        </is>
      </c>
      <c r="D248" s="113" t="inlineStr">
        <is>
          <t>_Z</t>
        </is>
      </c>
      <c r="E248" s="113" t="inlineStr">
        <is>
          <t>S1312</t>
        </is>
      </c>
      <c r="F248" s="113" t="inlineStr">
        <is>
          <t>_Z</t>
        </is>
      </c>
      <c r="G248" s="113" t="inlineStr">
        <is>
          <t>C</t>
        </is>
      </c>
      <c r="H248" s="113" t="inlineStr">
        <is>
          <t>A</t>
        </is>
      </c>
      <c r="I248" s="113" t="inlineStr">
        <is>
          <t>F</t>
        </is>
      </c>
      <c r="J248" s="113" t="inlineStr">
        <is>
          <t>F5OP</t>
        </is>
      </c>
      <c r="K248" s="113" t="inlineStr">
        <is>
          <t>T</t>
        </is>
      </c>
      <c r="L248" s="113" t="inlineStr">
        <is>
          <t>S</t>
        </is>
      </c>
      <c r="M248" s="113" t="inlineStr">
        <is>
          <t>V</t>
        </is>
      </c>
      <c r="N248" s="113" t="inlineStr">
        <is>
          <t>_T</t>
        </is>
      </c>
      <c r="O248" s="113" t="inlineStr">
        <is>
          <t>_T</t>
        </is>
      </c>
      <c r="P248" s="113" t="inlineStr">
        <is>
          <t>XDC</t>
        </is>
      </c>
      <c r="Q248" s="113" t="inlineStr">
        <is>
          <t>N</t>
        </is>
      </c>
      <c r="R248" s="113" t="inlineStr">
        <is>
          <t>EDP3</t>
        </is>
      </c>
      <c r="S248" s="128">
        <f>IF(VLOOKUP($X248,#REF!,#REF!,0)="","",VLOOKUP($X248,#REF!,#REF!,0))</f>
        <v/>
      </c>
      <c r="T248" s="128">
        <f>IF(VLOOKUP($X248,#REF!,#REF!,0)="","",VLOOKUP($X248,#REF!,#REF!,0))</f>
        <v/>
      </c>
      <c r="U248" s="128">
        <f>IF(VLOOKUP($X248,#REF!,#REF!,0)="","",VLOOKUP($X248,#REF!,#REF!,0))</f>
        <v/>
      </c>
      <c r="V248" s="128">
        <f>IF(VLOOKUP($X248,#REF!,#REF!,0)="","",VLOOKUP($X248,#REF!,#REF!,0))</f>
        <v/>
      </c>
      <c r="W248" s="113" t="n"/>
      <c r="X248" s="113">
        <f>A248&amp;"."&amp;B248&amp;"."&amp;C248&amp;"."&amp;D248&amp;"."&amp;E248&amp;"."&amp;F248&amp;"."&amp;G248&amp;"."&amp;H248&amp;"."&amp;I248&amp;"."&amp;J248&amp;"."&amp;K248&amp;"."&amp;L248&amp;"."&amp;M248&amp;"."&amp;N248&amp;"."&amp;O248&amp;"."&amp;P248&amp;"."&amp;Q248&amp;"."&amp;R248</f>
        <v/>
      </c>
      <c r="Y248" s="113" t="n"/>
      <c r="Z248" s="113" t="n"/>
      <c r="AA248" s="118">
        <f>IFERROR(+IF(X248=VLOOKUP(X248,#REF!,1,0),"OK","check!!!!"),"check!!!!")</f>
        <v/>
      </c>
      <c r="AB248" s="113">
        <f>IF(#REF!=X248,"ok","check!!!!")</f>
        <v/>
      </c>
      <c r="AC248" s="119" t="n"/>
    </row>
    <row r="249">
      <c r="A249" s="113" t="inlineStr">
        <is>
          <t>A</t>
        </is>
      </c>
      <c r="B249" s="113" t="inlineStr">
        <is>
          <t>N</t>
        </is>
      </c>
      <c r="C249" s="113" t="inlineStr">
        <is>
          <t>@@</t>
        </is>
      </c>
      <c r="D249" s="113" t="inlineStr">
        <is>
          <t>_Z</t>
        </is>
      </c>
      <c r="E249" s="113" t="inlineStr">
        <is>
          <t>S1312</t>
        </is>
      </c>
      <c r="F249" s="113" t="inlineStr">
        <is>
          <t>_Z</t>
        </is>
      </c>
      <c r="G249" s="113" t="inlineStr">
        <is>
          <t>C</t>
        </is>
      </c>
      <c r="H249" s="113" t="inlineStr">
        <is>
          <t>AI</t>
        </is>
      </c>
      <c r="I249" s="113" t="inlineStr">
        <is>
          <t>F</t>
        </is>
      </c>
      <c r="J249" s="113" t="inlineStr">
        <is>
          <t>F5OP</t>
        </is>
      </c>
      <c r="K249" s="113" t="inlineStr">
        <is>
          <t>T</t>
        </is>
      </c>
      <c r="L249" s="113" t="inlineStr">
        <is>
          <t>S</t>
        </is>
      </c>
      <c r="M249" s="113" t="inlineStr">
        <is>
          <t>V</t>
        </is>
      </c>
      <c r="N249" s="113" t="inlineStr">
        <is>
          <t>_T</t>
        </is>
      </c>
      <c r="O249" s="113" t="inlineStr">
        <is>
          <t>_T</t>
        </is>
      </c>
      <c r="P249" s="113" t="inlineStr">
        <is>
          <t>XDC</t>
        </is>
      </c>
      <c r="Q249" s="113" t="inlineStr">
        <is>
          <t>N</t>
        </is>
      </c>
      <c r="R249" s="113" t="inlineStr">
        <is>
          <t>EDP3</t>
        </is>
      </c>
      <c r="S249" s="128">
        <f>IF(VLOOKUP($X249,#REF!,#REF!,0)="","",VLOOKUP($X249,#REF!,#REF!,0))</f>
        <v/>
      </c>
      <c r="T249" s="128">
        <f>IF(VLOOKUP($X249,#REF!,#REF!,0)="","",VLOOKUP($X249,#REF!,#REF!,0))</f>
        <v/>
      </c>
      <c r="U249" s="128">
        <f>IF(VLOOKUP($X249,#REF!,#REF!,0)="","",VLOOKUP($X249,#REF!,#REF!,0))</f>
        <v/>
      </c>
      <c r="V249" s="128">
        <f>IF(VLOOKUP($X249,#REF!,#REF!,0)="","",VLOOKUP($X249,#REF!,#REF!,0))</f>
        <v/>
      </c>
      <c r="W249" s="113" t="n"/>
      <c r="X249" s="113">
        <f>A249&amp;"."&amp;B249&amp;"."&amp;C249&amp;"."&amp;D249&amp;"."&amp;E249&amp;"."&amp;F249&amp;"."&amp;G249&amp;"."&amp;H249&amp;"."&amp;I249&amp;"."&amp;J249&amp;"."&amp;K249&amp;"."&amp;L249&amp;"."&amp;M249&amp;"."&amp;N249&amp;"."&amp;O249&amp;"."&amp;P249&amp;"."&amp;Q249&amp;"."&amp;R249</f>
        <v/>
      </c>
      <c r="Y249" s="113" t="n"/>
      <c r="Z249" s="113" t="n"/>
      <c r="AA249" s="118">
        <f>IFERROR(+IF(X249=VLOOKUP(X249,#REF!,1,0),"OK","check!!!!"),"check!!!!")</f>
        <v/>
      </c>
      <c r="AB249" s="113">
        <f>IF(#REF!=X249,"ok","check!!!!")</f>
        <v/>
      </c>
      <c r="AC249" s="119" t="n"/>
    </row>
    <row r="250">
      <c r="A250" s="113" t="inlineStr">
        <is>
          <t>A</t>
        </is>
      </c>
      <c r="B250" s="113" t="inlineStr">
        <is>
          <t>N</t>
        </is>
      </c>
      <c r="C250" s="113" t="inlineStr">
        <is>
          <t>@@</t>
        </is>
      </c>
      <c r="D250" s="113" t="inlineStr">
        <is>
          <t>_Z</t>
        </is>
      </c>
      <c r="E250" s="113" t="inlineStr">
        <is>
          <t>S1312</t>
        </is>
      </c>
      <c r="F250" s="113" t="inlineStr">
        <is>
          <t>_Z</t>
        </is>
      </c>
      <c r="G250" s="113" t="inlineStr">
        <is>
          <t>C</t>
        </is>
      </c>
      <c r="H250" s="113" t="inlineStr">
        <is>
          <t>AD</t>
        </is>
      </c>
      <c r="I250" s="113" t="inlineStr">
        <is>
          <t>F</t>
        </is>
      </c>
      <c r="J250" s="113" t="inlineStr">
        <is>
          <t>F5OP</t>
        </is>
      </c>
      <c r="K250" s="113" t="inlineStr">
        <is>
          <t>T</t>
        </is>
      </c>
      <c r="L250" s="113" t="inlineStr">
        <is>
          <t>S</t>
        </is>
      </c>
      <c r="M250" s="113" t="inlineStr">
        <is>
          <t>V</t>
        </is>
      </c>
      <c r="N250" s="113" t="inlineStr">
        <is>
          <t>_T</t>
        </is>
      </c>
      <c r="O250" s="113" t="inlineStr">
        <is>
          <t>_T</t>
        </is>
      </c>
      <c r="P250" s="113" t="inlineStr">
        <is>
          <t>XDC</t>
        </is>
      </c>
      <c r="Q250" s="113" t="inlineStr">
        <is>
          <t>N</t>
        </is>
      </c>
      <c r="R250" s="113" t="inlineStr">
        <is>
          <t>EDP3</t>
        </is>
      </c>
      <c r="S250" s="128">
        <f>IF(VLOOKUP($X250,#REF!,#REF!,0)="","",VLOOKUP($X250,#REF!,#REF!,0))</f>
        <v/>
      </c>
      <c r="T250" s="128">
        <f>IF(VLOOKUP($X250,#REF!,#REF!,0)="","",VLOOKUP($X250,#REF!,#REF!,0))</f>
        <v/>
      </c>
      <c r="U250" s="128">
        <f>IF(VLOOKUP($X250,#REF!,#REF!,0)="","",VLOOKUP($X250,#REF!,#REF!,0))</f>
        <v/>
      </c>
      <c r="V250" s="128">
        <f>IF(VLOOKUP($X250,#REF!,#REF!,0)="","",VLOOKUP($X250,#REF!,#REF!,0))</f>
        <v/>
      </c>
      <c r="W250" s="113" t="n"/>
      <c r="X250" s="113">
        <f>A250&amp;"."&amp;B250&amp;"."&amp;C250&amp;"."&amp;D250&amp;"."&amp;E250&amp;"."&amp;F250&amp;"."&amp;G250&amp;"."&amp;H250&amp;"."&amp;I250&amp;"."&amp;J250&amp;"."&amp;K250&amp;"."&amp;L250&amp;"."&amp;M250&amp;"."&amp;N250&amp;"."&amp;O250&amp;"."&amp;P250&amp;"."&amp;Q250&amp;"."&amp;R250</f>
        <v/>
      </c>
      <c r="Y250" s="113" t="n"/>
      <c r="Z250" s="113" t="n"/>
      <c r="AA250" s="118">
        <f>IFERROR(+IF(X250=VLOOKUP(X250,#REF!,1,0),"OK","check!!!!"),"check!!!!")</f>
        <v/>
      </c>
      <c r="AB250" s="113">
        <f>IF(#REF!=X250,"ok","check!!!!")</f>
        <v/>
      </c>
      <c r="AC250" s="119" t="n"/>
    </row>
    <row r="251">
      <c r="A251" s="113" t="inlineStr">
        <is>
          <t>A</t>
        </is>
      </c>
      <c r="B251" s="113" t="inlineStr">
        <is>
          <t>N</t>
        </is>
      </c>
      <c r="C251" s="113" t="inlineStr">
        <is>
          <t>@@</t>
        </is>
      </c>
      <c r="D251" s="113" t="inlineStr">
        <is>
          <t>_Z</t>
        </is>
      </c>
      <c r="E251" s="113" t="inlineStr">
        <is>
          <t>S1312</t>
        </is>
      </c>
      <c r="F251" s="113" t="inlineStr">
        <is>
          <t>_Z</t>
        </is>
      </c>
      <c r="G251" s="113" t="inlineStr">
        <is>
          <t>C</t>
        </is>
      </c>
      <c r="H251" s="113" t="inlineStr">
        <is>
          <t>A</t>
        </is>
      </c>
      <c r="I251" s="113" t="inlineStr">
        <is>
          <t>F</t>
        </is>
      </c>
      <c r="J251" s="113" t="inlineStr">
        <is>
          <t>F71</t>
        </is>
      </c>
      <c r="K251" s="113" t="inlineStr">
        <is>
          <t>T</t>
        </is>
      </c>
      <c r="L251" s="113" t="inlineStr">
        <is>
          <t>S</t>
        </is>
      </c>
      <c r="M251" s="113" t="inlineStr">
        <is>
          <t>V</t>
        </is>
      </c>
      <c r="N251" s="113" t="inlineStr">
        <is>
          <t>_T</t>
        </is>
      </c>
      <c r="O251" s="113" t="inlineStr">
        <is>
          <t>_T</t>
        </is>
      </c>
      <c r="P251" s="113" t="inlineStr">
        <is>
          <t>XDC</t>
        </is>
      </c>
      <c r="Q251" s="113" t="inlineStr">
        <is>
          <t>N</t>
        </is>
      </c>
      <c r="R251" s="113" t="inlineStr">
        <is>
          <t>EDP3</t>
        </is>
      </c>
      <c r="S251" s="128">
        <f>IF(VLOOKUP($X251,#REF!,#REF!,0)="","",VLOOKUP($X251,#REF!,#REF!,0))</f>
        <v/>
      </c>
      <c r="T251" s="128">
        <f>IF(VLOOKUP($X251,#REF!,#REF!,0)="","",VLOOKUP($X251,#REF!,#REF!,0))</f>
        <v/>
      </c>
      <c r="U251" s="128">
        <f>IF(VLOOKUP($X251,#REF!,#REF!,0)="","",VLOOKUP($X251,#REF!,#REF!,0))</f>
        <v/>
      </c>
      <c r="V251" s="128">
        <f>IF(VLOOKUP($X251,#REF!,#REF!,0)="","",VLOOKUP($X251,#REF!,#REF!,0))</f>
        <v/>
      </c>
      <c r="W251" s="113" t="n"/>
      <c r="X251" s="113">
        <f>A251&amp;"."&amp;B251&amp;"."&amp;C251&amp;"."&amp;D251&amp;"."&amp;E251&amp;"."&amp;F251&amp;"."&amp;G251&amp;"."&amp;H251&amp;"."&amp;I251&amp;"."&amp;J251&amp;"."&amp;K251&amp;"."&amp;L251&amp;"."&amp;M251&amp;"."&amp;N251&amp;"."&amp;O251&amp;"."&amp;P251&amp;"."&amp;Q251&amp;"."&amp;R251</f>
        <v/>
      </c>
      <c r="Y251" s="113" t="n"/>
      <c r="Z251" s="113" t="n"/>
      <c r="AA251" s="118">
        <f>IFERROR(+IF(X251=VLOOKUP(X251,#REF!,1,0),"OK","check!!!!"),"check!!!!")</f>
        <v/>
      </c>
      <c r="AB251" s="113">
        <f>IF(#REF!=X251,"ok","check!!!!")</f>
        <v/>
      </c>
      <c r="AC251" s="119" t="n"/>
    </row>
    <row r="252">
      <c r="A252" s="113" t="inlineStr">
        <is>
          <t>A</t>
        </is>
      </c>
      <c r="B252" s="113" t="inlineStr">
        <is>
          <t>N</t>
        </is>
      </c>
      <c r="C252" s="113" t="inlineStr">
        <is>
          <t>@@</t>
        </is>
      </c>
      <c r="D252" s="113" t="inlineStr">
        <is>
          <t>_Z</t>
        </is>
      </c>
      <c r="E252" s="113" t="inlineStr">
        <is>
          <t>S1312</t>
        </is>
      </c>
      <c r="F252" s="113" t="inlineStr">
        <is>
          <t>_Z</t>
        </is>
      </c>
      <c r="G252" s="113" t="inlineStr">
        <is>
          <t>C</t>
        </is>
      </c>
      <c r="H252" s="113" t="inlineStr">
        <is>
          <t>A</t>
        </is>
      </c>
      <c r="I252" s="113" t="inlineStr">
        <is>
          <t>F</t>
        </is>
      </c>
      <c r="J252" s="113" t="inlineStr">
        <is>
          <t>F8</t>
        </is>
      </c>
      <c r="K252" s="113" t="inlineStr">
        <is>
          <t>T</t>
        </is>
      </c>
      <c r="L252" s="113" t="inlineStr">
        <is>
          <t>S</t>
        </is>
      </c>
      <c r="M252" s="113" t="inlineStr">
        <is>
          <t>V</t>
        </is>
      </c>
      <c r="N252" s="113" t="inlineStr">
        <is>
          <t>_T</t>
        </is>
      </c>
      <c r="O252" s="113" t="inlineStr">
        <is>
          <t>_T</t>
        </is>
      </c>
      <c r="P252" s="113" t="inlineStr">
        <is>
          <t>XDC</t>
        </is>
      </c>
      <c r="Q252" s="113" t="inlineStr">
        <is>
          <t>N</t>
        </is>
      </c>
      <c r="R252" s="113" t="inlineStr">
        <is>
          <t>EDP3</t>
        </is>
      </c>
      <c r="S252" s="128">
        <f>IF(VLOOKUP($X252,#REF!,#REF!,0)="","",VLOOKUP($X252,#REF!,#REF!,0))</f>
        <v/>
      </c>
      <c r="T252" s="128">
        <f>IF(VLOOKUP($X252,#REF!,#REF!,0)="","",VLOOKUP($X252,#REF!,#REF!,0))</f>
        <v/>
      </c>
      <c r="U252" s="128">
        <f>IF(VLOOKUP($X252,#REF!,#REF!,0)="","",VLOOKUP($X252,#REF!,#REF!,0))</f>
        <v/>
      </c>
      <c r="V252" s="128">
        <f>IF(VLOOKUP($X252,#REF!,#REF!,0)="","",VLOOKUP($X252,#REF!,#REF!,0))</f>
        <v/>
      </c>
      <c r="W252" s="113" t="n"/>
      <c r="X252" s="113">
        <f>A252&amp;"."&amp;B252&amp;"."&amp;C252&amp;"."&amp;D252&amp;"."&amp;E252&amp;"."&amp;F252&amp;"."&amp;G252&amp;"."&amp;H252&amp;"."&amp;I252&amp;"."&amp;J252&amp;"."&amp;K252&amp;"."&amp;L252&amp;"."&amp;M252&amp;"."&amp;N252&amp;"."&amp;O252&amp;"."&amp;P252&amp;"."&amp;Q252&amp;"."&amp;R252</f>
        <v/>
      </c>
      <c r="Y252" s="113" t="n"/>
      <c r="Z252" s="113" t="n"/>
      <c r="AA252" s="118">
        <f>IFERROR(+IF(X252=VLOOKUP(X252,#REF!,1,0),"OK","check!!!!"),"check!!!!")</f>
        <v/>
      </c>
      <c r="AB252" s="113">
        <f>IF(#REF!=X252,"ok","check!!!!")</f>
        <v/>
      </c>
      <c r="AC252" s="119" t="n"/>
    </row>
    <row r="253">
      <c r="A253" s="113" t="inlineStr">
        <is>
          <t>A</t>
        </is>
      </c>
      <c r="B253" s="113" t="inlineStr">
        <is>
          <t>N</t>
        </is>
      </c>
      <c r="C253" s="113" t="inlineStr">
        <is>
          <t>@@</t>
        </is>
      </c>
      <c r="D253" s="113" t="inlineStr">
        <is>
          <t>_Z</t>
        </is>
      </c>
      <c r="E253" s="113" t="inlineStr">
        <is>
          <t>S1312</t>
        </is>
      </c>
      <c r="F253" s="113" t="inlineStr">
        <is>
          <t>_Z</t>
        </is>
      </c>
      <c r="G253" s="113" t="inlineStr">
        <is>
          <t>C</t>
        </is>
      </c>
      <c r="H253" s="113" t="inlineStr">
        <is>
          <t>A</t>
        </is>
      </c>
      <c r="I253" s="113" t="inlineStr">
        <is>
          <t>F</t>
        </is>
      </c>
      <c r="J253" s="113" t="inlineStr">
        <is>
          <t>FN</t>
        </is>
      </c>
      <c r="K253" s="113" t="inlineStr">
        <is>
          <t>T</t>
        </is>
      </c>
      <c r="L253" s="113" t="inlineStr">
        <is>
          <t>S</t>
        </is>
      </c>
      <c r="M253" s="113" t="inlineStr">
        <is>
          <t>V</t>
        </is>
      </c>
      <c r="N253" s="113" t="inlineStr">
        <is>
          <t>_T</t>
        </is>
      </c>
      <c r="O253" s="113" t="inlineStr">
        <is>
          <t>_T</t>
        </is>
      </c>
      <c r="P253" s="113" t="inlineStr">
        <is>
          <t>XDC</t>
        </is>
      </c>
      <c r="Q253" s="113" t="inlineStr">
        <is>
          <t>N</t>
        </is>
      </c>
      <c r="R253" s="113" t="inlineStr">
        <is>
          <t>EDP3</t>
        </is>
      </c>
      <c r="S253" s="128">
        <f>IF(VLOOKUP($X253,#REF!,#REF!,0)="","",VLOOKUP($X253,#REF!,#REF!,0))</f>
        <v/>
      </c>
      <c r="T253" s="128">
        <f>IF(VLOOKUP($X253,#REF!,#REF!,0)="","",VLOOKUP($X253,#REF!,#REF!,0))</f>
        <v/>
      </c>
      <c r="U253" s="128">
        <f>IF(VLOOKUP($X253,#REF!,#REF!,0)="","",VLOOKUP($X253,#REF!,#REF!,0))</f>
        <v/>
      </c>
      <c r="V253" s="128">
        <f>IF(VLOOKUP($X253,#REF!,#REF!,0)="","",VLOOKUP($X253,#REF!,#REF!,0))</f>
        <v/>
      </c>
      <c r="W253" s="113" t="n"/>
      <c r="X253" s="113">
        <f>A253&amp;"."&amp;B253&amp;"."&amp;C253&amp;"."&amp;D253&amp;"."&amp;E253&amp;"."&amp;F253&amp;"."&amp;G253&amp;"."&amp;H253&amp;"."&amp;I253&amp;"."&amp;J253&amp;"."&amp;K253&amp;"."&amp;L253&amp;"."&amp;M253&amp;"."&amp;N253&amp;"."&amp;O253&amp;"."&amp;P253&amp;"."&amp;Q253&amp;"."&amp;R253</f>
        <v/>
      </c>
      <c r="Y253" s="113" t="n"/>
      <c r="Z253" s="113" t="n"/>
      <c r="AA253" s="118">
        <f>IFERROR(+IF(X253=VLOOKUP(X253,#REF!,1,0),"OK","check!!!!"),"check!!!!")</f>
        <v/>
      </c>
      <c r="AB253" s="113">
        <f>IF(#REF!=X253,"ok","check!!!!")</f>
        <v/>
      </c>
      <c r="AC253" s="119" t="n"/>
    </row>
    <row r="254">
      <c r="A254" s="113" t="inlineStr">
        <is>
          <t>A</t>
        </is>
      </c>
      <c r="B254" s="113" t="inlineStr">
        <is>
          <t>N</t>
        </is>
      </c>
      <c r="C254" s="113" t="inlineStr">
        <is>
          <t>@@</t>
        </is>
      </c>
      <c r="D254" s="113" t="inlineStr">
        <is>
          <t>_Z</t>
        </is>
      </c>
      <c r="E254" s="113" t="inlineStr">
        <is>
          <t>S1312</t>
        </is>
      </c>
      <c r="F254" s="113" t="inlineStr">
        <is>
          <t>_Z</t>
        </is>
      </c>
      <c r="G254" s="113" t="inlineStr">
        <is>
          <t>C</t>
        </is>
      </c>
      <c r="H254" s="113" t="inlineStr">
        <is>
          <t>_X</t>
        </is>
      </c>
      <c r="I254" s="113" t="inlineStr">
        <is>
          <t>ORADJ</t>
        </is>
      </c>
      <c r="J254" s="113" t="inlineStr">
        <is>
          <t>_Z</t>
        </is>
      </c>
      <c r="K254" s="113" t="inlineStr">
        <is>
          <t>T</t>
        </is>
      </c>
      <c r="L254" s="113" t="inlineStr">
        <is>
          <t>S</t>
        </is>
      </c>
      <c r="M254" s="113" t="inlineStr">
        <is>
          <t>V</t>
        </is>
      </c>
      <c r="N254" s="113" t="inlineStr">
        <is>
          <t>_T</t>
        </is>
      </c>
      <c r="O254" s="113" t="inlineStr">
        <is>
          <t>_T</t>
        </is>
      </c>
      <c r="P254" s="113" t="inlineStr">
        <is>
          <t>XDC</t>
        </is>
      </c>
      <c r="Q254" s="113" t="inlineStr">
        <is>
          <t>N</t>
        </is>
      </c>
      <c r="R254" s="113" t="inlineStr">
        <is>
          <t>EDP3</t>
        </is>
      </c>
      <c r="S254" s="128">
        <f>IF(VLOOKUP($X254,#REF!,#REF!,0)="","",VLOOKUP($X254,#REF!,#REF!,0))</f>
        <v/>
      </c>
      <c r="T254" s="128">
        <f>IF(VLOOKUP($X254,#REF!,#REF!,0)="","",VLOOKUP($X254,#REF!,#REF!,0))</f>
        <v/>
      </c>
      <c r="U254" s="128">
        <f>IF(VLOOKUP($X254,#REF!,#REF!,0)="","",VLOOKUP($X254,#REF!,#REF!,0))</f>
        <v/>
      </c>
      <c r="V254" s="128">
        <f>IF(VLOOKUP($X254,#REF!,#REF!,0)="","",VLOOKUP($X254,#REF!,#REF!,0))</f>
        <v/>
      </c>
      <c r="W254" s="113" t="n"/>
      <c r="X254" s="113">
        <f>A254&amp;"."&amp;B254&amp;"."&amp;C254&amp;"."&amp;D254&amp;"."&amp;E254&amp;"."&amp;F254&amp;"."&amp;G254&amp;"."&amp;H254&amp;"."&amp;I254&amp;"."&amp;J254&amp;"."&amp;K254&amp;"."&amp;L254&amp;"."&amp;M254&amp;"."&amp;N254&amp;"."&amp;O254&amp;"."&amp;P254&amp;"."&amp;Q254&amp;"."&amp;R254</f>
        <v/>
      </c>
      <c r="Y254" s="113" t="n"/>
      <c r="Z254" s="113" t="n"/>
      <c r="AA254" s="118">
        <f>IFERROR(+IF(X254=VLOOKUP(X254,#REF!,1,0),"OK","check!!!!"),"check!!!!")</f>
        <v/>
      </c>
      <c r="AB254" s="113">
        <f>IF(#REF!=X254,"ok","check!!!!")</f>
        <v/>
      </c>
      <c r="AC254" s="119" t="n"/>
    </row>
    <row r="255">
      <c r="A255" s="113" t="inlineStr">
        <is>
          <t>A</t>
        </is>
      </c>
      <c r="B255" s="113" t="inlineStr">
        <is>
          <t>N</t>
        </is>
      </c>
      <c r="C255" s="113" t="inlineStr">
        <is>
          <t>@@</t>
        </is>
      </c>
      <c r="D255" s="113" t="inlineStr">
        <is>
          <t>_Z</t>
        </is>
      </c>
      <c r="E255" s="113" t="inlineStr">
        <is>
          <t>S1312</t>
        </is>
      </c>
      <c r="F255" s="113" t="inlineStr">
        <is>
          <t>_Z</t>
        </is>
      </c>
      <c r="G255" s="113" t="inlineStr">
        <is>
          <t>C</t>
        </is>
      </c>
      <c r="H255" s="113" t="inlineStr">
        <is>
          <t>L</t>
        </is>
      </c>
      <c r="I255" s="113" t="inlineStr">
        <is>
          <t>F</t>
        </is>
      </c>
      <c r="J255" s="113" t="inlineStr">
        <is>
          <t>F7</t>
        </is>
      </c>
      <c r="K255" s="113" t="inlineStr">
        <is>
          <t>T</t>
        </is>
      </c>
      <c r="L255" s="113" t="inlineStr">
        <is>
          <t>S</t>
        </is>
      </c>
      <c r="M255" s="113" t="inlineStr">
        <is>
          <t>V</t>
        </is>
      </c>
      <c r="N255" s="113" t="inlineStr">
        <is>
          <t>_T</t>
        </is>
      </c>
      <c r="O255" s="113" t="inlineStr">
        <is>
          <t>_T</t>
        </is>
      </c>
      <c r="P255" s="113" t="inlineStr">
        <is>
          <t>XDC</t>
        </is>
      </c>
      <c r="Q255" s="113" t="inlineStr">
        <is>
          <t>N</t>
        </is>
      </c>
      <c r="R255" s="113" t="inlineStr">
        <is>
          <t>EDP3</t>
        </is>
      </c>
      <c r="S255" s="128">
        <f>IF(VLOOKUP($X255,#REF!,#REF!,0)="","",VLOOKUP($X255,#REF!,#REF!,0))</f>
        <v/>
      </c>
      <c r="T255" s="128">
        <f>IF(VLOOKUP($X255,#REF!,#REF!,0)="","",VLOOKUP($X255,#REF!,#REF!,0))</f>
        <v/>
      </c>
      <c r="U255" s="128">
        <f>IF(VLOOKUP($X255,#REF!,#REF!,0)="","",VLOOKUP($X255,#REF!,#REF!,0))</f>
        <v/>
      </c>
      <c r="V255" s="128">
        <f>IF(VLOOKUP($X255,#REF!,#REF!,0)="","",VLOOKUP($X255,#REF!,#REF!,0))</f>
        <v/>
      </c>
      <c r="W255" s="113" t="n"/>
      <c r="X255" s="113">
        <f>A255&amp;"."&amp;B255&amp;"."&amp;C255&amp;"."&amp;D255&amp;"."&amp;E255&amp;"."&amp;F255&amp;"."&amp;G255&amp;"."&amp;H255&amp;"."&amp;I255&amp;"."&amp;J255&amp;"."&amp;K255&amp;"."&amp;L255&amp;"."&amp;M255&amp;"."&amp;N255&amp;"."&amp;O255&amp;"."&amp;P255&amp;"."&amp;Q255&amp;"."&amp;R255</f>
        <v/>
      </c>
      <c r="Y255" s="113" t="n"/>
      <c r="Z255" s="113" t="n"/>
      <c r="AA255" s="118">
        <f>IFERROR(+IF(X255=VLOOKUP(X255,#REF!,1,0),"OK","check!!!!"),"check!!!!")</f>
        <v/>
      </c>
      <c r="AB255" s="113">
        <f>IF(#REF!=X255,"ok","check!!!!")</f>
        <v/>
      </c>
      <c r="AC255" s="119" t="n"/>
    </row>
    <row r="256">
      <c r="A256" s="113" t="inlineStr">
        <is>
          <t>A</t>
        </is>
      </c>
      <c r="B256" s="113" t="inlineStr">
        <is>
          <t>N</t>
        </is>
      </c>
      <c r="C256" s="113" t="inlineStr">
        <is>
          <t>@@</t>
        </is>
      </c>
      <c r="D256" s="113" t="inlineStr">
        <is>
          <t>_Z</t>
        </is>
      </c>
      <c r="E256" s="113" t="inlineStr">
        <is>
          <t>S1312</t>
        </is>
      </c>
      <c r="F256" s="113" t="inlineStr">
        <is>
          <t>_Z</t>
        </is>
      </c>
      <c r="G256" s="113" t="inlineStr">
        <is>
          <t>C</t>
        </is>
      </c>
      <c r="H256" s="113" t="inlineStr">
        <is>
          <t>L</t>
        </is>
      </c>
      <c r="I256" s="113" t="inlineStr">
        <is>
          <t>F</t>
        </is>
      </c>
      <c r="J256" s="113" t="inlineStr">
        <is>
          <t>F8</t>
        </is>
      </c>
      <c r="K256" s="113" t="inlineStr">
        <is>
          <t>T</t>
        </is>
      </c>
      <c r="L256" s="113" t="inlineStr">
        <is>
          <t>S</t>
        </is>
      </c>
      <c r="M256" s="113" t="inlineStr">
        <is>
          <t>V</t>
        </is>
      </c>
      <c r="N256" s="113" t="inlineStr">
        <is>
          <t>_T</t>
        </is>
      </c>
      <c r="O256" s="113" t="inlineStr">
        <is>
          <t>_T</t>
        </is>
      </c>
      <c r="P256" s="113" t="inlineStr">
        <is>
          <t>XDC</t>
        </is>
      </c>
      <c r="Q256" s="113" t="inlineStr">
        <is>
          <t>N</t>
        </is>
      </c>
      <c r="R256" s="113" t="inlineStr">
        <is>
          <t>EDP3</t>
        </is>
      </c>
      <c r="S256" s="128">
        <f>IF(VLOOKUP($X256,#REF!,#REF!,0)="","",VLOOKUP($X256,#REF!,#REF!,0))</f>
        <v/>
      </c>
      <c r="T256" s="128">
        <f>IF(VLOOKUP($X256,#REF!,#REF!,0)="","",VLOOKUP($X256,#REF!,#REF!,0))</f>
        <v/>
      </c>
      <c r="U256" s="128">
        <f>IF(VLOOKUP($X256,#REF!,#REF!,0)="","",VLOOKUP($X256,#REF!,#REF!,0))</f>
        <v/>
      </c>
      <c r="V256" s="128">
        <f>IF(VLOOKUP($X256,#REF!,#REF!,0)="","",VLOOKUP($X256,#REF!,#REF!,0))</f>
        <v/>
      </c>
      <c r="W256" s="113" t="n"/>
      <c r="X256" s="113">
        <f>A256&amp;"."&amp;B256&amp;"."&amp;C256&amp;"."&amp;D256&amp;"."&amp;E256&amp;"."&amp;F256&amp;"."&amp;G256&amp;"."&amp;H256&amp;"."&amp;I256&amp;"."&amp;J256&amp;"."&amp;K256&amp;"."&amp;L256&amp;"."&amp;M256&amp;"."&amp;N256&amp;"."&amp;O256&amp;"."&amp;P256&amp;"."&amp;Q256&amp;"."&amp;R256</f>
        <v/>
      </c>
      <c r="Y256" s="113" t="n"/>
      <c r="Z256" s="113" t="n"/>
      <c r="AA256" s="118">
        <f>IFERROR(+IF(X256=VLOOKUP(X256,#REF!,1,0),"OK","check!!!!"),"check!!!!")</f>
        <v/>
      </c>
      <c r="AB256" s="113">
        <f>IF(#REF!=X256,"ok","check!!!!")</f>
        <v/>
      </c>
      <c r="AC256" s="119" t="n"/>
    </row>
    <row r="257">
      <c r="A257" s="113" t="inlineStr">
        <is>
          <t>A</t>
        </is>
      </c>
      <c r="B257" s="113" t="inlineStr">
        <is>
          <t>N</t>
        </is>
      </c>
      <c r="C257" s="113" t="inlineStr">
        <is>
          <t>@@</t>
        </is>
      </c>
      <c r="D257" s="113" t="inlineStr">
        <is>
          <t>_Z</t>
        </is>
      </c>
      <c r="E257" s="113" t="inlineStr">
        <is>
          <t>S1312</t>
        </is>
      </c>
      <c r="F257" s="113" t="inlineStr">
        <is>
          <t>_Z</t>
        </is>
      </c>
      <c r="G257" s="113" t="inlineStr">
        <is>
          <t>C</t>
        </is>
      </c>
      <c r="H257" s="113" t="inlineStr">
        <is>
          <t>L</t>
        </is>
      </c>
      <c r="I257" s="113" t="inlineStr">
        <is>
          <t>F</t>
        </is>
      </c>
      <c r="J257" s="113" t="inlineStr">
        <is>
          <t>FV</t>
        </is>
      </c>
      <c r="K257" s="113" t="inlineStr">
        <is>
          <t>T</t>
        </is>
      </c>
      <c r="L257" s="113" t="inlineStr">
        <is>
          <t>S</t>
        </is>
      </c>
      <c r="M257" s="113" t="inlineStr">
        <is>
          <t>V</t>
        </is>
      </c>
      <c r="N257" s="113" t="inlineStr">
        <is>
          <t>_T</t>
        </is>
      </c>
      <c r="O257" s="113" t="inlineStr">
        <is>
          <t>_T</t>
        </is>
      </c>
      <c r="P257" s="113" t="inlineStr">
        <is>
          <t>XDC</t>
        </is>
      </c>
      <c r="Q257" s="113" t="inlineStr">
        <is>
          <t>N</t>
        </is>
      </c>
      <c r="R257" s="113" t="inlineStr">
        <is>
          <t>EDP3</t>
        </is>
      </c>
      <c r="S257" s="128">
        <f>IF(VLOOKUP($X257,#REF!,#REF!,0)="","",VLOOKUP($X257,#REF!,#REF!,0))</f>
        <v/>
      </c>
      <c r="T257" s="128">
        <f>IF(VLOOKUP($X257,#REF!,#REF!,0)="","",VLOOKUP($X257,#REF!,#REF!,0))</f>
        <v/>
      </c>
      <c r="U257" s="128">
        <f>IF(VLOOKUP($X257,#REF!,#REF!,0)="","",VLOOKUP($X257,#REF!,#REF!,0))</f>
        <v/>
      </c>
      <c r="V257" s="128">
        <f>IF(VLOOKUP($X257,#REF!,#REF!,0)="","",VLOOKUP($X257,#REF!,#REF!,0))</f>
        <v/>
      </c>
      <c r="W257" s="113" t="n"/>
      <c r="X257" s="113">
        <f>A257&amp;"."&amp;B257&amp;"."&amp;C257&amp;"."&amp;D257&amp;"."&amp;E257&amp;"."&amp;F257&amp;"."&amp;G257&amp;"."&amp;H257&amp;"."&amp;I257&amp;"."&amp;J257&amp;"."&amp;K257&amp;"."&amp;L257&amp;"."&amp;M257&amp;"."&amp;N257&amp;"."&amp;O257&amp;"."&amp;P257&amp;"."&amp;Q257&amp;"."&amp;R257</f>
        <v/>
      </c>
      <c r="Y257" s="113" t="n"/>
      <c r="Z257" s="113" t="n"/>
      <c r="AA257" s="118">
        <f>IFERROR(+IF(X257=VLOOKUP(X257,#REF!,1,0),"OK","check!!!!"),"check!!!!")</f>
        <v/>
      </c>
      <c r="AB257" s="113">
        <f>IF(#REF!=X257,"ok","check!!!!")</f>
        <v/>
      </c>
      <c r="AC257" s="119" t="n"/>
    </row>
    <row r="258">
      <c r="A258" s="113" t="inlineStr">
        <is>
          <t>A</t>
        </is>
      </c>
      <c r="B258" s="113" t="inlineStr">
        <is>
          <t>N</t>
        </is>
      </c>
      <c r="C258" s="113" t="inlineStr">
        <is>
          <t>@@</t>
        </is>
      </c>
      <c r="D258" s="113" t="inlineStr">
        <is>
          <t>_Z</t>
        </is>
      </c>
      <c r="E258" s="113" t="inlineStr">
        <is>
          <t>S1312</t>
        </is>
      </c>
      <c r="F258" s="113" t="inlineStr">
        <is>
          <t>_Z</t>
        </is>
      </c>
      <c r="G258" s="113" t="inlineStr">
        <is>
          <t>C</t>
        </is>
      </c>
      <c r="H258" s="113" t="inlineStr">
        <is>
          <t>_Z</t>
        </is>
      </c>
      <c r="I258" s="113" t="inlineStr">
        <is>
          <t>ORINV</t>
        </is>
      </c>
      <c r="J258" s="113" t="inlineStr">
        <is>
          <t>_Z</t>
        </is>
      </c>
      <c r="K258" s="113" t="inlineStr">
        <is>
          <t>T</t>
        </is>
      </c>
      <c r="L258" s="113" t="inlineStr">
        <is>
          <t>S</t>
        </is>
      </c>
      <c r="M258" s="113" t="inlineStr">
        <is>
          <t>V</t>
        </is>
      </c>
      <c r="N258" s="113" t="inlineStr">
        <is>
          <t>_T</t>
        </is>
      </c>
      <c r="O258" s="113" t="inlineStr">
        <is>
          <t>_T</t>
        </is>
      </c>
      <c r="P258" s="113" t="inlineStr">
        <is>
          <t>XDC</t>
        </is>
      </c>
      <c r="Q258" s="113" t="inlineStr">
        <is>
          <t>N</t>
        </is>
      </c>
      <c r="R258" s="113" t="inlineStr">
        <is>
          <t>EDP3</t>
        </is>
      </c>
      <c r="S258" s="128">
        <f>IF(VLOOKUP($X258,#REF!,#REF!,0)="","",VLOOKUP($X258,#REF!,#REF!,0))</f>
        <v/>
      </c>
      <c r="T258" s="128">
        <f>IF(VLOOKUP($X258,#REF!,#REF!,0)="","",VLOOKUP($X258,#REF!,#REF!,0))</f>
        <v/>
      </c>
      <c r="U258" s="128">
        <f>IF(VLOOKUP($X258,#REF!,#REF!,0)="","",VLOOKUP($X258,#REF!,#REF!,0))</f>
        <v/>
      </c>
      <c r="V258" s="128">
        <f>IF(VLOOKUP($X258,#REF!,#REF!,0)="","",VLOOKUP($X258,#REF!,#REF!,0))</f>
        <v/>
      </c>
      <c r="W258" s="113" t="n"/>
      <c r="X258" s="113">
        <f>A258&amp;"."&amp;B258&amp;"."&amp;C258&amp;"."&amp;D258&amp;"."&amp;E258&amp;"."&amp;F258&amp;"."&amp;G258&amp;"."&amp;H258&amp;"."&amp;I258&amp;"."&amp;J258&amp;"."&amp;K258&amp;"."&amp;L258&amp;"."&amp;M258&amp;"."&amp;N258&amp;"."&amp;O258&amp;"."&amp;P258&amp;"."&amp;Q258&amp;"."&amp;R258</f>
        <v/>
      </c>
      <c r="Y258" s="113" t="n"/>
      <c r="Z258" s="113" t="n"/>
      <c r="AA258" s="118">
        <f>IFERROR(+IF(X258=VLOOKUP(X258,#REF!,1,0),"OK","check!!!!"),"check!!!!")</f>
        <v/>
      </c>
      <c r="AB258" s="113">
        <f>IF(#REF!=X258,"ok","check!!!!")</f>
        <v/>
      </c>
      <c r="AC258" s="119" t="n"/>
    </row>
    <row r="259">
      <c r="A259" s="113" t="inlineStr">
        <is>
          <t>A</t>
        </is>
      </c>
      <c r="B259" s="113" t="inlineStr">
        <is>
          <t>N</t>
        </is>
      </c>
      <c r="C259" s="113" t="inlineStr">
        <is>
          <t>@@</t>
        </is>
      </c>
      <c r="D259" s="113" t="inlineStr">
        <is>
          <t>_Z</t>
        </is>
      </c>
      <c r="E259" s="113" t="inlineStr">
        <is>
          <t>S1312</t>
        </is>
      </c>
      <c r="F259" s="113" t="inlineStr">
        <is>
          <t>_Z</t>
        </is>
      </c>
      <c r="G259" s="113" t="inlineStr">
        <is>
          <t>C</t>
        </is>
      </c>
      <c r="H259" s="113" t="inlineStr">
        <is>
          <t>_Z</t>
        </is>
      </c>
      <c r="I259" s="113" t="inlineStr">
        <is>
          <t>ORD41A</t>
        </is>
      </c>
      <c r="J259" s="113" t="inlineStr">
        <is>
          <t>_Z</t>
        </is>
      </c>
      <c r="K259" s="113" t="inlineStr">
        <is>
          <t>T</t>
        </is>
      </c>
      <c r="L259" s="113" t="inlineStr">
        <is>
          <t>S</t>
        </is>
      </c>
      <c r="M259" s="113" t="inlineStr">
        <is>
          <t>V</t>
        </is>
      </c>
      <c r="N259" s="113" t="inlineStr">
        <is>
          <t>_T</t>
        </is>
      </c>
      <c r="O259" s="113" t="inlineStr">
        <is>
          <t>_T</t>
        </is>
      </c>
      <c r="P259" s="113" t="inlineStr">
        <is>
          <t>XDC</t>
        </is>
      </c>
      <c r="Q259" s="113" t="inlineStr">
        <is>
          <t>N</t>
        </is>
      </c>
      <c r="R259" s="113" t="inlineStr">
        <is>
          <t>EDP3</t>
        </is>
      </c>
      <c r="S259" s="128">
        <f>IF(VLOOKUP($X259,#REF!,#REF!,0)="","",VLOOKUP($X259,#REF!,#REF!,0))</f>
        <v/>
      </c>
      <c r="T259" s="128">
        <f>IF(VLOOKUP($X259,#REF!,#REF!,0)="","",VLOOKUP($X259,#REF!,#REF!,0))</f>
        <v/>
      </c>
      <c r="U259" s="128">
        <f>IF(VLOOKUP($X259,#REF!,#REF!,0)="","",VLOOKUP($X259,#REF!,#REF!,0))</f>
        <v/>
      </c>
      <c r="V259" s="128">
        <f>IF(VLOOKUP($X259,#REF!,#REF!,0)="","",VLOOKUP($X259,#REF!,#REF!,0))</f>
        <v/>
      </c>
      <c r="W259" s="113" t="n"/>
      <c r="X259" s="113">
        <f>A259&amp;"."&amp;B259&amp;"."&amp;C259&amp;"."&amp;D259&amp;"."&amp;E259&amp;"."&amp;F259&amp;"."&amp;G259&amp;"."&amp;H259&amp;"."&amp;I259&amp;"."&amp;J259&amp;"."&amp;K259&amp;"."&amp;L259&amp;"."&amp;M259&amp;"."&amp;N259&amp;"."&amp;O259&amp;"."&amp;P259&amp;"."&amp;Q259&amp;"."&amp;R259</f>
        <v/>
      </c>
      <c r="Y259" s="113" t="n"/>
      <c r="Z259" s="113" t="n"/>
      <c r="AA259" s="118">
        <f>IFERROR(+IF(X259=VLOOKUP(X259,#REF!,1,0),"OK","check!!!!"),"check!!!!")</f>
        <v/>
      </c>
      <c r="AB259" s="113">
        <f>IF(#REF!=X259,"ok","check!!!!")</f>
        <v/>
      </c>
      <c r="AC259" s="119" t="n"/>
    </row>
    <row r="260">
      <c r="A260" s="113" t="inlineStr">
        <is>
          <t>A</t>
        </is>
      </c>
      <c r="B260" s="113" t="inlineStr">
        <is>
          <t>N</t>
        </is>
      </c>
      <c r="C260" s="113" t="inlineStr">
        <is>
          <t>@@</t>
        </is>
      </c>
      <c r="D260" s="113" t="inlineStr">
        <is>
          <t>_Z</t>
        </is>
      </c>
      <c r="E260" s="113" t="inlineStr">
        <is>
          <t>S1312</t>
        </is>
      </c>
      <c r="F260" s="113" t="inlineStr">
        <is>
          <t>_Z</t>
        </is>
      </c>
      <c r="G260" s="113" t="inlineStr">
        <is>
          <t>C</t>
        </is>
      </c>
      <c r="H260" s="113" t="inlineStr">
        <is>
          <t>L</t>
        </is>
      </c>
      <c r="I260" s="113" t="inlineStr">
        <is>
          <t>ORRNV</t>
        </is>
      </c>
      <c r="J260" s="113" t="inlineStr">
        <is>
          <t>_Z</t>
        </is>
      </c>
      <c r="K260" s="113" t="inlineStr">
        <is>
          <t>T</t>
        </is>
      </c>
      <c r="L260" s="113" t="inlineStr">
        <is>
          <t>S</t>
        </is>
      </c>
      <c r="M260" s="113" t="inlineStr">
        <is>
          <t>V</t>
        </is>
      </c>
      <c r="N260" s="113" t="inlineStr">
        <is>
          <t>_T</t>
        </is>
      </c>
      <c r="O260" s="113" t="inlineStr">
        <is>
          <t>_T</t>
        </is>
      </c>
      <c r="P260" s="113" t="inlineStr">
        <is>
          <t>XDC</t>
        </is>
      </c>
      <c r="Q260" s="113" t="inlineStr">
        <is>
          <t>N</t>
        </is>
      </c>
      <c r="R260" s="113" t="inlineStr">
        <is>
          <t>EDP3</t>
        </is>
      </c>
      <c r="S260" s="128">
        <f>IF(VLOOKUP($X260,#REF!,#REF!,0)="","",VLOOKUP($X260,#REF!,#REF!,0))</f>
        <v/>
      </c>
      <c r="T260" s="128">
        <f>IF(VLOOKUP($X260,#REF!,#REF!,0)="","",VLOOKUP($X260,#REF!,#REF!,0))</f>
        <v/>
      </c>
      <c r="U260" s="128">
        <f>IF(VLOOKUP($X260,#REF!,#REF!,0)="","",VLOOKUP($X260,#REF!,#REF!,0))</f>
        <v/>
      </c>
      <c r="V260" s="128">
        <f>IF(VLOOKUP($X260,#REF!,#REF!,0)="","",VLOOKUP($X260,#REF!,#REF!,0))</f>
        <v/>
      </c>
      <c r="W260" s="113" t="n"/>
      <c r="X260" s="113">
        <f>A260&amp;"."&amp;B260&amp;"."&amp;C260&amp;"."&amp;D260&amp;"."&amp;E260&amp;"."&amp;F260&amp;"."&amp;G260&amp;"."&amp;H260&amp;"."&amp;I260&amp;"."&amp;J260&amp;"."&amp;K260&amp;"."&amp;L260&amp;"."&amp;M260&amp;"."&amp;N260&amp;"."&amp;O260&amp;"."&amp;P260&amp;"."&amp;Q260&amp;"."&amp;R260</f>
        <v/>
      </c>
      <c r="Y260" s="113" t="n"/>
      <c r="Z260" s="113" t="n"/>
      <c r="AA260" s="118">
        <f>IFERROR(+IF(X260=VLOOKUP(X260,#REF!,1,0),"OK","check!!!!"),"check!!!!")</f>
        <v/>
      </c>
      <c r="AB260" s="113">
        <f>IF(#REF!=X260,"ok","check!!!!")</f>
        <v/>
      </c>
      <c r="AC260" s="119" t="n"/>
    </row>
    <row r="261">
      <c r="A261" s="113" t="inlineStr">
        <is>
          <t>A</t>
        </is>
      </c>
      <c r="B261" s="113" t="inlineStr">
        <is>
          <t>N</t>
        </is>
      </c>
      <c r="C261" s="113" t="inlineStr">
        <is>
          <t>@@</t>
        </is>
      </c>
      <c r="D261" s="113" t="inlineStr">
        <is>
          <t>_Z</t>
        </is>
      </c>
      <c r="E261" s="113" t="inlineStr">
        <is>
          <t>S1312</t>
        </is>
      </c>
      <c r="F261" s="113" t="inlineStr">
        <is>
          <t>_Z</t>
        </is>
      </c>
      <c r="G261" s="113" t="inlineStr">
        <is>
          <t>C</t>
        </is>
      </c>
      <c r="H261" s="113" t="inlineStr">
        <is>
          <t>_Z</t>
        </is>
      </c>
      <c r="I261" s="113" t="inlineStr">
        <is>
          <t>ORFCD</t>
        </is>
      </c>
      <c r="J261" s="113" t="inlineStr">
        <is>
          <t>_Z</t>
        </is>
      </c>
      <c r="K261" s="113" t="inlineStr">
        <is>
          <t>T</t>
        </is>
      </c>
      <c r="L261" s="113" t="inlineStr">
        <is>
          <t>S</t>
        </is>
      </c>
      <c r="M261" s="113" t="inlineStr">
        <is>
          <t>V</t>
        </is>
      </c>
      <c r="N261" s="113" t="inlineStr">
        <is>
          <t>_T</t>
        </is>
      </c>
      <c r="O261" s="113" t="inlineStr">
        <is>
          <t>_T</t>
        </is>
      </c>
      <c r="P261" s="113" t="inlineStr">
        <is>
          <t>XDC</t>
        </is>
      </c>
      <c r="Q261" s="113" t="inlineStr">
        <is>
          <t>N</t>
        </is>
      </c>
      <c r="R261" s="113" t="inlineStr">
        <is>
          <t>EDP3</t>
        </is>
      </c>
      <c r="S261" s="128">
        <f>IF(VLOOKUP($X261,#REF!,#REF!,0)="","",VLOOKUP($X261,#REF!,#REF!,0))</f>
        <v/>
      </c>
      <c r="T261" s="128">
        <f>IF(VLOOKUP($X261,#REF!,#REF!,0)="","",VLOOKUP($X261,#REF!,#REF!,0))</f>
        <v/>
      </c>
      <c r="U261" s="128">
        <f>IF(VLOOKUP($X261,#REF!,#REF!,0)="","",VLOOKUP($X261,#REF!,#REF!,0))</f>
        <v/>
      </c>
      <c r="V261" s="128">
        <f>IF(VLOOKUP($X261,#REF!,#REF!,0)="","",VLOOKUP($X261,#REF!,#REF!,0))</f>
        <v/>
      </c>
      <c r="W261" s="113" t="n"/>
      <c r="X261" s="113">
        <f>A261&amp;"."&amp;B261&amp;"."&amp;C261&amp;"."&amp;D261&amp;"."&amp;E261&amp;"."&amp;F261&amp;"."&amp;G261&amp;"."&amp;H261&amp;"."&amp;I261&amp;"."&amp;J261&amp;"."&amp;K261&amp;"."&amp;L261&amp;"."&amp;M261&amp;"."&amp;N261&amp;"."&amp;O261&amp;"."&amp;P261&amp;"."&amp;Q261&amp;"."&amp;R261</f>
        <v/>
      </c>
      <c r="Y261" s="113" t="n"/>
      <c r="Z261" s="113" t="n"/>
      <c r="AA261" s="118">
        <f>IFERROR(+IF(X261=VLOOKUP(X261,#REF!,1,0),"OK","check!!!!"),"check!!!!")</f>
        <v/>
      </c>
      <c r="AB261" s="113">
        <f>IF(#REF!=X261,"ok","check!!!!")</f>
        <v/>
      </c>
      <c r="AC261" s="119" t="n"/>
    </row>
    <row r="262">
      <c r="A262" s="113" t="inlineStr">
        <is>
          <t>A</t>
        </is>
      </c>
      <c r="B262" s="113" t="inlineStr">
        <is>
          <t>N</t>
        </is>
      </c>
      <c r="C262" s="113" t="inlineStr">
        <is>
          <t>@@</t>
        </is>
      </c>
      <c r="D262" s="113" t="inlineStr">
        <is>
          <t>_Z</t>
        </is>
      </c>
      <c r="E262" s="113" t="inlineStr">
        <is>
          <t>S1312</t>
        </is>
      </c>
      <c r="F262" s="113" t="inlineStr">
        <is>
          <t>_Z</t>
        </is>
      </c>
      <c r="G262" s="113" t="inlineStr">
        <is>
          <t>C</t>
        </is>
      </c>
      <c r="H262" s="113" t="inlineStr">
        <is>
          <t>_Z</t>
        </is>
      </c>
      <c r="I262" s="113" t="inlineStr">
        <is>
          <t>K61</t>
        </is>
      </c>
      <c r="J262" s="113" t="inlineStr">
        <is>
          <t>_Z</t>
        </is>
      </c>
      <c r="K262" s="113" t="inlineStr">
        <is>
          <t>T</t>
        </is>
      </c>
      <c r="L262" s="113" t="inlineStr">
        <is>
          <t>S</t>
        </is>
      </c>
      <c r="M262" s="113" t="inlineStr">
        <is>
          <t>V</t>
        </is>
      </c>
      <c r="N262" s="113" t="inlineStr">
        <is>
          <t>_T</t>
        </is>
      </c>
      <c r="O262" s="113" t="inlineStr">
        <is>
          <t>_T</t>
        </is>
      </c>
      <c r="P262" s="113" t="inlineStr">
        <is>
          <t>XDC</t>
        </is>
      </c>
      <c r="Q262" s="113" t="inlineStr">
        <is>
          <t>N</t>
        </is>
      </c>
      <c r="R262" s="113" t="inlineStr">
        <is>
          <t>EDP3</t>
        </is>
      </c>
      <c r="S262" s="128">
        <f>IF(VLOOKUP($X262,#REF!,#REF!,0)="","",VLOOKUP($X262,#REF!,#REF!,0))</f>
        <v/>
      </c>
      <c r="T262" s="128">
        <f>IF(VLOOKUP($X262,#REF!,#REF!,0)="","",VLOOKUP($X262,#REF!,#REF!,0))</f>
        <v/>
      </c>
      <c r="U262" s="128">
        <f>IF(VLOOKUP($X262,#REF!,#REF!,0)="","",VLOOKUP($X262,#REF!,#REF!,0))</f>
        <v/>
      </c>
      <c r="V262" s="128">
        <f>IF(VLOOKUP($X262,#REF!,#REF!,0)="","",VLOOKUP($X262,#REF!,#REF!,0))</f>
        <v/>
      </c>
      <c r="W262" s="113" t="n"/>
      <c r="X262" s="113">
        <f>A262&amp;"."&amp;B262&amp;"."&amp;C262&amp;"."&amp;D262&amp;"."&amp;E262&amp;"."&amp;F262&amp;"."&amp;G262&amp;"."&amp;H262&amp;"."&amp;I262&amp;"."&amp;J262&amp;"."&amp;K262&amp;"."&amp;L262&amp;"."&amp;M262&amp;"."&amp;N262&amp;"."&amp;O262&amp;"."&amp;P262&amp;"."&amp;Q262&amp;"."&amp;R262</f>
        <v/>
      </c>
      <c r="Y262" s="113" t="n"/>
      <c r="Z262" s="113" t="n"/>
      <c r="AA262" s="118">
        <f>IFERROR(+IF(X262=VLOOKUP(X262,#REF!,1,0),"OK","check!!!!"),"check!!!!")</f>
        <v/>
      </c>
      <c r="AB262" s="113">
        <f>IF(#REF!=X262,"ok","check!!!!")</f>
        <v/>
      </c>
      <c r="AC262" s="119" t="n"/>
    </row>
    <row r="263">
      <c r="A263" s="113" t="inlineStr">
        <is>
          <t>A</t>
        </is>
      </c>
      <c r="B263" s="113" t="inlineStr">
        <is>
          <t>N</t>
        </is>
      </c>
      <c r="C263" s="113" t="inlineStr">
        <is>
          <t>@@</t>
        </is>
      </c>
      <c r="D263" s="113" t="inlineStr">
        <is>
          <t>_Z</t>
        </is>
      </c>
      <c r="E263" s="113" t="inlineStr">
        <is>
          <t>S1312</t>
        </is>
      </c>
      <c r="F263" s="113" t="inlineStr">
        <is>
          <t>_Z</t>
        </is>
      </c>
      <c r="G263" s="113" t="inlineStr">
        <is>
          <t>C</t>
        </is>
      </c>
      <c r="H263" s="113" t="inlineStr">
        <is>
          <t>_Z</t>
        </is>
      </c>
      <c r="I263" s="113" t="inlineStr">
        <is>
          <t>KX</t>
        </is>
      </c>
      <c r="J263" s="113" t="inlineStr">
        <is>
          <t>_Z</t>
        </is>
      </c>
      <c r="K263" s="113" t="inlineStr">
        <is>
          <t>T</t>
        </is>
      </c>
      <c r="L263" s="113" t="inlineStr">
        <is>
          <t>S</t>
        </is>
      </c>
      <c r="M263" s="113" t="inlineStr">
        <is>
          <t>V</t>
        </is>
      </c>
      <c r="N263" s="113" t="inlineStr">
        <is>
          <t>_T</t>
        </is>
      </c>
      <c r="O263" s="113" t="inlineStr">
        <is>
          <t>_T</t>
        </is>
      </c>
      <c r="P263" s="113" t="inlineStr">
        <is>
          <t>XDC</t>
        </is>
      </c>
      <c r="Q263" s="113" t="inlineStr">
        <is>
          <t>N</t>
        </is>
      </c>
      <c r="R263" s="113" t="inlineStr">
        <is>
          <t>EDP3</t>
        </is>
      </c>
      <c r="S263" s="128">
        <f>IF(VLOOKUP($X263,#REF!,#REF!,0)="","",VLOOKUP($X263,#REF!,#REF!,0))</f>
        <v/>
      </c>
      <c r="T263" s="128">
        <f>IF(VLOOKUP($X263,#REF!,#REF!,0)="","",VLOOKUP($X263,#REF!,#REF!,0))</f>
        <v/>
      </c>
      <c r="U263" s="128">
        <f>IF(VLOOKUP($X263,#REF!,#REF!,0)="","",VLOOKUP($X263,#REF!,#REF!,0))</f>
        <v/>
      </c>
      <c r="V263" s="128">
        <f>IF(VLOOKUP($X263,#REF!,#REF!,0)="","",VLOOKUP($X263,#REF!,#REF!,0))</f>
        <v/>
      </c>
      <c r="W263" s="113" t="n"/>
      <c r="X263" s="113">
        <f>A263&amp;"."&amp;B263&amp;"."&amp;C263&amp;"."&amp;D263&amp;"."&amp;E263&amp;"."&amp;F263&amp;"."&amp;G263&amp;"."&amp;H263&amp;"."&amp;I263&amp;"."&amp;J263&amp;"."&amp;K263&amp;"."&amp;L263&amp;"."&amp;M263&amp;"."&amp;N263&amp;"."&amp;O263&amp;"."&amp;P263&amp;"."&amp;Q263&amp;"."&amp;R263</f>
        <v/>
      </c>
      <c r="Y263" s="113" t="n"/>
      <c r="Z263" s="113" t="n"/>
      <c r="AA263" s="118">
        <f>IFERROR(+IF(X263=VLOOKUP(X263,#REF!,1,0),"OK","check!!!!"),"check!!!!")</f>
        <v/>
      </c>
      <c r="AB263" s="113">
        <f>IF(#REF!=X263,"ok","check!!!!")</f>
        <v/>
      </c>
      <c r="AC263" s="119" t="n"/>
    </row>
    <row r="264">
      <c r="A264" s="113" t="inlineStr">
        <is>
          <t>A</t>
        </is>
      </c>
      <c r="B264" s="113" t="inlineStr">
        <is>
          <t>N</t>
        </is>
      </c>
      <c r="C264" s="113" t="inlineStr">
        <is>
          <t>@@</t>
        </is>
      </c>
      <c r="D264" s="113" t="inlineStr">
        <is>
          <t>_Z</t>
        </is>
      </c>
      <c r="E264" s="113" t="inlineStr">
        <is>
          <t>S1312</t>
        </is>
      </c>
      <c r="F264" s="113" t="inlineStr">
        <is>
          <t>_Z</t>
        </is>
      </c>
      <c r="G264" s="113" t="inlineStr">
        <is>
          <t>C</t>
        </is>
      </c>
      <c r="H264" s="113" t="inlineStr">
        <is>
          <t>_Z</t>
        </is>
      </c>
      <c r="I264" s="113" t="inlineStr">
        <is>
          <t>YA3</t>
        </is>
      </c>
      <c r="J264" s="113" t="inlineStr">
        <is>
          <t>_Z</t>
        </is>
      </c>
      <c r="K264" s="113" t="inlineStr">
        <is>
          <t>T</t>
        </is>
      </c>
      <c r="L264" s="113" t="inlineStr">
        <is>
          <t>S</t>
        </is>
      </c>
      <c r="M264" s="113" t="inlineStr">
        <is>
          <t>V</t>
        </is>
      </c>
      <c r="N264" s="113" t="inlineStr">
        <is>
          <t>_T</t>
        </is>
      </c>
      <c r="O264" s="113" t="inlineStr">
        <is>
          <t>_T</t>
        </is>
      </c>
      <c r="P264" s="113" t="inlineStr">
        <is>
          <t>XDC</t>
        </is>
      </c>
      <c r="Q264" s="113" t="inlineStr">
        <is>
          <t>N</t>
        </is>
      </c>
      <c r="R264" s="113" t="inlineStr">
        <is>
          <t>EDP3</t>
        </is>
      </c>
      <c r="S264" s="128">
        <f>IF(VLOOKUP($X264,#REF!,#REF!,0)="","",VLOOKUP($X264,#REF!,#REF!,0))</f>
        <v/>
      </c>
      <c r="T264" s="128">
        <f>IF(VLOOKUP($X264,#REF!,#REF!,0)="","",VLOOKUP($X264,#REF!,#REF!,0))</f>
        <v/>
      </c>
      <c r="U264" s="128">
        <f>IF(VLOOKUP($X264,#REF!,#REF!,0)="","",VLOOKUP($X264,#REF!,#REF!,0))</f>
        <v/>
      </c>
      <c r="V264" s="128">
        <f>IF(VLOOKUP($X264,#REF!,#REF!,0)="","",VLOOKUP($X264,#REF!,#REF!,0))</f>
        <v/>
      </c>
      <c r="W264" s="113" t="n"/>
      <c r="X264" s="113">
        <f>A264&amp;"."&amp;B264&amp;"."&amp;C264&amp;"."&amp;D264&amp;"."&amp;E264&amp;"."&amp;F264&amp;"."&amp;G264&amp;"."&amp;H264&amp;"."&amp;I264&amp;"."&amp;J264&amp;"."&amp;K264&amp;"."&amp;L264&amp;"."&amp;M264&amp;"."&amp;N264&amp;"."&amp;O264&amp;"."&amp;P264&amp;"."&amp;Q264&amp;"."&amp;R264</f>
        <v/>
      </c>
      <c r="Y264" s="113" t="n"/>
      <c r="Z264" s="113" t="n"/>
      <c r="AA264" s="118">
        <f>IFERROR(+IF(X264=VLOOKUP(X264,#REF!,1,0),"OK","check!!!!"),"check!!!!")</f>
        <v/>
      </c>
      <c r="AB264" s="113">
        <f>IF(#REF!=X264,"ok","check!!!!")</f>
        <v/>
      </c>
      <c r="AC264" s="119" t="n"/>
    </row>
    <row r="265">
      <c r="A265" s="113" t="inlineStr">
        <is>
          <t>A</t>
        </is>
      </c>
      <c r="B265" s="113" t="inlineStr">
        <is>
          <t>N</t>
        </is>
      </c>
      <c r="C265" s="113" t="inlineStr">
        <is>
          <t>@@</t>
        </is>
      </c>
      <c r="D265" s="113" t="inlineStr">
        <is>
          <t>_Z</t>
        </is>
      </c>
      <c r="E265" s="113" t="inlineStr">
        <is>
          <t>S1312</t>
        </is>
      </c>
      <c r="F265" s="113" t="inlineStr">
        <is>
          <t>_Z</t>
        </is>
      </c>
      <c r="G265" s="113" t="inlineStr">
        <is>
          <t>C</t>
        </is>
      </c>
      <c r="H265" s="113" t="inlineStr">
        <is>
          <t>_Z</t>
        </is>
      </c>
      <c r="I265" s="113" t="inlineStr">
        <is>
          <t>B9FX9</t>
        </is>
      </c>
      <c r="J265" s="113" t="inlineStr">
        <is>
          <t>_Z</t>
        </is>
      </c>
      <c r="K265" s="113" t="inlineStr">
        <is>
          <t>_Z</t>
        </is>
      </c>
      <c r="L265" s="113" t="inlineStr">
        <is>
          <t>S</t>
        </is>
      </c>
      <c r="M265" s="113" t="inlineStr">
        <is>
          <t>V</t>
        </is>
      </c>
      <c r="N265" s="113" t="inlineStr">
        <is>
          <t>_T</t>
        </is>
      </c>
      <c r="O265" s="113" t="inlineStr">
        <is>
          <t>_T</t>
        </is>
      </c>
      <c r="P265" s="113" t="inlineStr">
        <is>
          <t>XDC</t>
        </is>
      </c>
      <c r="Q265" s="113" t="inlineStr">
        <is>
          <t>N</t>
        </is>
      </c>
      <c r="R265" s="113" t="inlineStr">
        <is>
          <t>EDP3</t>
        </is>
      </c>
      <c r="S265" s="128">
        <f>IF(VLOOKUP($X265,#REF!,#REF!,0)="","",VLOOKUP($X265,#REF!,#REF!,0))</f>
        <v/>
      </c>
      <c r="T265" s="128">
        <f>IF(VLOOKUP($X265,#REF!,#REF!,0)="","",VLOOKUP($X265,#REF!,#REF!,0))</f>
        <v/>
      </c>
      <c r="U265" s="128">
        <f>IF(VLOOKUP($X265,#REF!,#REF!,0)="","",VLOOKUP($X265,#REF!,#REF!,0))</f>
        <v/>
      </c>
      <c r="V265" s="128">
        <f>IF(VLOOKUP($X265,#REF!,#REF!,0)="","",VLOOKUP($X265,#REF!,#REF!,0))</f>
        <v/>
      </c>
      <c r="W265" s="113" t="n"/>
      <c r="X265" s="113">
        <f>A265&amp;"."&amp;B265&amp;"."&amp;C265&amp;"."&amp;D265&amp;"."&amp;E265&amp;"."&amp;F265&amp;"."&amp;G265&amp;"."&amp;H265&amp;"."&amp;I265&amp;"."&amp;J265&amp;"."&amp;K265&amp;"."&amp;L265&amp;"."&amp;M265&amp;"."&amp;N265&amp;"."&amp;O265&amp;"."&amp;P265&amp;"."&amp;Q265&amp;"."&amp;R265</f>
        <v/>
      </c>
      <c r="Y265" s="113" t="n"/>
      <c r="Z265" s="113" t="n"/>
      <c r="AA265" s="118">
        <f>IFERROR(+IF(X265=VLOOKUP(X265,#REF!,1,0),"OK","check!!!!"),"check!!!!")</f>
        <v/>
      </c>
      <c r="AB265" s="113">
        <f>IF(#REF!=X265,"ok","check!!!!")</f>
        <v/>
      </c>
      <c r="AC265" s="119" t="n"/>
    </row>
    <row r="266">
      <c r="A266" s="113" t="inlineStr">
        <is>
          <t>A</t>
        </is>
      </c>
      <c r="B266" s="113" t="inlineStr">
        <is>
          <t>N</t>
        </is>
      </c>
      <c r="C266" s="113" t="inlineStr">
        <is>
          <t>@@</t>
        </is>
      </c>
      <c r="D266" s="113" t="inlineStr">
        <is>
          <t>_Z</t>
        </is>
      </c>
      <c r="E266" s="113" t="inlineStr">
        <is>
          <t>S1312</t>
        </is>
      </c>
      <c r="F266" s="113" t="inlineStr">
        <is>
          <t>_Z</t>
        </is>
      </c>
      <c r="G266" s="113" t="inlineStr">
        <is>
          <t>C</t>
        </is>
      </c>
      <c r="H266" s="113" t="inlineStr">
        <is>
          <t>_Z</t>
        </is>
      </c>
      <c r="I266" s="113" t="inlineStr">
        <is>
          <t>YA3O</t>
        </is>
      </c>
      <c r="J266" s="113" t="inlineStr">
        <is>
          <t>_Z</t>
        </is>
      </c>
      <c r="K266" s="113" t="inlineStr">
        <is>
          <t>T</t>
        </is>
      </c>
      <c r="L266" s="113" t="inlineStr">
        <is>
          <t>S</t>
        </is>
      </c>
      <c r="M266" s="113" t="inlineStr">
        <is>
          <t>V</t>
        </is>
      </c>
      <c r="N266" s="113" t="inlineStr">
        <is>
          <t>_T</t>
        </is>
      </c>
      <c r="O266" s="113" t="inlineStr">
        <is>
          <t>_T</t>
        </is>
      </c>
      <c r="P266" s="113" t="inlineStr">
        <is>
          <t>XDC</t>
        </is>
      </c>
      <c r="Q266" s="113" t="inlineStr">
        <is>
          <t>N</t>
        </is>
      </c>
      <c r="R266" s="113" t="inlineStr">
        <is>
          <t>EDP3</t>
        </is>
      </c>
      <c r="S266" s="128">
        <f>IF(VLOOKUP($X266,#REF!,#REF!,0)="","",VLOOKUP($X266,#REF!,#REF!,0))</f>
        <v/>
      </c>
      <c r="T266" s="128">
        <f>IF(VLOOKUP($X266,#REF!,#REF!,0)="","",VLOOKUP($X266,#REF!,#REF!,0))</f>
        <v/>
      </c>
      <c r="U266" s="128">
        <f>IF(VLOOKUP($X266,#REF!,#REF!,0)="","",VLOOKUP($X266,#REF!,#REF!,0))</f>
        <v/>
      </c>
      <c r="V266" s="128">
        <f>IF(VLOOKUP($X266,#REF!,#REF!,0)="","",VLOOKUP($X266,#REF!,#REF!,0))</f>
        <v/>
      </c>
      <c r="W266" s="113" t="n"/>
      <c r="X266" s="113">
        <f>A266&amp;"."&amp;B266&amp;"."&amp;C266&amp;"."&amp;D266&amp;"."&amp;E266&amp;"."&amp;F266&amp;"."&amp;G266&amp;"."&amp;H266&amp;"."&amp;I266&amp;"."&amp;J266&amp;"."&amp;K266&amp;"."&amp;L266&amp;"."&amp;M266&amp;"."&amp;N266&amp;"."&amp;O266&amp;"."&amp;P266&amp;"."&amp;Q266&amp;"."&amp;R266</f>
        <v/>
      </c>
      <c r="Y266" s="113" t="n"/>
      <c r="Z266" s="113" t="n"/>
      <c r="AA266" s="118">
        <f>IFERROR(+IF(X266=VLOOKUP(X266,#REF!,1,0),"OK","check!!!!"),"check!!!!")</f>
        <v/>
      </c>
      <c r="AB266" s="113">
        <f>IF(#REF!=X266,"ok","check!!!!")</f>
        <v/>
      </c>
      <c r="AC266" s="119" t="n"/>
    </row>
    <row r="267">
      <c r="A267" s="113" t="inlineStr">
        <is>
          <t>A</t>
        </is>
      </c>
      <c r="B267" s="113" t="inlineStr">
        <is>
          <t>N</t>
        </is>
      </c>
      <c r="C267" s="113" t="inlineStr">
        <is>
          <t>@@</t>
        </is>
      </c>
      <c r="D267" s="113" t="inlineStr">
        <is>
          <t>_Z</t>
        </is>
      </c>
      <c r="E267" s="113" t="inlineStr">
        <is>
          <t>S1312</t>
        </is>
      </c>
      <c r="F267" s="113" t="inlineStr">
        <is>
          <t>_Z</t>
        </is>
      </c>
      <c r="G267" s="113" t="inlineStr">
        <is>
          <t>C</t>
        </is>
      </c>
      <c r="H267" s="113" t="inlineStr">
        <is>
          <t>_Z</t>
        </is>
      </c>
      <c r="I267" s="113" t="inlineStr">
        <is>
          <t>LX</t>
        </is>
      </c>
      <c r="J267" s="113" t="inlineStr">
        <is>
          <t>GD</t>
        </is>
      </c>
      <c r="K267" s="113" t="inlineStr">
        <is>
          <t>T</t>
        </is>
      </c>
      <c r="L267" s="113" t="inlineStr">
        <is>
          <t>F</t>
        </is>
      </c>
      <c r="M267" s="113" t="inlineStr">
        <is>
          <t>V</t>
        </is>
      </c>
      <c r="N267" s="113" t="inlineStr">
        <is>
          <t>_T</t>
        </is>
      </c>
      <c r="O267" s="113" t="inlineStr">
        <is>
          <t>_T</t>
        </is>
      </c>
      <c r="P267" s="113" t="inlineStr">
        <is>
          <t>XDC</t>
        </is>
      </c>
      <c r="Q267" s="113" t="inlineStr">
        <is>
          <t>N</t>
        </is>
      </c>
      <c r="R267" s="113" t="inlineStr">
        <is>
          <t>EDP3</t>
        </is>
      </c>
      <c r="S267" s="128">
        <f>IF(VLOOKUP($X267,#REF!,#REF!,0)="","",VLOOKUP($X267,#REF!,#REF!,0))</f>
        <v/>
      </c>
      <c r="T267" s="128">
        <f>IF(VLOOKUP($X267,#REF!,#REF!,0)="","",VLOOKUP($X267,#REF!,#REF!,0))</f>
        <v/>
      </c>
      <c r="U267" s="128">
        <f>IF(VLOOKUP($X267,#REF!,#REF!,0)="","",VLOOKUP($X267,#REF!,#REF!,0))</f>
        <v/>
      </c>
      <c r="V267" s="128">
        <f>IF(VLOOKUP($X267,#REF!,#REF!,0)="","",VLOOKUP($X267,#REF!,#REF!,0))</f>
        <v/>
      </c>
      <c r="W267" s="113" t="n"/>
      <c r="X267" s="113">
        <f>A267&amp;"."&amp;B267&amp;"."&amp;C267&amp;"."&amp;D267&amp;"."&amp;E267&amp;"."&amp;F267&amp;"."&amp;G267&amp;"."&amp;H267&amp;"."&amp;I267&amp;"."&amp;J267&amp;"."&amp;K267&amp;"."&amp;L267&amp;"."&amp;M267&amp;"."&amp;N267&amp;"."&amp;O267&amp;"."&amp;P267&amp;"."&amp;Q267&amp;"."&amp;R267</f>
        <v/>
      </c>
      <c r="Y267" s="113" t="n"/>
      <c r="Z267" s="113" t="n"/>
      <c r="AA267" s="118">
        <f>IFERROR(+IF(X267=VLOOKUP(X267,#REF!,1,0),"OK","check!!!!"),"check!!!!")</f>
        <v/>
      </c>
      <c r="AB267" s="113">
        <f>IF(#REF!=X267,"ok","check!!!!")</f>
        <v/>
      </c>
      <c r="AC267" s="119" t="n"/>
    </row>
    <row r="268">
      <c r="A268" s="113" t="inlineStr">
        <is>
          <t>A</t>
        </is>
      </c>
      <c r="B268" s="113" t="inlineStr">
        <is>
          <t>N</t>
        </is>
      </c>
      <c r="C268" s="113" t="inlineStr">
        <is>
          <t>@@</t>
        </is>
      </c>
      <c r="D268" s="113" t="inlineStr">
        <is>
          <t>_Z</t>
        </is>
      </c>
      <c r="E268" s="113" t="inlineStr">
        <is>
          <t>S1312</t>
        </is>
      </c>
      <c r="F268" s="113" t="inlineStr">
        <is>
          <t>S13</t>
        </is>
      </c>
      <c r="G268" s="113" t="inlineStr">
        <is>
          <t>C</t>
        </is>
      </c>
      <c r="H268" s="113" t="inlineStr">
        <is>
          <t>NE</t>
        </is>
      </c>
      <c r="I268" s="113" t="inlineStr">
        <is>
          <t>LE</t>
        </is>
      </c>
      <c r="J268" s="113" t="inlineStr">
        <is>
          <t>GD</t>
        </is>
      </c>
      <c r="K268" s="113" t="inlineStr">
        <is>
          <t>T</t>
        </is>
      </c>
      <c r="L268" s="113" t="inlineStr">
        <is>
          <t>F</t>
        </is>
      </c>
      <c r="M268" s="113" t="inlineStr">
        <is>
          <t>V</t>
        </is>
      </c>
      <c r="N268" s="113" t="inlineStr">
        <is>
          <t>_T</t>
        </is>
      </c>
      <c r="O268" s="113" t="inlineStr">
        <is>
          <t>_T</t>
        </is>
      </c>
      <c r="P268" s="113" t="inlineStr">
        <is>
          <t>XDC</t>
        </is>
      </c>
      <c r="Q268" s="113" t="inlineStr">
        <is>
          <t>N</t>
        </is>
      </c>
      <c r="R268" s="113" t="inlineStr">
        <is>
          <t>EDP3</t>
        </is>
      </c>
      <c r="S268" s="128">
        <f>IF(VLOOKUP($X268,#REF!,#REF!,0)="","",VLOOKUP($X268,#REF!,#REF!,0))</f>
        <v/>
      </c>
      <c r="T268" s="128">
        <f>IF(VLOOKUP($X268,#REF!,#REF!,0)="","",VLOOKUP($X268,#REF!,#REF!,0))</f>
        <v/>
      </c>
      <c r="U268" s="128">
        <f>IF(VLOOKUP($X268,#REF!,#REF!,0)="","",VLOOKUP($X268,#REF!,#REF!,0))</f>
        <v/>
      </c>
      <c r="V268" s="128">
        <f>IF(VLOOKUP($X268,#REF!,#REF!,0)="","",VLOOKUP($X268,#REF!,#REF!,0))</f>
        <v/>
      </c>
      <c r="W268" s="113" t="n"/>
      <c r="X268" s="113">
        <f>A268&amp;"."&amp;B268&amp;"."&amp;C268&amp;"."&amp;D268&amp;"."&amp;E268&amp;"."&amp;F268&amp;"."&amp;G268&amp;"."&amp;H268&amp;"."&amp;I268&amp;"."&amp;J268&amp;"."&amp;K268&amp;"."&amp;L268&amp;"."&amp;M268&amp;"."&amp;N268&amp;"."&amp;O268&amp;"."&amp;P268&amp;"."&amp;Q268&amp;"."&amp;R268</f>
        <v/>
      </c>
      <c r="Y268" s="113" t="n"/>
      <c r="Z268" s="113" t="n"/>
      <c r="AA268" s="118">
        <f>IFERROR(+IF(X268=VLOOKUP(X268,#REF!,1,0),"OK","check!!!!"),"check!!!!")</f>
        <v/>
      </c>
      <c r="AB268" s="113">
        <f>IF(#REF!=X268,"ok","check!!!!")</f>
        <v/>
      </c>
      <c r="AC268" s="119" t="n"/>
    </row>
    <row r="269">
      <c r="A269" s="113" t="inlineStr">
        <is>
          <t>A</t>
        </is>
      </c>
      <c r="B269" s="113" t="inlineStr">
        <is>
          <t>N</t>
        </is>
      </c>
      <c r="C269" s="113" t="inlineStr">
        <is>
          <t>@@</t>
        </is>
      </c>
      <c r="D269" s="113" t="inlineStr">
        <is>
          <t>_Z</t>
        </is>
      </c>
      <c r="E269" s="113" t="inlineStr">
        <is>
          <t>S1312</t>
        </is>
      </c>
      <c r="F269" s="113" t="inlineStr">
        <is>
          <t>_Z</t>
        </is>
      </c>
      <c r="G269" s="113" t="inlineStr">
        <is>
          <t>C</t>
        </is>
      </c>
      <c r="H269" s="113" t="inlineStr">
        <is>
          <t>L</t>
        </is>
      </c>
      <c r="I269" s="113" t="inlineStr">
        <is>
          <t>LE</t>
        </is>
      </c>
      <c r="J269" s="113" t="inlineStr">
        <is>
          <t>GD</t>
        </is>
      </c>
      <c r="K269" s="113" t="inlineStr">
        <is>
          <t>T</t>
        </is>
      </c>
      <c r="L269" s="113" t="inlineStr">
        <is>
          <t>F</t>
        </is>
      </c>
      <c r="M269" s="113" t="inlineStr">
        <is>
          <t>V</t>
        </is>
      </c>
      <c r="N269" s="113" t="inlineStr">
        <is>
          <t>_T</t>
        </is>
      </c>
      <c r="O269" s="113" t="inlineStr">
        <is>
          <t>_T</t>
        </is>
      </c>
      <c r="P269" s="113" t="inlineStr">
        <is>
          <t>XDC</t>
        </is>
      </c>
      <c r="Q269" s="113" t="inlineStr">
        <is>
          <t>N</t>
        </is>
      </c>
      <c r="R269" s="113" t="inlineStr">
        <is>
          <t>EDP3</t>
        </is>
      </c>
      <c r="S269" s="128">
        <f>IF(VLOOKUP($X269,#REF!,#REF!,0)="","",VLOOKUP($X269,#REF!,#REF!,0))</f>
        <v/>
      </c>
      <c r="T269" s="128">
        <f>IF(VLOOKUP($X269,#REF!,#REF!,0)="","",VLOOKUP($X269,#REF!,#REF!,0))</f>
        <v/>
      </c>
      <c r="U269" s="128">
        <f>IF(VLOOKUP($X269,#REF!,#REF!,0)="","",VLOOKUP($X269,#REF!,#REF!,0))</f>
        <v/>
      </c>
      <c r="V269" s="128">
        <f>IF(VLOOKUP($X269,#REF!,#REF!,0)="","",VLOOKUP($X269,#REF!,#REF!,0))</f>
        <v/>
      </c>
      <c r="W269" s="113" t="n"/>
      <c r="X269" s="113">
        <f>A269&amp;"."&amp;B269&amp;"."&amp;C269&amp;"."&amp;D269&amp;"."&amp;E269&amp;"."&amp;F269&amp;"."&amp;G269&amp;"."&amp;H269&amp;"."&amp;I269&amp;"."&amp;J269&amp;"."&amp;K269&amp;"."&amp;L269&amp;"."&amp;M269&amp;"."&amp;N269&amp;"."&amp;O269&amp;"."&amp;P269&amp;"."&amp;Q269&amp;"."&amp;R269</f>
        <v/>
      </c>
      <c r="Y269" s="113" t="n"/>
      <c r="Z269" s="113" t="n"/>
      <c r="AA269" s="118">
        <f>IFERROR(+IF(X269=VLOOKUP(X269,#REF!,1,0),"OK","check!!!!"),"check!!!!")</f>
        <v/>
      </c>
      <c r="AB269" s="113">
        <f>IF(#REF!=X269,"ok","check!!!!")</f>
        <v/>
      </c>
      <c r="AC269" s="119" t="n"/>
    </row>
    <row r="270">
      <c r="A270" s="113" t="inlineStr">
        <is>
          <t>A</t>
        </is>
      </c>
      <c r="B270" s="113" t="inlineStr">
        <is>
          <t>N</t>
        </is>
      </c>
      <c r="C270" s="113" t="inlineStr">
        <is>
          <t>@@</t>
        </is>
      </c>
      <c r="D270" s="113" t="inlineStr">
        <is>
          <t>_Z</t>
        </is>
      </c>
      <c r="E270" s="113" t="inlineStr">
        <is>
          <t>S1312</t>
        </is>
      </c>
      <c r="F270" s="113" t="inlineStr">
        <is>
          <t>S13P</t>
        </is>
      </c>
      <c r="G270" s="113" t="inlineStr">
        <is>
          <t>_Z</t>
        </is>
      </c>
      <c r="H270" s="113" t="inlineStr">
        <is>
          <t>A</t>
        </is>
      </c>
      <c r="I270" s="113" t="inlineStr">
        <is>
          <t>LE</t>
        </is>
      </c>
      <c r="J270" s="113" t="inlineStr">
        <is>
          <t>GD</t>
        </is>
      </c>
      <c r="K270" s="113" t="inlineStr">
        <is>
          <t>T</t>
        </is>
      </c>
      <c r="L270" s="113" t="inlineStr">
        <is>
          <t>F</t>
        </is>
      </c>
      <c r="M270" s="113" t="inlineStr">
        <is>
          <t>V</t>
        </is>
      </c>
      <c r="N270" s="113" t="inlineStr">
        <is>
          <t>_T</t>
        </is>
      </c>
      <c r="O270" s="113" t="inlineStr">
        <is>
          <t>_T</t>
        </is>
      </c>
      <c r="P270" s="113" t="inlineStr">
        <is>
          <t>XDC</t>
        </is>
      </c>
      <c r="Q270" s="113" t="inlineStr">
        <is>
          <t>N</t>
        </is>
      </c>
      <c r="R270" s="113" t="inlineStr">
        <is>
          <t>EDP3</t>
        </is>
      </c>
      <c r="S270" s="128">
        <f>IF(VLOOKUP($X270,#REF!,#REF!,0)="","",VLOOKUP($X270,#REF!,#REF!,0))</f>
        <v/>
      </c>
      <c r="T270" s="128">
        <f>IF(VLOOKUP($X270,#REF!,#REF!,0)="","",VLOOKUP($X270,#REF!,#REF!,0))</f>
        <v/>
      </c>
      <c r="U270" s="128">
        <f>IF(VLOOKUP($X270,#REF!,#REF!,0)="","",VLOOKUP($X270,#REF!,#REF!,0))</f>
        <v/>
      </c>
      <c r="V270" s="128">
        <f>IF(VLOOKUP($X270,#REF!,#REF!,0)="","",VLOOKUP($X270,#REF!,#REF!,0))</f>
        <v/>
      </c>
      <c r="W270" s="113" t="n"/>
      <c r="X270" s="113">
        <f>A270&amp;"."&amp;B270&amp;"."&amp;C270&amp;"."&amp;D270&amp;"."&amp;E270&amp;"."&amp;F270&amp;"."&amp;G270&amp;"."&amp;H270&amp;"."&amp;I270&amp;"."&amp;J270&amp;"."&amp;K270&amp;"."&amp;L270&amp;"."&amp;M270&amp;"."&amp;N270&amp;"."&amp;O270&amp;"."&amp;P270&amp;"."&amp;Q270&amp;"."&amp;R270</f>
        <v/>
      </c>
      <c r="Y270" s="113" t="n"/>
      <c r="Z270" s="113" t="n"/>
      <c r="AA270" s="118">
        <f>IFERROR(+IF(X270=VLOOKUP(X270,#REF!,1,0),"OK","check!!!!"),"check!!!!")</f>
        <v/>
      </c>
      <c r="AB270" s="113">
        <f>IF(#REF!=X270,"ok","check!!!!")</f>
        <v/>
      </c>
      <c r="AC270" s="119" t="n"/>
    </row>
    <row r="271">
      <c r="A271" s="113" t="inlineStr">
        <is>
          <t>A</t>
        </is>
      </c>
      <c r="B271" s="113" t="inlineStr">
        <is>
          <t>N</t>
        </is>
      </c>
      <c r="C271" s="113" t="inlineStr">
        <is>
          <t>@@</t>
        </is>
      </c>
      <c r="D271" s="113" t="inlineStr">
        <is>
          <t>_Z</t>
        </is>
      </c>
      <c r="E271" s="113" t="inlineStr">
        <is>
          <t>S1313</t>
        </is>
      </c>
      <c r="F271" s="113" t="inlineStr">
        <is>
          <t>_Z</t>
        </is>
      </c>
      <c r="G271" s="113" t="inlineStr">
        <is>
          <t>_Z</t>
        </is>
      </c>
      <c r="H271" s="113" t="inlineStr">
        <is>
          <t>B</t>
        </is>
      </c>
      <c r="I271" s="113" t="inlineStr">
        <is>
          <t>B9</t>
        </is>
      </c>
      <c r="J271" s="113" t="inlineStr">
        <is>
          <t>_Z</t>
        </is>
      </c>
      <c r="K271" s="113" t="inlineStr">
        <is>
          <t>_Z</t>
        </is>
      </c>
      <c r="L271" s="113" t="inlineStr">
        <is>
          <t>S</t>
        </is>
      </c>
      <c r="M271" s="113" t="inlineStr">
        <is>
          <t>V</t>
        </is>
      </c>
      <c r="N271" s="113" t="inlineStr">
        <is>
          <t>_T</t>
        </is>
      </c>
      <c r="O271" s="113" t="inlineStr">
        <is>
          <t>_T</t>
        </is>
      </c>
      <c r="P271" s="113" t="inlineStr">
        <is>
          <t>XDC</t>
        </is>
      </c>
      <c r="Q271" s="113" t="inlineStr">
        <is>
          <t>N</t>
        </is>
      </c>
      <c r="R271" s="113" t="inlineStr">
        <is>
          <t>EDP3</t>
        </is>
      </c>
      <c r="S271" s="129">
        <f>IF(VLOOKUP($X271,'Table 3D'!$B$10:$G$53,'Table 3D'!M$1,0)="","",VLOOKUP($X271,'Table 3D'!$B$10:$G$53,'Table 3D'!M$1,0))</f>
        <v/>
      </c>
      <c r="T271" s="129">
        <f>IF(VLOOKUP($X271,'Table 3D'!$B$10:$G$53,'Table 3D'!N$1,0)="","",VLOOKUP($X271,'Table 3D'!$B$10:$G$53,'Table 3D'!N$1,0))</f>
        <v/>
      </c>
      <c r="U271" s="129">
        <f>IF(VLOOKUP($X271,'Table 3D'!$B$10:$G$53,'Table 3D'!O$1,0)="","",VLOOKUP($X271,'Table 3D'!$B$10:$G$53,'Table 3D'!O$1,0))</f>
        <v/>
      </c>
      <c r="V271" s="129">
        <f>IF(VLOOKUP($X271,'Table 3D'!$B$10:$G$53,'Table 3D'!P$1,0)="","",VLOOKUP($X271,'Table 3D'!$B$10:$G$53,'Table 3D'!P$1,0))</f>
        <v/>
      </c>
      <c r="W271" s="113" t="n"/>
      <c r="X271" s="113">
        <f>A271&amp;"."&amp;B271&amp;"."&amp;C271&amp;"."&amp;D271&amp;"."&amp;E271&amp;"."&amp;F271&amp;"."&amp;G271&amp;"."&amp;H271&amp;"."&amp;I271&amp;"."&amp;J271&amp;"."&amp;K271&amp;"."&amp;L271&amp;"."&amp;M271&amp;"."&amp;N271&amp;"."&amp;O271&amp;"."&amp;P271&amp;"."&amp;Q271&amp;"."&amp;R271</f>
        <v/>
      </c>
      <c r="Y271" s="113" t="n"/>
      <c r="Z271" s="113" t="n"/>
      <c r="AA271" s="118">
        <f>IFERROR(+IF(X271=VLOOKUP(X271,'Table 3D'!$B$10:$B$53,1,0),"OK","check!!!!"),"check!!!!")</f>
        <v/>
      </c>
      <c r="AB271" s="113">
        <f>IF('Table 3D'!B$10=X271,"ok","check!!!!")</f>
        <v/>
      </c>
      <c r="AC271" s="119" t="n"/>
    </row>
    <row r="272">
      <c r="A272" s="113" t="inlineStr">
        <is>
          <t>A</t>
        </is>
      </c>
      <c r="B272" s="113" t="inlineStr">
        <is>
          <t>N</t>
        </is>
      </c>
      <c r="C272" s="113" t="inlineStr">
        <is>
          <t>@@</t>
        </is>
      </c>
      <c r="D272" s="113" t="inlineStr">
        <is>
          <t>_Z</t>
        </is>
      </c>
      <c r="E272" s="113" t="inlineStr">
        <is>
          <t>S1313</t>
        </is>
      </c>
      <c r="F272" s="113" t="inlineStr">
        <is>
          <t>_Z</t>
        </is>
      </c>
      <c r="G272" s="113" t="inlineStr">
        <is>
          <t>C</t>
        </is>
      </c>
      <c r="H272" s="113" t="inlineStr">
        <is>
          <t>A</t>
        </is>
      </c>
      <c r="I272" s="113" t="inlineStr">
        <is>
          <t>F</t>
        </is>
      </c>
      <c r="J272" s="113" t="inlineStr">
        <is>
          <t>F</t>
        </is>
      </c>
      <c r="K272" s="113" t="inlineStr">
        <is>
          <t>T</t>
        </is>
      </c>
      <c r="L272" s="113" t="inlineStr">
        <is>
          <t>S</t>
        </is>
      </c>
      <c r="M272" s="113" t="inlineStr">
        <is>
          <t>V</t>
        </is>
      </c>
      <c r="N272" s="113" t="inlineStr">
        <is>
          <t>_T</t>
        </is>
      </c>
      <c r="O272" s="113" t="inlineStr">
        <is>
          <t>_T</t>
        </is>
      </c>
      <c r="P272" s="113" t="inlineStr">
        <is>
          <t>XDC</t>
        </is>
      </c>
      <c r="Q272" s="113" t="inlineStr">
        <is>
          <t>N</t>
        </is>
      </c>
      <c r="R272" s="113" t="inlineStr">
        <is>
          <t>EDP3</t>
        </is>
      </c>
      <c r="S272" s="129">
        <f>IF(VLOOKUP($X272,'Table 3D'!$B$10:$G$53,'Table 3D'!M$1,0)="","",VLOOKUP($X272,'Table 3D'!$B$10:$G$53,'Table 3D'!M$1,0))</f>
        <v/>
      </c>
      <c r="T272" s="129">
        <f>IF(VLOOKUP($X272,'Table 3D'!$B$10:$G$53,'Table 3D'!N$1,0)="","",VLOOKUP($X272,'Table 3D'!$B$10:$G$53,'Table 3D'!N$1,0))</f>
        <v/>
      </c>
      <c r="U272" s="129">
        <f>IF(VLOOKUP($X272,'Table 3D'!$B$10:$G$53,'Table 3D'!O$1,0)="","",VLOOKUP($X272,'Table 3D'!$B$10:$G$53,'Table 3D'!O$1,0))</f>
        <v/>
      </c>
      <c r="V272" s="129">
        <f>IF(VLOOKUP($X272,'Table 3D'!$B$10:$G$53,'Table 3D'!P$1,0)="","",VLOOKUP($X272,'Table 3D'!$B$10:$G$53,'Table 3D'!P$1,0))</f>
        <v/>
      </c>
      <c r="W272" s="113" t="n"/>
      <c r="X272" s="113">
        <f>A272&amp;"."&amp;B272&amp;"."&amp;C272&amp;"."&amp;D272&amp;"."&amp;E272&amp;"."&amp;F272&amp;"."&amp;G272&amp;"."&amp;H272&amp;"."&amp;I272&amp;"."&amp;J272&amp;"."&amp;K272&amp;"."&amp;L272&amp;"."&amp;M272&amp;"."&amp;N272&amp;"."&amp;O272&amp;"."&amp;P272&amp;"."&amp;Q272&amp;"."&amp;R272</f>
        <v/>
      </c>
      <c r="Y272" s="113" t="n"/>
      <c r="Z272" s="113" t="n"/>
      <c r="AA272" s="118">
        <f>IFERROR(+IF(X272=VLOOKUP(X272,'Table 3D'!$B$10:$B$53,1,0),"OK","check!!!!"),"check!!!!")</f>
        <v/>
      </c>
      <c r="AB272" s="113">
        <f>IF('Table 3D'!B$12=X272,"ok","check!!!!")</f>
        <v/>
      </c>
      <c r="AC272" s="119" t="n"/>
    </row>
    <row r="273">
      <c r="A273" s="113" t="inlineStr">
        <is>
          <t>A</t>
        </is>
      </c>
      <c r="B273" s="113" t="inlineStr">
        <is>
          <t>N</t>
        </is>
      </c>
      <c r="C273" s="113" t="inlineStr">
        <is>
          <t>@@</t>
        </is>
      </c>
      <c r="D273" s="113" t="inlineStr">
        <is>
          <t>_Z</t>
        </is>
      </c>
      <c r="E273" s="113" t="inlineStr">
        <is>
          <t>S1313</t>
        </is>
      </c>
      <c r="F273" s="113" t="inlineStr">
        <is>
          <t>_Z</t>
        </is>
      </c>
      <c r="G273" s="113" t="inlineStr">
        <is>
          <t>C</t>
        </is>
      </c>
      <c r="H273" s="113" t="inlineStr">
        <is>
          <t>A</t>
        </is>
      </c>
      <c r="I273" s="113" t="inlineStr">
        <is>
          <t>F</t>
        </is>
      </c>
      <c r="J273" s="113" t="inlineStr">
        <is>
          <t>F2</t>
        </is>
      </c>
      <c r="K273" s="113" t="inlineStr">
        <is>
          <t>T</t>
        </is>
      </c>
      <c r="L273" s="113" t="inlineStr">
        <is>
          <t>S</t>
        </is>
      </c>
      <c r="M273" s="113" t="inlineStr">
        <is>
          <t>V</t>
        </is>
      </c>
      <c r="N273" s="113" t="inlineStr">
        <is>
          <t>_T</t>
        </is>
      </c>
      <c r="O273" s="113" t="inlineStr">
        <is>
          <t>_T</t>
        </is>
      </c>
      <c r="P273" s="113" t="inlineStr">
        <is>
          <t>XDC</t>
        </is>
      </c>
      <c r="Q273" s="113" t="inlineStr">
        <is>
          <t>N</t>
        </is>
      </c>
      <c r="R273" s="113" t="inlineStr">
        <is>
          <t>EDP3</t>
        </is>
      </c>
      <c r="S273" s="129">
        <f>IF(VLOOKUP($X273,'Table 3D'!$B$10:$G$53,'Table 3D'!M$1,0)="","",VLOOKUP($X273,'Table 3D'!$B$10:$G$53,'Table 3D'!M$1,0))</f>
        <v/>
      </c>
      <c r="T273" s="129">
        <f>IF(VLOOKUP($X273,'Table 3D'!$B$10:$G$53,'Table 3D'!N$1,0)="","",VLOOKUP($X273,'Table 3D'!$B$10:$G$53,'Table 3D'!N$1,0))</f>
        <v/>
      </c>
      <c r="U273" s="129">
        <f>IF(VLOOKUP($X273,'Table 3D'!$B$10:$G$53,'Table 3D'!O$1,0)="","",VLOOKUP($X273,'Table 3D'!$B$10:$G$53,'Table 3D'!O$1,0))</f>
        <v/>
      </c>
      <c r="V273" s="129">
        <f>IF(VLOOKUP($X273,'Table 3D'!$B$10:$G$53,'Table 3D'!P$1,0)="","",VLOOKUP($X273,'Table 3D'!$B$10:$G$53,'Table 3D'!P$1,0))</f>
        <v/>
      </c>
      <c r="W273" s="113" t="n"/>
      <c r="X273" s="113">
        <f>A273&amp;"."&amp;B273&amp;"."&amp;C273&amp;"."&amp;D273&amp;"."&amp;E273&amp;"."&amp;F273&amp;"."&amp;G273&amp;"."&amp;H273&amp;"."&amp;I273&amp;"."&amp;J273&amp;"."&amp;K273&amp;"."&amp;L273&amp;"."&amp;M273&amp;"."&amp;N273&amp;"."&amp;O273&amp;"."&amp;P273&amp;"."&amp;Q273&amp;"."&amp;R273</f>
        <v/>
      </c>
      <c r="Y273" s="113" t="n"/>
      <c r="Z273" s="113" t="n"/>
      <c r="AA273" s="118">
        <f>IFERROR(+IF(X273=VLOOKUP(X273,'Table 3D'!$B$10:$B$53,1,0),"OK","check!!!!"),"check!!!!")</f>
        <v/>
      </c>
      <c r="AB273" s="113">
        <f>IF('Table 3D'!B$13=X273,"ok","check!!!!")</f>
        <v/>
      </c>
      <c r="AC273" s="119" t="n"/>
    </row>
    <row r="274">
      <c r="A274" s="113" t="inlineStr">
        <is>
          <t>A</t>
        </is>
      </c>
      <c r="B274" s="113" t="inlineStr">
        <is>
          <t>N</t>
        </is>
      </c>
      <c r="C274" s="113" t="inlineStr">
        <is>
          <t>@@</t>
        </is>
      </c>
      <c r="D274" s="113" t="inlineStr">
        <is>
          <t>_Z</t>
        </is>
      </c>
      <c r="E274" s="113" t="inlineStr">
        <is>
          <t>S1313</t>
        </is>
      </c>
      <c r="F274" s="113" t="inlineStr">
        <is>
          <t>_Z</t>
        </is>
      </c>
      <c r="G274" s="113" t="inlineStr">
        <is>
          <t>C</t>
        </is>
      </c>
      <c r="H274" s="113" t="inlineStr">
        <is>
          <t>A</t>
        </is>
      </c>
      <c r="I274" s="113" t="inlineStr">
        <is>
          <t>F</t>
        </is>
      </c>
      <c r="J274" s="113" t="inlineStr">
        <is>
          <t>F3</t>
        </is>
      </c>
      <c r="K274" s="113" t="inlineStr">
        <is>
          <t>T</t>
        </is>
      </c>
      <c r="L274" s="113" t="inlineStr">
        <is>
          <t>S</t>
        </is>
      </c>
      <c r="M274" s="113" t="inlineStr">
        <is>
          <t>V</t>
        </is>
      </c>
      <c r="N274" s="113" t="inlineStr">
        <is>
          <t>_T</t>
        </is>
      </c>
      <c r="O274" s="113" t="inlineStr">
        <is>
          <t>_T</t>
        </is>
      </c>
      <c r="P274" s="113" t="inlineStr">
        <is>
          <t>XDC</t>
        </is>
      </c>
      <c r="Q274" s="113" t="inlineStr">
        <is>
          <t>N</t>
        </is>
      </c>
      <c r="R274" s="113" t="inlineStr">
        <is>
          <t>EDP3</t>
        </is>
      </c>
      <c r="S274" s="129">
        <f>IF(VLOOKUP($X274,'Table 3D'!$B$10:$G$53,'Table 3D'!M$1,0)="","",VLOOKUP($X274,'Table 3D'!$B$10:$G$53,'Table 3D'!M$1,0))</f>
        <v/>
      </c>
      <c r="T274" s="129">
        <f>IF(VLOOKUP($X274,'Table 3D'!$B$10:$G$53,'Table 3D'!N$1,0)="","",VLOOKUP($X274,'Table 3D'!$B$10:$G$53,'Table 3D'!N$1,0))</f>
        <v/>
      </c>
      <c r="U274" s="129">
        <f>IF(VLOOKUP($X274,'Table 3D'!$B$10:$G$53,'Table 3D'!O$1,0)="","",VLOOKUP($X274,'Table 3D'!$B$10:$G$53,'Table 3D'!O$1,0))</f>
        <v/>
      </c>
      <c r="V274" s="129">
        <f>IF(VLOOKUP($X274,'Table 3D'!$B$10:$G$53,'Table 3D'!P$1,0)="","",VLOOKUP($X274,'Table 3D'!$B$10:$G$53,'Table 3D'!P$1,0))</f>
        <v/>
      </c>
      <c r="W274" s="113" t="n"/>
      <c r="X274" s="113">
        <f>A274&amp;"."&amp;B274&amp;"."&amp;C274&amp;"."&amp;D274&amp;"."&amp;E274&amp;"."&amp;F274&amp;"."&amp;G274&amp;"."&amp;H274&amp;"."&amp;I274&amp;"."&amp;J274&amp;"."&amp;K274&amp;"."&amp;L274&amp;"."&amp;M274&amp;"."&amp;N274&amp;"."&amp;O274&amp;"."&amp;P274&amp;"."&amp;Q274&amp;"."&amp;R274</f>
        <v/>
      </c>
      <c r="Y274" s="113" t="n"/>
      <c r="Z274" s="113" t="n"/>
      <c r="AA274" s="118">
        <f>IFERROR(+IF(X274=VLOOKUP(X274,'Table 3D'!$B$10:$B$53,1,0),"OK","check!!!!"),"check!!!!")</f>
        <v/>
      </c>
      <c r="AB274" s="113">
        <f>IF('Table 3D'!B$14=X274,"ok","check!!!!")</f>
        <v/>
      </c>
      <c r="AC274" s="119" t="n"/>
    </row>
    <row r="275">
      <c r="A275" s="113" t="inlineStr">
        <is>
          <t>A</t>
        </is>
      </c>
      <c r="B275" s="113" t="inlineStr">
        <is>
          <t>N</t>
        </is>
      </c>
      <c r="C275" s="113" t="inlineStr">
        <is>
          <t>@@</t>
        </is>
      </c>
      <c r="D275" s="113" t="inlineStr">
        <is>
          <t>_Z</t>
        </is>
      </c>
      <c r="E275" s="113" t="inlineStr">
        <is>
          <t>S1313</t>
        </is>
      </c>
      <c r="F275" s="113" t="inlineStr">
        <is>
          <t>_Z</t>
        </is>
      </c>
      <c r="G275" s="113" t="inlineStr">
        <is>
          <t>C</t>
        </is>
      </c>
      <c r="H275" s="113" t="inlineStr">
        <is>
          <t>A</t>
        </is>
      </c>
      <c r="I275" s="113" t="inlineStr">
        <is>
          <t>F</t>
        </is>
      </c>
      <c r="J275" s="113" t="inlineStr">
        <is>
          <t>F4</t>
        </is>
      </c>
      <c r="K275" s="113" t="inlineStr">
        <is>
          <t>T</t>
        </is>
      </c>
      <c r="L275" s="113" t="inlineStr">
        <is>
          <t>S</t>
        </is>
      </c>
      <c r="M275" s="113" t="inlineStr">
        <is>
          <t>V</t>
        </is>
      </c>
      <c r="N275" s="113" t="inlineStr">
        <is>
          <t>_T</t>
        </is>
      </c>
      <c r="O275" s="113" t="inlineStr">
        <is>
          <t>_T</t>
        </is>
      </c>
      <c r="P275" s="113" t="inlineStr">
        <is>
          <t>XDC</t>
        </is>
      </c>
      <c r="Q275" s="113" t="inlineStr">
        <is>
          <t>N</t>
        </is>
      </c>
      <c r="R275" s="113" t="inlineStr">
        <is>
          <t>EDP3</t>
        </is>
      </c>
      <c r="S275" s="129">
        <f>IF(VLOOKUP($X275,'Table 3D'!$B$10:$G$53,'Table 3D'!M$1,0)="","",VLOOKUP($X275,'Table 3D'!$B$10:$G$53,'Table 3D'!M$1,0))</f>
        <v/>
      </c>
      <c r="T275" s="129">
        <f>IF(VLOOKUP($X275,'Table 3D'!$B$10:$G$53,'Table 3D'!N$1,0)="","",VLOOKUP($X275,'Table 3D'!$B$10:$G$53,'Table 3D'!N$1,0))</f>
        <v/>
      </c>
      <c r="U275" s="129">
        <f>IF(VLOOKUP($X275,'Table 3D'!$B$10:$G$53,'Table 3D'!O$1,0)="","",VLOOKUP($X275,'Table 3D'!$B$10:$G$53,'Table 3D'!O$1,0))</f>
        <v/>
      </c>
      <c r="V275" s="129">
        <f>IF(VLOOKUP($X275,'Table 3D'!$B$10:$G$53,'Table 3D'!P$1,0)="","",VLOOKUP($X275,'Table 3D'!$B$10:$G$53,'Table 3D'!P$1,0))</f>
        <v/>
      </c>
      <c r="W275" s="113" t="n"/>
      <c r="X275" s="113">
        <f>A275&amp;"."&amp;B275&amp;"."&amp;C275&amp;"."&amp;D275&amp;"."&amp;E275&amp;"."&amp;F275&amp;"."&amp;G275&amp;"."&amp;H275&amp;"."&amp;I275&amp;"."&amp;J275&amp;"."&amp;K275&amp;"."&amp;L275&amp;"."&amp;M275&amp;"."&amp;N275&amp;"."&amp;O275&amp;"."&amp;P275&amp;"."&amp;Q275&amp;"."&amp;R275</f>
        <v/>
      </c>
      <c r="Y275" s="113" t="n"/>
      <c r="Z275" s="113" t="n"/>
      <c r="AA275" s="118">
        <f>IFERROR(+IF(X275=VLOOKUP(X275,'Table 3D'!$B$10:$B$53,1,0),"OK","check!!!!"),"check!!!!")</f>
        <v/>
      </c>
      <c r="AB275" s="113">
        <f>IF('Table 3D'!B$15=X275,"ok","check!!!!")</f>
        <v/>
      </c>
      <c r="AC275" s="119" t="n"/>
    </row>
    <row r="276">
      <c r="A276" s="113" t="inlineStr">
        <is>
          <t>A</t>
        </is>
      </c>
      <c r="B276" s="113" t="inlineStr">
        <is>
          <t>N</t>
        </is>
      </c>
      <c r="C276" s="113" t="inlineStr">
        <is>
          <t>@@</t>
        </is>
      </c>
      <c r="D276" s="113" t="inlineStr">
        <is>
          <t>_Z</t>
        </is>
      </c>
      <c r="E276" s="113" t="inlineStr">
        <is>
          <t>S1313</t>
        </is>
      </c>
      <c r="F276" s="113" t="inlineStr">
        <is>
          <t>_Z</t>
        </is>
      </c>
      <c r="G276" s="113" t="inlineStr">
        <is>
          <t>C</t>
        </is>
      </c>
      <c r="H276" s="113" t="inlineStr">
        <is>
          <t>AI</t>
        </is>
      </c>
      <c r="I276" s="113" t="inlineStr">
        <is>
          <t>F</t>
        </is>
      </c>
      <c r="J276" s="113" t="inlineStr">
        <is>
          <t>F4</t>
        </is>
      </c>
      <c r="K276" s="113" t="inlineStr">
        <is>
          <t>T</t>
        </is>
      </c>
      <c r="L276" s="113" t="inlineStr">
        <is>
          <t>S</t>
        </is>
      </c>
      <c r="M276" s="113" t="inlineStr">
        <is>
          <t>V</t>
        </is>
      </c>
      <c r="N276" s="113" t="inlineStr">
        <is>
          <t>_T</t>
        </is>
      </c>
      <c r="O276" s="113" t="inlineStr">
        <is>
          <t>_T</t>
        </is>
      </c>
      <c r="P276" s="113" t="inlineStr">
        <is>
          <t>XDC</t>
        </is>
      </c>
      <c r="Q276" s="113" t="inlineStr">
        <is>
          <t>N</t>
        </is>
      </c>
      <c r="R276" s="113" t="inlineStr">
        <is>
          <t>EDP3</t>
        </is>
      </c>
      <c r="S276" s="129">
        <f>IF(VLOOKUP($X276,'Table 3D'!$B$10:$G$53,'Table 3D'!M$1,0)="","",VLOOKUP($X276,'Table 3D'!$B$10:$G$53,'Table 3D'!M$1,0))</f>
        <v/>
      </c>
      <c r="T276" s="129">
        <f>IF(VLOOKUP($X276,'Table 3D'!$B$10:$G$53,'Table 3D'!N$1,0)="","",VLOOKUP($X276,'Table 3D'!$B$10:$G$53,'Table 3D'!N$1,0))</f>
        <v/>
      </c>
      <c r="U276" s="129">
        <f>IF(VLOOKUP($X276,'Table 3D'!$B$10:$G$53,'Table 3D'!O$1,0)="","",VLOOKUP($X276,'Table 3D'!$B$10:$G$53,'Table 3D'!O$1,0))</f>
        <v/>
      </c>
      <c r="V276" s="129">
        <f>IF(VLOOKUP($X276,'Table 3D'!$B$10:$G$53,'Table 3D'!P$1,0)="","",VLOOKUP($X276,'Table 3D'!$B$10:$G$53,'Table 3D'!P$1,0))</f>
        <v/>
      </c>
      <c r="W276" s="113" t="n"/>
      <c r="X276" s="113">
        <f>A276&amp;"."&amp;B276&amp;"."&amp;C276&amp;"."&amp;D276&amp;"."&amp;E276&amp;"."&amp;F276&amp;"."&amp;G276&amp;"."&amp;H276&amp;"."&amp;I276&amp;"."&amp;J276&amp;"."&amp;K276&amp;"."&amp;L276&amp;"."&amp;M276&amp;"."&amp;N276&amp;"."&amp;O276&amp;"."&amp;P276&amp;"."&amp;Q276&amp;"."&amp;R276</f>
        <v/>
      </c>
      <c r="Y276" s="113" t="n"/>
      <c r="Z276" s="113" t="n"/>
      <c r="AA276" s="118">
        <f>IFERROR(+IF(X276=VLOOKUP(X276,'Table 3D'!$B$10:$B$53,1,0),"OK","check!!!!"),"check!!!!")</f>
        <v/>
      </c>
      <c r="AB276" s="113">
        <f>IF('Table 3D'!B$16=X276,"ok","check!!!!")</f>
        <v/>
      </c>
      <c r="AC276" s="119" t="n"/>
    </row>
    <row r="277">
      <c r="A277" s="113" t="inlineStr">
        <is>
          <t>A</t>
        </is>
      </c>
      <c r="B277" s="113" t="inlineStr">
        <is>
          <t>N</t>
        </is>
      </c>
      <c r="C277" s="113" t="inlineStr">
        <is>
          <t>@@</t>
        </is>
      </c>
      <c r="D277" s="113" t="inlineStr">
        <is>
          <t>_Z</t>
        </is>
      </c>
      <c r="E277" s="113" t="inlineStr">
        <is>
          <t>S1313</t>
        </is>
      </c>
      <c r="F277" s="113" t="inlineStr">
        <is>
          <t>_Z</t>
        </is>
      </c>
      <c r="G277" s="113" t="inlineStr">
        <is>
          <t>C</t>
        </is>
      </c>
      <c r="H277" s="113" t="inlineStr">
        <is>
          <t>AD</t>
        </is>
      </c>
      <c r="I277" s="113" t="inlineStr">
        <is>
          <t>F</t>
        </is>
      </c>
      <c r="J277" s="113" t="inlineStr">
        <is>
          <t>F4</t>
        </is>
      </c>
      <c r="K277" s="113" t="inlineStr">
        <is>
          <t>T</t>
        </is>
      </c>
      <c r="L277" s="113" t="inlineStr">
        <is>
          <t>S</t>
        </is>
      </c>
      <c r="M277" s="113" t="inlineStr">
        <is>
          <t>V</t>
        </is>
      </c>
      <c r="N277" s="113" t="inlineStr">
        <is>
          <t>_T</t>
        </is>
      </c>
      <c r="O277" s="113" t="inlineStr">
        <is>
          <t>_T</t>
        </is>
      </c>
      <c r="P277" s="113" t="inlineStr">
        <is>
          <t>XDC</t>
        </is>
      </c>
      <c r="Q277" s="113" t="inlineStr">
        <is>
          <t>N</t>
        </is>
      </c>
      <c r="R277" s="113" t="inlineStr">
        <is>
          <t>EDP3</t>
        </is>
      </c>
      <c r="S277" s="129">
        <f>IF(VLOOKUP($X277,'Table 3D'!$B$10:$G$53,'Table 3D'!M$1,0)="","",VLOOKUP($X277,'Table 3D'!$B$10:$G$53,'Table 3D'!M$1,0))</f>
        <v/>
      </c>
      <c r="T277" s="129">
        <f>IF(VLOOKUP($X277,'Table 3D'!$B$10:$G$53,'Table 3D'!N$1,0)="","",VLOOKUP($X277,'Table 3D'!$B$10:$G$53,'Table 3D'!N$1,0))</f>
        <v/>
      </c>
      <c r="U277" s="129">
        <f>IF(VLOOKUP($X277,'Table 3D'!$B$10:$G$53,'Table 3D'!O$1,0)="","",VLOOKUP($X277,'Table 3D'!$B$10:$G$53,'Table 3D'!O$1,0))</f>
        <v/>
      </c>
      <c r="V277" s="129">
        <f>IF(VLOOKUP($X277,'Table 3D'!$B$10:$G$53,'Table 3D'!P$1,0)="","",VLOOKUP($X277,'Table 3D'!$B$10:$G$53,'Table 3D'!P$1,0))</f>
        <v/>
      </c>
      <c r="W277" s="113" t="n"/>
      <c r="X277" s="113">
        <f>A277&amp;"."&amp;B277&amp;"."&amp;C277&amp;"."&amp;D277&amp;"."&amp;E277&amp;"."&amp;F277&amp;"."&amp;G277&amp;"."&amp;H277&amp;"."&amp;I277&amp;"."&amp;J277&amp;"."&amp;K277&amp;"."&amp;L277&amp;"."&amp;M277&amp;"."&amp;N277&amp;"."&amp;O277&amp;"."&amp;P277&amp;"."&amp;Q277&amp;"."&amp;R277</f>
        <v/>
      </c>
      <c r="Y277" s="113" t="n"/>
      <c r="Z277" s="113" t="n"/>
      <c r="AA277" s="118">
        <f>IFERROR(+IF(X277=VLOOKUP(X277,'Table 3D'!$B$10:$B$53,1,0),"OK","check!!!!"),"check!!!!")</f>
        <v/>
      </c>
      <c r="AB277" s="113">
        <f>IF('Table 3D'!B$17=X277,"ok","check!!!!")</f>
        <v/>
      </c>
      <c r="AC277" s="119" t="n"/>
    </row>
    <row r="278">
      <c r="A278" s="113" t="inlineStr">
        <is>
          <t>A</t>
        </is>
      </c>
      <c r="B278" s="113" t="inlineStr">
        <is>
          <t>N</t>
        </is>
      </c>
      <c r="C278" s="113" t="inlineStr">
        <is>
          <t>@@</t>
        </is>
      </c>
      <c r="D278" s="113" t="inlineStr">
        <is>
          <t>_Z</t>
        </is>
      </c>
      <c r="E278" s="113" t="inlineStr">
        <is>
          <t>S1313</t>
        </is>
      </c>
      <c r="F278" s="113" t="inlineStr">
        <is>
          <t>_Z</t>
        </is>
      </c>
      <c r="G278" s="113" t="inlineStr">
        <is>
          <t>C</t>
        </is>
      </c>
      <c r="H278" s="113" t="inlineStr">
        <is>
          <t>A</t>
        </is>
      </c>
      <c r="I278" s="113" t="inlineStr">
        <is>
          <t>F</t>
        </is>
      </c>
      <c r="J278" s="113" t="inlineStr">
        <is>
          <t>F4</t>
        </is>
      </c>
      <c r="K278" s="113" t="inlineStr">
        <is>
          <t>S</t>
        </is>
      </c>
      <c r="L278" s="113" t="inlineStr">
        <is>
          <t>S</t>
        </is>
      </c>
      <c r="M278" s="113" t="inlineStr">
        <is>
          <t>V</t>
        </is>
      </c>
      <c r="N278" s="113" t="inlineStr">
        <is>
          <t>_T</t>
        </is>
      </c>
      <c r="O278" s="113" t="inlineStr">
        <is>
          <t>_T</t>
        </is>
      </c>
      <c r="P278" s="113" t="inlineStr">
        <is>
          <t>XDC</t>
        </is>
      </c>
      <c r="Q278" s="113" t="inlineStr">
        <is>
          <t>N</t>
        </is>
      </c>
      <c r="R278" s="113" t="inlineStr">
        <is>
          <t>EDP3</t>
        </is>
      </c>
      <c r="S278" s="129">
        <f>IF(VLOOKUP($X278,'Table 3D'!$B$10:$G$53,'Table 3D'!M$1,0)="","",VLOOKUP($X278,'Table 3D'!$B$10:$G$53,'Table 3D'!M$1,0))</f>
        <v/>
      </c>
      <c r="T278" s="129">
        <f>IF(VLOOKUP($X278,'Table 3D'!$B$10:$G$53,'Table 3D'!N$1,0)="","",VLOOKUP($X278,'Table 3D'!$B$10:$G$53,'Table 3D'!N$1,0))</f>
        <v/>
      </c>
      <c r="U278" s="129">
        <f>IF(VLOOKUP($X278,'Table 3D'!$B$10:$G$53,'Table 3D'!O$1,0)="","",VLOOKUP($X278,'Table 3D'!$B$10:$G$53,'Table 3D'!O$1,0))</f>
        <v/>
      </c>
      <c r="V278" s="129">
        <f>IF(VLOOKUP($X278,'Table 3D'!$B$10:$G$53,'Table 3D'!P$1,0)="","",VLOOKUP($X278,'Table 3D'!$B$10:$G$53,'Table 3D'!P$1,0))</f>
        <v/>
      </c>
      <c r="W278" s="113" t="n"/>
      <c r="X278" s="113">
        <f>A278&amp;"."&amp;B278&amp;"."&amp;C278&amp;"."&amp;D278&amp;"."&amp;E278&amp;"."&amp;F278&amp;"."&amp;G278&amp;"."&amp;H278&amp;"."&amp;I278&amp;"."&amp;J278&amp;"."&amp;K278&amp;"."&amp;L278&amp;"."&amp;M278&amp;"."&amp;N278&amp;"."&amp;O278&amp;"."&amp;P278&amp;"."&amp;Q278&amp;"."&amp;R278</f>
        <v/>
      </c>
      <c r="Y278" s="113" t="n"/>
      <c r="Z278" s="113" t="n"/>
      <c r="AA278" s="118">
        <f>IFERROR(+IF(X278=VLOOKUP(X278,'Table 3D'!$B$10:$B$53,1,0),"OK","check!!!!"),"check!!!!")</f>
        <v/>
      </c>
      <c r="AB278" s="113">
        <f>IF('Table 3D'!B$18=X278,"ok","check!!!!")</f>
        <v/>
      </c>
      <c r="AC278" s="119" t="n"/>
    </row>
    <row r="279">
      <c r="A279" s="113" t="inlineStr">
        <is>
          <t>A</t>
        </is>
      </c>
      <c r="B279" s="113" t="inlineStr">
        <is>
          <t>N</t>
        </is>
      </c>
      <c r="C279" s="113" t="inlineStr">
        <is>
          <t>@@</t>
        </is>
      </c>
      <c r="D279" s="113" t="inlineStr">
        <is>
          <t>_Z</t>
        </is>
      </c>
      <c r="E279" s="113" t="inlineStr">
        <is>
          <t>S1313</t>
        </is>
      </c>
      <c r="F279" s="113" t="inlineStr">
        <is>
          <t>_Z</t>
        </is>
      </c>
      <c r="G279" s="113" t="inlineStr">
        <is>
          <t>C</t>
        </is>
      </c>
      <c r="H279" s="113" t="inlineStr">
        <is>
          <t>A</t>
        </is>
      </c>
      <c r="I279" s="113" t="inlineStr">
        <is>
          <t>F</t>
        </is>
      </c>
      <c r="J279" s="113" t="inlineStr">
        <is>
          <t>F4</t>
        </is>
      </c>
      <c r="K279" s="113" t="inlineStr">
        <is>
          <t>L</t>
        </is>
      </c>
      <c r="L279" s="113" t="inlineStr">
        <is>
          <t>S</t>
        </is>
      </c>
      <c r="M279" s="113" t="inlineStr">
        <is>
          <t>V</t>
        </is>
      </c>
      <c r="N279" s="113" t="inlineStr">
        <is>
          <t>_T</t>
        </is>
      </c>
      <c r="O279" s="113" t="inlineStr">
        <is>
          <t>_T</t>
        </is>
      </c>
      <c r="P279" s="113" t="inlineStr">
        <is>
          <t>XDC</t>
        </is>
      </c>
      <c r="Q279" s="113" t="inlineStr">
        <is>
          <t>N</t>
        </is>
      </c>
      <c r="R279" s="113" t="inlineStr">
        <is>
          <t>EDP3</t>
        </is>
      </c>
      <c r="S279" s="129">
        <f>IF(VLOOKUP($X279,'Table 3D'!$B$10:$G$53,'Table 3D'!M$1,0)="","",VLOOKUP($X279,'Table 3D'!$B$10:$G$53,'Table 3D'!M$1,0))</f>
        <v/>
      </c>
      <c r="T279" s="129">
        <f>IF(VLOOKUP($X279,'Table 3D'!$B$10:$G$53,'Table 3D'!N$1,0)="","",VLOOKUP($X279,'Table 3D'!$B$10:$G$53,'Table 3D'!N$1,0))</f>
        <v/>
      </c>
      <c r="U279" s="129">
        <f>IF(VLOOKUP($X279,'Table 3D'!$B$10:$G$53,'Table 3D'!O$1,0)="","",VLOOKUP($X279,'Table 3D'!$B$10:$G$53,'Table 3D'!O$1,0))</f>
        <v/>
      </c>
      <c r="V279" s="129">
        <f>IF(VLOOKUP($X279,'Table 3D'!$B$10:$G$53,'Table 3D'!P$1,0)="","",VLOOKUP($X279,'Table 3D'!$B$10:$G$53,'Table 3D'!P$1,0))</f>
        <v/>
      </c>
      <c r="W279" s="113" t="n"/>
      <c r="X279" s="113">
        <f>A279&amp;"."&amp;B279&amp;"."&amp;C279&amp;"."&amp;D279&amp;"."&amp;E279&amp;"."&amp;F279&amp;"."&amp;G279&amp;"."&amp;H279&amp;"."&amp;I279&amp;"."&amp;J279&amp;"."&amp;K279&amp;"."&amp;L279&amp;"."&amp;M279&amp;"."&amp;N279&amp;"."&amp;O279&amp;"."&amp;P279&amp;"."&amp;Q279&amp;"."&amp;R279</f>
        <v/>
      </c>
      <c r="Y279" s="113" t="n"/>
      <c r="Z279" s="113" t="n"/>
      <c r="AA279" s="118">
        <f>IFERROR(+IF(X279=VLOOKUP(X279,'Table 3D'!$B$10:$B$53,1,0),"OK","check!!!!"),"check!!!!")</f>
        <v/>
      </c>
      <c r="AB279" s="113">
        <f>IF('Table 3D'!B$19=X279,"ok","check!!!!")</f>
        <v/>
      </c>
      <c r="AC279" s="119" t="n"/>
    </row>
    <row r="280">
      <c r="A280" s="113" t="inlineStr">
        <is>
          <t>A</t>
        </is>
      </c>
      <c r="B280" s="113" t="inlineStr">
        <is>
          <t>N</t>
        </is>
      </c>
      <c r="C280" s="113" t="inlineStr">
        <is>
          <t>@@</t>
        </is>
      </c>
      <c r="D280" s="113" t="inlineStr">
        <is>
          <t>_Z</t>
        </is>
      </c>
      <c r="E280" s="113" t="inlineStr">
        <is>
          <t>S1313</t>
        </is>
      </c>
      <c r="F280" s="113" t="inlineStr">
        <is>
          <t>_Z</t>
        </is>
      </c>
      <c r="G280" s="113" t="inlineStr">
        <is>
          <t>C</t>
        </is>
      </c>
      <c r="H280" s="113" t="inlineStr">
        <is>
          <t>AI</t>
        </is>
      </c>
      <c r="I280" s="113" t="inlineStr">
        <is>
          <t>F</t>
        </is>
      </c>
      <c r="J280" s="113" t="inlineStr">
        <is>
          <t>F4</t>
        </is>
      </c>
      <c r="K280" s="113" t="inlineStr">
        <is>
          <t>L</t>
        </is>
      </c>
      <c r="L280" s="113" t="inlineStr">
        <is>
          <t>S</t>
        </is>
      </c>
      <c r="M280" s="113" t="inlineStr">
        <is>
          <t>V</t>
        </is>
      </c>
      <c r="N280" s="113" t="inlineStr">
        <is>
          <t>_T</t>
        </is>
      </c>
      <c r="O280" s="113" t="inlineStr">
        <is>
          <t>_T</t>
        </is>
      </c>
      <c r="P280" s="113" t="inlineStr">
        <is>
          <t>XDC</t>
        </is>
      </c>
      <c r="Q280" s="113" t="inlineStr">
        <is>
          <t>N</t>
        </is>
      </c>
      <c r="R280" s="113" t="inlineStr">
        <is>
          <t>EDP3</t>
        </is>
      </c>
      <c r="S280" s="129">
        <f>IF(VLOOKUP($X280,'Table 3D'!$B$10:$G$53,'Table 3D'!M$1,0)="","",VLOOKUP($X280,'Table 3D'!$B$10:$G$53,'Table 3D'!M$1,0))</f>
        <v/>
      </c>
      <c r="T280" s="129">
        <f>IF(VLOOKUP($X280,'Table 3D'!$B$10:$G$53,'Table 3D'!N$1,0)="","",VLOOKUP($X280,'Table 3D'!$B$10:$G$53,'Table 3D'!N$1,0))</f>
        <v/>
      </c>
      <c r="U280" s="129">
        <f>IF(VLOOKUP($X280,'Table 3D'!$B$10:$G$53,'Table 3D'!O$1,0)="","",VLOOKUP($X280,'Table 3D'!$B$10:$G$53,'Table 3D'!O$1,0))</f>
        <v/>
      </c>
      <c r="V280" s="129">
        <f>IF(VLOOKUP($X280,'Table 3D'!$B$10:$G$53,'Table 3D'!P$1,0)="","",VLOOKUP($X280,'Table 3D'!$B$10:$G$53,'Table 3D'!P$1,0))</f>
        <v/>
      </c>
      <c r="W280" s="113" t="n"/>
      <c r="X280" s="113">
        <f>A280&amp;"."&amp;B280&amp;"."&amp;C280&amp;"."&amp;D280&amp;"."&amp;E280&amp;"."&amp;F280&amp;"."&amp;G280&amp;"."&amp;H280&amp;"."&amp;I280&amp;"."&amp;J280&amp;"."&amp;K280&amp;"."&amp;L280&amp;"."&amp;M280&amp;"."&amp;N280&amp;"."&amp;O280&amp;"."&amp;P280&amp;"."&amp;Q280&amp;"."&amp;R280</f>
        <v/>
      </c>
      <c r="Y280" s="113" t="n"/>
      <c r="Z280" s="113" t="n"/>
      <c r="AA280" s="118">
        <f>IFERROR(+IF(X280=VLOOKUP(X280,'Table 3D'!$B$10:$B$53,1,0),"OK","check!!!!"),"check!!!!")</f>
        <v/>
      </c>
      <c r="AB280" s="113">
        <f>IF('Table 3D'!B$20=X280,"ok","check!!!!")</f>
        <v/>
      </c>
      <c r="AC280" s="119" t="n"/>
    </row>
    <row r="281">
      <c r="A281" s="113" t="inlineStr">
        <is>
          <t>A</t>
        </is>
      </c>
      <c r="B281" s="113" t="inlineStr">
        <is>
          <t>N</t>
        </is>
      </c>
      <c r="C281" s="113" t="inlineStr">
        <is>
          <t>@@</t>
        </is>
      </c>
      <c r="D281" s="113" t="inlineStr">
        <is>
          <t>_Z</t>
        </is>
      </c>
      <c r="E281" s="113" t="inlineStr">
        <is>
          <t>S1313</t>
        </is>
      </c>
      <c r="F281" s="113" t="inlineStr">
        <is>
          <t>_Z</t>
        </is>
      </c>
      <c r="G281" s="113" t="inlineStr">
        <is>
          <t>C</t>
        </is>
      </c>
      <c r="H281" s="113" t="inlineStr">
        <is>
          <t>AD</t>
        </is>
      </c>
      <c r="I281" s="113" t="inlineStr">
        <is>
          <t>F</t>
        </is>
      </c>
      <c r="J281" s="113" t="inlineStr">
        <is>
          <t>F4</t>
        </is>
      </c>
      <c r="K281" s="113" t="inlineStr">
        <is>
          <t>L</t>
        </is>
      </c>
      <c r="L281" s="113" t="inlineStr">
        <is>
          <t>S</t>
        </is>
      </c>
      <c r="M281" s="113" t="inlineStr">
        <is>
          <t>V</t>
        </is>
      </c>
      <c r="N281" s="113" t="inlineStr">
        <is>
          <t>_T</t>
        </is>
      </c>
      <c r="O281" s="113" t="inlineStr">
        <is>
          <t>_T</t>
        </is>
      </c>
      <c r="P281" s="113" t="inlineStr">
        <is>
          <t>XDC</t>
        </is>
      </c>
      <c r="Q281" s="113" t="inlineStr">
        <is>
          <t>N</t>
        </is>
      </c>
      <c r="R281" s="113" t="inlineStr">
        <is>
          <t>EDP3</t>
        </is>
      </c>
      <c r="S281" s="129">
        <f>IF(VLOOKUP($X281,'Table 3D'!$B$10:$G$53,'Table 3D'!M$1,0)="","",VLOOKUP($X281,'Table 3D'!$B$10:$G$53,'Table 3D'!M$1,0))</f>
        <v/>
      </c>
      <c r="T281" s="129">
        <f>IF(VLOOKUP($X281,'Table 3D'!$B$10:$G$53,'Table 3D'!N$1,0)="","",VLOOKUP($X281,'Table 3D'!$B$10:$G$53,'Table 3D'!N$1,0))</f>
        <v/>
      </c>
      <c r="U281" s="129">
        <f>IF(VLOOKUP($X281,'Table 3D'!$B$10:$G$53,'Table 3D'!O$1,0)="","",VLOOKUP($X281,'Table 3D'!$B$10:$G$53,'Table 3D'!O$1,0))</f>
        <v/>
      </c>
      <c r="V281" s="129">
        <f>IF(VLOOKUP($X281,'Table 3D'!$B$10:$G$53,'Table 3D'!P$1,0)="","",VLOOKUP($X281,'Table 3D'!$B$10:$G$53,'Table 3D'!P$1,0))</f>
        <v/>
      </c>
      <c r="W281" s="113" t="n"/>
      <c r="X281" s="113">
        <f>A281&amp;"."&amp;B281&amp;"."&amp;C281&amp;"."&amp;D281&amp;"."&amp;E281&amp;"."&amp;F281&amp;"."&amp;G281&amp;"."&amp;H281&amp;"."&amp;I281&amp;"."&amp;J281&amp;"."&amp;K281&amp;"."&amp;L281&amp;"."&amp;M281&amp;"."&amp;N281&amp;"."&amp;O281&amp;"."&amp;P281&amp;"."&amp;Q281&amp;"."&amp;R281</f>
        <v/>
      </c>
      <c r="Y281" s="113" t="n"/>
      <c r="Z281" s="113" t="n"/>
      <c r="AA281" s="118">
        <f>IFERROR(+IF(X281=VLOOKUP(X281,'Table 3D'!$B$10:$B$53,1,0),"OK","check!!!!"),"check!!!!")</f>
        <v/>
      </c>
      <c r="AB281" s="113">
        <f>IF('Table 3D'!B$21=X281,"ok","check!!!!")</f>
        <v/>
      </c>
      <c r="AC281" s="119" t="n"/>
    </row>
    <row r="282">
      <c r="A282" s="113" t="inlineStr">
        <is>
          <t>A</t>
        </is>
      </c>
      <c r="B282" s="113" t="inlineStr">
        <is>
          <t>N</t>
        </is>
      </c>
      <c r="C282" s="113" t="inlineStr">
        <is>
          <t>@@</t>
        </is>
      </c>
      <c r="D282" s="113" t="inlineStr">
        <is>
          <t>_Z</t>
        </is>
      </c>
      <c r="E282" s="113" t="inlineStr">
        <is>
          <t>S1313</t>
        </is>
      </c>
      <c r="F282" s="113" t="inlineStr">
        <is>
          <t>_Z</t>
        </is>
      </c>
      <c r="G282" s="113" t="inlineStr">
        <is>
          <t>C</t>
        </is>
      </c>
      <c r="H282" s="113" t="inlineStr">
        <is>
          <t>A</t>
        </is>
      </c>
      <c r="I282" s="113" t="inlineStr">
        <is>
          <t>F</t>
        </is>
      </c>
      <c r="J282" s="113" t="inlineStr">
        <is>
          <t>F5</t>
        </is>
      </c>
      <c r="K282" s="113" t="inlineStr">
        <is>
          <t>T</t>
        </is>
      </c>
      <c r="L282" s="113" t="inlineStr">
        <is>
          <t>S</t>
        </is>
      </c>
      <c r="M282" s="113" t="inlineStr">
        <is>
          <t>V</t>
        </is>
      </c>
      <c r="N282" s="113" t="inlineStr">
        <is>
          <t>_T</t>
        </is>
      </c>
      <c r="O282" s="113" t="inlineStr">
        <is>
          <t>_T</t>
        </is>
      </c>
      <c r="P282" s="113" t="inlineStr">
        <is>
          <t>XDC</t>
        </is>
      </c>
      <c r="Q282" s="113" t="inlineStr">
        <is>
          <t>N</t>
        </is>
      </c>
      <c r="R282" s="113" t="inlineStr">
        <is>
          <t>EDP3</t>
        </is>
      </c>
      <c r="S282" s="129">
        <f>IF(VLOOKUP($X282,'Table 3D'!$B$10:$G$53,'Table 3D'!M$1,0)="","",VLOOKUP($X282,'Table 3D'!$B$10:$G$53,'Table 3D'!M$1,0))</f>
        <v/>
      </c>
      <c r="T282" s="129">
        <f>IF(VLOOKUP($X282,'Table 3D'!$B$10:$G$53,'Table 3D'!N$1,0)="","",VLOOKUP($X282,'Table 3D'!$B$10:$G$53,'Table 3D'!N$1,0))</f>
        <v/>
      </c>
      <c r="U282" s="129">
        <f>IF(VLOOKUP($X282,'Table 3D'!$B$10:$G$53,'Table 3D'!O$1,0)="","",VLOOKUP($X282,'Table 3D'!$B$10:$G$53,'Table 3D'!O$1,0))</f>
        <v/>
      </c>
      <c r="V282" s="129">
        <f>IF(VLOOKUP($X282,'Table 3D'!$B$10:$G$53,'Table 3D'!P$1,0)="","",VLOOKUP($X282,'Table 3D'!$B$10:$G$53,'Table 3D'!P$1,0))</f>
        <v/>
      </c>
      <c r="W282" s="113" t="n"/>
      <c r="X282" s="113">
        <f>A282&amp;"."&amp;B282&amp;"."&amp;C282&amp;"."&amp;D282&amp;"."&amp;E282&amp;"."&amp;F282&amp;"."&amp;G282&amp;"."&amp;H282&amp;"."&amp;I282&amp;"."&amp;J282&amp;"."&amp;K282&amp;"."&amp;L282&amp;"."&amp;M282&amp;"."&amp;N282&amp;"."&amp;O282&amp;"."&amp;P282&amp;"."&amp;Q282&amp;"."&amp;R282</f>
        <v/>
      </c>
      <c r="Y282" s="113" t="n"/>
      <c r="Z282" s="113" t="n"/>
      <c r="AA282" s="118">
        <f>IFERROR(+IF(X282=VLOOKUP(X282,'Table 3D'!$B$10:$B$53,1,0),"OK","check!!!!"),"check!!!!")</f>
        <v/>
      </c>
      <c r="AB282" s="113">
        <f>IF('Table 3D'!B$22=X282,"ok","check!!!!")</f>
        <v/>
      </c>
      <c r="AC282" s="119" t="n"/>
    </row>
    <row r="283">
      <c r="A283" s="113" t="inlineStr">
        <is>
          <t>A</t>
        </is>
      </c>
      <c r="B283" s="113" t="inlineStr">
        <is>
          <t>N</t>
        </is>
      </c>
      <c r="C283" s="113" t="inlineStr">
        <is>
          <t>@@</t>
        </is>
      </c>
      <c r="D283" s="113" t="inlineStr">
        <is>
          <t>_Z</t>
        </is>
      </c>
      <c r="E283" s="113" t="inlineStr">
        <is>
          <t>S1313</t>
        </is>
      </c>
      <c r="F283" s="113" t="inlineStr">
        <is>
          <t>_Z</t>
        </is>
      </c>
      <c r="G283" s="113" t="inlineStr">
        <is>
          <t>C</t>
        </is>
      </c>
      <c r="H283" s="113" t="inlineStr">
        <is>
          <t>A</t>
        </is>
      </c>
      <c r="I283" s="113" t="inlineStr">
        <is>
          <t>F</t>
        </is>
      </c>
      <c r="J283" s="113" t="inlineStr">
        <is>
          <t>F5PN</t>
        </is>
      </c>
      <c r="K283" s="113" t="inlineStr">
        <is>
          <t>T</t>
        </is>
      </c>
      <c r="L283" s="113" t="inlineStr">
        <is>
          <t>S</t>
        </is>
      </c>
      <c r="M283" s="113" t="inlineStr">
        <is>
          <t>V</t>
        </is>
      </c>
      <c r="N283" s="113" t="inlineStr">
        <is>
          <t>_T</t>
        </is>
      </c>
      <c r="O283" s="113" t="inlineStr">
        <is>
          <t>_T</t>
        </is>
      </c>
      <c r="P283" s="113" t="inlineStr">
        <is>
          <t>XDC</t>
        </is>
      </c>
      <c r="Q283" s="113" t="inlineStr">
        <is>
          <t>N</t>
        </is>
      </c>
      <c r="R283" s="113" t="inlineStr">
        <is>
          <t>EDP3</t>
        </is>
      </c>
      <c r="S283" s="129">
        <f>IF(VLOOKUP($X283,'Table 3D'!$B$10:$G$53,'Table 3D'!M$1,0)="","",VLOOKUP($X283,'Table 3D'!$B$10:$G$53,'Table 3D'!M$1,0))</f>
        <v/>
      </c>
      <c r="T283" s="129">
        <f>IF(VLOOKUP($X283,'Table 3D'!$B$10:$G$53,'Table 3D'!N$1,0)="","",VLOOKUP($X283,'Table 3D'!$B$10:$G$53,'Table 3D'!N$1,0))</f>
        <v/>
      </c>
      <c r="U283" s="129">
        <f>IF(VLOOKUP($X283,'Table 3D'!$B$10:$G$53,'Table 3D'!O$1,0)="","",VLOOKUP($X283,'Table 3D'!$B$10:$G$53,'Table 3D'!O$1,0))</f>
        <v/>
      </c>
      <c r="V283" s="129">
        <f>IF(VLOOKUP($X283,'Table 3D'!$B$10:$G$53,'Table 3D'!P$1,0)="","",VLOOKUP($X283,'Table 3D'!$B$10:$G$53,'Table 3D'!P$1,0))</f>
        <v/>
      </c>
      <c r="W283" s="113" t="n"/>
      <c r="X283" s="113">
        <f>A283&amp;"."&amp;B283&amp;"."&amp;C283&amp;"."&amp;D283&amp;"."&amp;E283&amp;"."&amp;F283&amp;"."&amp;G283&amp;"."&amp;H283&amp;"."&amp;I283&amp;"."&amp;J283&amp;"."&amp;K283&amp;"."&amp;L283&amp;"."&amp;M283&amp;"."&amp;N283&amp;"."&amp;O283&amp;"."&amp;P283&amp;"."&amp;Q283&amp;"."&amp;R283</f>
        <v/>
      </c>
      <c r="Y283" s="113" t="n"/>
      <c r="Z283" s="113" t="n"/>
      <c r="AA283" s="118">
        <f>IFERROR(+IF(X283=VLOOKUP(X283,'Table 3D'!$B$10:$B$53,1,0),"OK","check!!!!"),"check!!!!")</f>
        <v/>
      </c>
      <c r="AB283" s="113">
        <f>IF('Table 3D'!B$23=X283,"ok","check!!!!")</f>
        <v/>
      </c>
      <c r="AC283" s="119" t="n"/>
    </row>
    <row r="284">
      <c r="A284" s="113" t="inlineStr">
        <is>
          <t>A</t>
        </is>
      </c>
      <c r="B284" s="113" t="inlineStr">
        <is>
          <t>N</t>
        </is>
      </c>
      <c r="C284" s="113" t="inlineStr">
        <is>
          <t>@@</t>
        </is>
      </c>
      <c r="D284" s="113" t="inlineStr">
        <is>
          <t>_Z</t>
        </is>
      </c>
      <c r="E284" s="113" t="inlineStr">
        <is>
          <t>S1313</t>
        </is>
      </c>
      <c r="F284" s="113" t="inlineStr">
        <is>
          <t>_Z</t>
        </is>
      </c>
      <c r="G284" s="113" t="inlineStr">
        <is>
          <t>C</t>
        </is>
      </c>
      <c r="H284" s="113" t="inlineStr">
        <is>
          <t>A</t>
        </is>
      </c>
      <c r="I284" s="113" t="inlineStr">
        <is>
          <t>F</t>
        </is>
      </c>
      <c r="J284" s="113" t="inlineStr">
        <is>
          <t>F5OP</t>
        </is>
      </c>
      <c r="K284" s="113" t="inlineStr">
        <is>
          <t>T</t>
        </is>
      </c>
      <c r="L284" s="113" t="inlineStr">
        <is>
          <t>S</t>
        </is>
      </c>
      <c r="M284" s="113" t="inlineStr">
        <is>
          <t>V</t>
        </is>
      </c>
      <c r="N284" s="113" t="inlineStr">
        <is>
          <t>_T</t>
        </is>
      </c>
      <c r="O284" s="113" t="inlineStr">
        <is>
          <t>_T</t>
        </is>
      </c>
      <c r="P284" s="113" t="inlineStr">
        <is>
          <t>XDC</t>
        </is>
      </c>
      <c r="Q284" s="113" t="inlineStr">
        <is>
          <t>N</t>
        </is>
      </c>
      <c r="R284" s="113" t="inlineStr">
        <is>
          <t>EDP3</t>
        </is>
      </c>
      <c r="S284" s="129">
        <f>IF(VLOOKUP($X284,'Table 3D'!$B$10:$G$53,'Table 3D'!M$1,0)="","",VLOOKUP($X284,'Table 3D'!$B$10:$G$53,'Table 3D'!M$1,0))</f>
        <v/>
      </c>
      <c r="T284" s="129">
        <f>IF(VLOOKUP($X284,'Table 3D'!$B$10:$G$53,'Table 3D'!N$1,0)="","",VLOOKUP($X284,'Table 3D'!$B$10:$G$53,'Table 3D'!N$1,0))</f>
        <v/>
      </c>
      <c r="U284" s="129">
        <f>IF(VLOOKUP($X284,'Table 3D'!$B$10:$G$53,'Table 3D'!O$1,0)="","",VLOOKUP($X284,'Table 3D'!$B$10:$G$53,'Table 3D'!O$1,0))</f>
        <v/>
      </c>
      <c r="V284" s="129">
        <f>IF(VLOOKUP($X284,'Table 3D'!$B$10:$G$53,'Table 3D'!P$1,0)="","",VLOOKUP($X284,'Table 3D'!$B$10:$G$53,'Table 3D'!P$1,0))</f>
        <v/>
      </c>
      <c r="W284" s="113" t="n"/>
      <c r="X284" s="113">
        <f>A284&amp;"."&amp;B284&amp;"."&amp;C284&amp;"."&amp;D284&amp;"."&amp;E284&amp;"."&amp;F284&amp;"."&amp;G284&amp;"."&amp;H284&amp;"."&amp;I284&amp;"."&amp;J284&amp;"."&amp;K284&amp;"."&amp;L284&amp;"."&amp;M284&amp;"."&amp;N284&amp;"."&amp;O284&amp;"."&amp;P284&amp;"."&amp;Q284&amp;"."&amp;R284</f>
        <v/>
      </c>
      <c r="Y284" s="113" t="n"/>
      <c r="Z284" s="113" t="n"/>
      <c r="AA284" s="118">
        <f>IFERROR(+IF(X284=VLOOKUP(X284,'Table 3D'!$B$10:$B$53,1,0),"OK","check!!!!"),"check!!!!")</f>
        <v/>
      </c>
      <c r="AB284" s="113">
        <f>IF('Table 3D'!B$24=X284,"ok","check!!!!")</f>
        <v/>
      </c>
      <c r="AC284" s="119" t="n"/>
    </row>
    <row r="285">
      <c r="A285" s="113" t="inlineStr">
        <is>
          <t>A</t>
        </is>
      </c>
      <c r="B285" s="113" t="inlineStr">
        <is>
          <t>N</t>
        </is>
      </c>
      <c r="C285" s="113" t="inlineStr">
        <is>
          <t>@@</t>
        </is>
      </c>
      <c r="D285" s="113" t="inlineStr">
        <is>
          <t>_Z</t>
        </is>
      </c>
      <c r="E285" s="113" t="inlineStr">
        <is>
          <t>S1313</t>
        </is>
      </c>
      <c r="F285" s="113" t="inlineStr">
        <is>
          <t>_Z</t>
        </is>
      </c>
      <c r="G285" s="113" t="inlineStr">
        <is>
          <t>C</t>
        </is>
      </c>
      <c r="H285" s="113" t="inlineStr">
        <is>
          <t>AI</t>
        </is>
      </c>
      <c r="I285" s="113" t="inlineStr">
        <is>
          <t>F</t>
        </is>
      </c>
      <c r="J285" s="113" t="inlineStr">
        <is>
          <t>F5OP</t>
        </is>
      </c>
      <c r="K285" s="113" t="inlineStr">
        <is>
          <t>T</t>
        </is>
      </c>
      <c r="L285" s="113" t="inlineStr">
        <is>
          <t>S</t>
        </is>
      </c>
      <c r="M285" s="113" t="inlineStr">
        <is>
          <t>V</t>
        </is>
      </c>
      <c r="N285" s="113" t="inlineStr">
        <is>
          <t>_T</t>
        </is>
      </c>
      <c r="O285" s="113" t="inlineStr">
        <is>
          <t>_T</t>
        </is>
      </c>
      <c r="P285" s="113" t="inlineStr">
        <is>
          <t>XDC</t>
        </is>
      </c>
      <c r="Q285" s="113" t="inlineStr">
        <is>
          <t>N</t>
        </is>
      </c>
      <c r="R285" s="113" t="inlineStr">
        <is>
          <t>EDP3</t>
        </is>
      </c>
      <c r="S285" s="129">
        <f>IF(VLOOKUP($X285,'Table 3D'!$B$10:$G$53,'Table 3D'!M$1,0)="","",VLOOKUP($X285,'Table 3D'!$B$10:$G$53,'Table 3D'!M$1,0))</f>
        <v/>
      </c>
      <c r="T285" s="129">
        <f>IF(VLOOKUP($X285,'Table 3D'!$B$10:$G$53,'Table 3D'!N$1,0)="","",VLOOKUP($X285,'Table 3D'!$B$10:$G$53,'Table 3D'!N$1,0))</f>
        <v/>
      </c>
      <c r="U285" s="129">
        <f>IF(VLOOKUP($X285,'Table 3D'!$B$10:$G$53,'Table 3D'!O$1,0)="","",VLOOKUP($X285,'Table 3D'!$B$10:$G$53,'Table 3D'!O$1,0))</f>
        <v/>
      </c>
      <c r="V285" s="129">
        <f>IF(VLOOKUP($X285,'Table 3D'!$B$10:$G$53,'Table 3D'!P$1,0)="","",VLOOKUP($X285,'Table 3D'!$B$10:$G$53,'Table 3D'!P$1,0))</f>
        <v/>
      </c>
      <c r="W285" s="113" t="n"/>
      <c r="X285" s="113">
        <f>A285&amp;"."&amp;B285&amp;"."&amp;C285&amp;"."&amp;D285&amp;"."&amp;E285&amp;"."&amp;F285&amp;"."&amp;G285&amp;"."&amp;H285&amp;"."&amp;I285&amp;"."&amp;J285&amp;"."&amp;K285&amp;"."&amp;L285&amp;"."&amp;M285&amp;"."&amp;N285&amp;"."&amp;O285&amp;"."&amp;P285&amp;"."&amp;Q285&amp;"."&amp;R285</f>
        <v/>
      </c>
      <c r="Y285" s="113" t="n"/>
      <c r="Z285" s="113" t="n"/>
      <c r="AA285" s="118">
        <f>IFERROR(+IF(X285=VLOOKUP(X285,'Table 3D'!$B$10:$B$53,1,0),"OK","check!!!!"),"check!!!!")</f>
        <v/>
      </c>
      <c r="AB285" s="113">
        <f>IF('Table 3D'!B$25=X285,"ok","check!!!!")</f>
        <v/>
      </c>
      <c r="AC285" s="119" t="n"/>
    </row>
    <row r="286">
      <c r="A286" s="113" t="inlineStr">
        <is>
          <t>A</t>
        </is>
      </c>
      <c r="B286" s="113" t="inlineStr">
        <is>
          <t>N</t>
        </is>
      </c>
      <c r="C286" s="113" t="inlineStr">
        <is>
          <t>@@</t>
        </is>
      </c>
      <c r="D286" s="113" t="inlineStr">
        <is>
          <t>_Z</t>
        </is>
      </c>
      <c r="E286" s="113" t="inlineStr">
        <is>
          <t>S1313</t>
        </is>
      </c>
      <c r="F286" s="113" t="inlineStr">
        <is>
          <t>_Z</t>
        </is>
      </c>
      <c r="G286" s="113" t="inlineStr">
        <is>
          <t>C</t>
        </is>
      </c>
      <c r="H286" s="113" t="inlineStr">
        <is>
          <t>AD</t>
        </is>
      </c>
      <c r="I286" s="113" t="inlineStr">
        <is>
          <t>F</t>
        </is>
      </c>
      <c r="J286" s="113" t="inlineStr">
        <is>
          <t>F5OP</t>
        </is>
      </c>
      <c r="K286" s="113" t="inlineStr">
        <is>
          <t>T</t>
        </is>
      </c>
      <c r="L286" s="113" t="inlineStr">
        <is>
          <t>S</t>
        </is>
      </c>
      <c r="M286" s="113" t="inlineStr">
        <is>
          <t>V</t>
        </is>
      </c>
      <c r="N286" s="113" t="inlineStr">
        <is>
          <t>_T</t>
        </is>
      </c>
      <c r="O286" s="113" t="inlineStr">
        <is>
          <t>_T</t>
        </is>
      </c>
      <c r="P286" s="113" t="inlineStr">
        <is>
          <t>XDC</t>
        </is>
      </c>
      <c r="Q286" s="113" t="inlineStr">
        <is>
          <t>N</t>
        </is>
      </c>
      <c r="R286" s="113" t="inlineStr">
        <is>
          <t>EDP3</t>
        </is>
      </c>
      <c r="S286" s="129">
        <f>IF(VLOOKUP($X286,'Table 3D'!$B$10:$G$53,'Table 3D'!M$1,0)="","",VLOOKUP($X286,'Table 3D'!$B$10:$G$53,'Table 3D'!M$1,0))</f>
        <v/>
      </c>
      <c r="T286" s="129">
        <f>IF(VLOOKUP($X286,'Table 3D'!$B$10:$G$53,'Table 3D'!N$1,0)="","",VLOOKUP($X286,'Table 3D'!$B$10:$G$53,'Table 3D'!N$1,0))</f>
        <v/>
      </c>
      <c r="U286" s="129">
        <f>IF(VLOOKUP($X286,'Table 3D'!$B$10:$G$53,'Table 3D'!O$1,0)="","",VLOOKUP($X286,'Table 3D'!$B$10:$G$53,'Table 3D'!O$1,0))</f>
        <v/>
      </c>
      <c r="V286" s="129">
        <f>IF(VLOOKUP($X286,'Table 3D'!$B$10:$G$53,'Table 3D'!P$1,0)="","",VLOOKUP($X286,'Table 3D'!$B$10:$G$53,'Table 3D'!P$1,0))</f>
        <v/>
      </c>
      <c r="W286" s="113" t="n"/>
      <c r="X286" s="113">
        <f>A286&amp;"."&amp;B286&amp;"."&amp;C286&amp;"."&amp;D286&amp;"."&amp;E286&amp;"."&amp;F286&amp;"."&amp;G286&amp;"."&amp;H286&amp;"."&amp;I286&amp;"."&amp;J286&amp;"."&amp;K286&amp;"."&amp;L286&amp;"."&amp;M286&amp;"."&amp;N286&amp;"."&amp;O286&amp;"."&amp;P286&amp;"."&amp;Q286&amp;"."&amp;R286</f>
        <v/>
      </c>
      <c r="Y286" s="113" t="n"/>
      <c r="Z286" s="113" t="n"/>
      <c r="AA286" s="118">
        <f>IFERROR(+IF(X286=VLOOKUP(X286,'Table 3D'!$B$10:$B$53,1,0),"OK","check!!!!"),"check!!!!")</f>
        <v/>
      </c>
      <c r="AB286" s="113">
        <f>IF('Table 3D'!B$26=X286,"ok","check!!!!")</f>
        <v/>
      </c>
      <c r="AC286" s="119" t="n"/>
    </row>
    <row r="287">
      <c r="A287" s="113" t="inlineStr">
        <is>
          <t>A</t>
        </is>
      </c>
      <c r="B287" s="113" t="inlineStr">
        <is>
          <t>N</t>
        </is>
      </c>
      <c r="C287" s="113" t="inlineStr">
        <is>
          <t>@@</t>
        </is>
      </c>
      <c r="D287" s="113" t="inlineStr">
        <is>
          <t>_Z</t>
        </is>
      </c>
      <c r="E287" s="113" t="inlineStr">
        <is>
          <t>S1313</t>
        </is>
      </c>
      <c r="F287" s="113" t="inlineStr">
        <is>
          <t>_Z</t>
        </is>
      </c>
      <c r="G287" s="113" t="inlineStr">
        <is>
          <t>C</t>
        </is>
      </c>
      <c r="H287" s="113" t="inlineStr">
        <is>
          <t>A</t>
        </is>
      </c>
      <c r="I287" s="113" t="inlineStr">
        <is>
          <t>F</t>
        </is>
      </c>
      <c r="J287" s="113" t="inlineStr">
        <is>
          <t>F71</t>
        </is>
      </c>
      <c r="K287" s="113" t="inlineStr">
        <is>
          <t>T</t>
        </is>
      </c>
      <c r="L287" s="113" t="inlineStr">
        <is>
          <t>S</t>
        </is>
      </c>
      <c r="M287" s="113" t="inlineStr">
        <is>
          <t>V</t>
        </is>
      </c>
      <c r="N287" s="113" t="inlineStr">
        <is>
          <t>_T</t>
        </is>
      </c>
      <c r="O287" s="113" t="inlineStr">
        <is>
          <t>_T</t>
        </is>
      </c>
      <c r="P287" s="113" t="inlineStr">
        <is>
          <t>XDC</t>
        </is>
      </c>
      <c r="Q287" s="113" t="inlineStr">
        <is>
          <t>N</t>
        </is>
      </c>
      <c r="R287" s="113" t="inlineStr">
        <is>
          <t>EDP3</t>
        </is>
      </c>
      <c r="S287" s="129">
        <f>IF(VLOOKUP($X287,'Table 3D'!$B$10:$G$53,'Table 3D'!M$1,0)="","",VLOOKUP($X287,'Table 3D'!$B$10:$G$53,'Table 3D'!M$1,0))</f>
        <v/>
      </c>
      <c r="T287" s="129">
        <f>IF(VLOOKUP($X287,'Table 3D'!$B$10:$G$53,'Table 3D'!N$1,0)="","",VLOOKUP($X287,'Table 3D'!$B$10:$G$53,'Table 3D'!N$1,0))</f>
        <v/>
      </c>
      <c r="U287" s="129">
        <f>IF(VLOOKUP($X287,'Table 3D'!$B$10:$G$53,'Table 3D'!O$1,0)="","",VLOOKUP($X287,'Table 3D'!$B$10:$G$53,'Table 3D'!O$1,0))</f>
        <v/>
      </c>
      <c r="V287" s="129">
        <f>IF(VLOOKUP($X287,'Table 3D'!$B$10:$G$53,'Table 3D'!P$1,0)="","",VLOOKUP($X287,'Table 3D'!$B$10:$G$53,'Table 3D'!P$1,0))</f>
        <v/>
      </c>
      <c r="W287" s="113" t="n"/>
      <c r="X287" s="113">
        <f>A287&amp;"."&amp;B287&amp;"."&amp;C287&amp;"."&amp;D287&amp;"."&amp;E287&amp;"."&amp;F287&amp;"."&amp;G287&amp;"."&amp;H287&amp;"."&amp;I287&amp;"."&amp;J287&amp;"."&amp;K287&amp;"."&amp;L287&amp;"."&amp;M287&amp;"."&amp;N287&amp;"."&amp;O287&amp;"."&amp;P287&amp;"."&amp;Q287&amp;"."&amp;R287</f>
        <v/>
      </c>
      <c r="Y287" s="113" t="n"/>
      <c r="Z287" s="113" t="n"/>
      <c r="AA287" s="118">
        <f>IFERROR(+IF(X287=VLOOKUP(X287,'Table 3D'!$B$10:$B$53,1,0),"OK","check!!!!"),"check!!!!")</f>
        <v/>
      </c>
      <c r="AB287" s="113">
        <f>IF('Table 3D'!B$27=X287,"ok","check!!!!")</f>
        <v/>
      </c>
      <c r="AC287" s="119" t="n"/>
    </row>
    <row r="288">
      <c r="A288" s="113" t="inlineStr">
        <is>
          <t>A</t>
        </is>
      </c>
      <c r="B288" s="113" t="inlineStr">
        <is>
          <t>N</t>
        </is>
      </c>
      <c r="C288" s="113" t="inlineStr">
        <is>
          <t>@@</t>
        </is>
      </c>
      <c r="D288" s="113" t="inlineStr">
        <is>
          <t>_Z</t>
        </is>
      </c>
      <c r="E288" s="113" t="inlineStr">
        <is>
          <t>S1313</t>
        </is>
      </c>
      <c r="F288" s="113" t="inlineStr">
        <is>
          <t>_Z</t>
        </is>
      </c>
      <c r="G288" s="113" t="inlineStr">
        <is>
          <t>C</t>
        </is>
      </c>
      <c r="H288" s="113" t="inlineStr">
        <is>
          <t>A</t>
        </is>
      </c>
      <c r="I288" s="113" t="inlineStr">
        <is>
          <t>F</t>
        </is>
      </c>
      <c r="J288" s="113" t="inlineStr">
        <is>
          <t>F8</t>
        </is>
      </c>
      <c r="K288" s="113" t="inlineStr">
        <is>
          <t>T</t>
        </is>
      </c>
      <c r="L288" s="113" t="inlineStr">
        <is>
          <t>S</t>
        </is>
      </c>
      <c r="M288" s="113" t="inlineStr">
        <is>
          <t>V</t>
        </is>
      </c>
      <c r="N288" s="113" t="inlineStr">
        <is>
          <t>_T</t>
        </is>
      </c>
      <c r="O288" s="113" t="inlineStr">
        <is>
          <t>_T</t>
        </is>
      </c>
      <c r="P288" s="113" t="inlineStr">
        <is>
          <t>XDC</t>
        </is>
      </c>
      <c r="Q288" s="113" t="inlineStr">
        <is>
          <t>N</t>
        </is>
      </c>
      <c r="R288" s="113" t="inlineStr">
        <is>
          <t>EDP3</t>
        </is>
      </c>
      <c r="S288" s="129">
        <f>IF(VLOOKUP($X288,'Table 3D'!$B$10:$G$53,'Table 3D'!M$1,0)="","",VLOOKUP($X288,'Table 3D'!$B$10:$G$53,'Table 3D'!M$1,0))</f>
        <v/>
      </c>
      <c r="T288" s="129">
        <f>IF(VLOOKUP($X288,'Table 3D'!$B$10:$G$53,'Table 3D'!N$1,0)="","",VLOOKUP($X288,'Table 3D'!$B$10:$G$53,'Table 3D'!N$1,0))</f>
        <v/>
      </c>
      <c r="U288" s="129">
        <f>IF(VLOOKUP($X288,'Table 3D'!$B$10:$G$53,'Table 3D'!O$1,0)="","",VLOOKUP($X288,'Table 3D'!$B$10:$G$53,'Table 3D'!O$1,0))</f>
        <v/>
      </c>
      <c r="V288" s="129">
        <f>IF(VLOOKUP($X288,'Table 3D'!$B$10:$G$53,'Table 3D'!P$1,0)="","",VLOOKUP($X288,'Table 3D'!$B$10:$G$53,'Table 3D'!P$1,0))</f>
        <v/>
      </c>
      <c r="W288" s="113" t="n"/>
      <c r="X288" s="113">
        <f>A288&amp;"."&amp;B288&amp;"."&amp;C288&amp;"."&amp;D288&amp;"."&amp;E288&amp;"."&amp;F288&amp;"."&amp;G288&amp;"."&amp;H288&amp;"."&amp;I288&amp;"."&amp;J288&amp;"."&amp;K288&amp;"."&amp;L288&amp;"."&amp;M288&amp;"."&amp;N288&amp;"."&amp;O288&amp;"."&amp;P288&amp;"."&amp;Q288&amp;"."&amp;R288</f>
        <v/>
      </c>
      <c r="Y288" s="113" t="n"/>
      <c r="Z288" s="113" t="n"/>
      <c r="AA288" s="118">
        <f>IFERROR(+IF(X288=VLOOKUP(X288,'Table 3D'!$B$10:$B$53,1,0),"OK","check!!!!"),"check!!!!")</f>
        <v/>
      </c>
      <c r="AB288" s="113">
        <f>IF('Table 3D'!B$28=X288,"ok","check!!!!")</f>
        <v/>
      </c>
      <c r="AC288" s="119" t="n"/>
    </row>
    <row r="289">
      <c r="A289" s="113" t="inlineStr">
        <is>
          <t>A</t>
        </is>
      </c>
      <c r="B289" s="113" t="inlineStr">
        <is>
          <t>N</t>
        </is>
      </c>
      <c r="C289" s="113" t="inlineStr">
        <is>
          <t>@@</t>
        </is>
      </c>
      <c r="D289" s="113" t="inlineStr">
        <is>
          <t>_Z</t>
        </is>
      </c>
      <c r="E289" s="113" t="inlineStr">
        <is>
          <t>S1313</t>
        </is>
      </c>
      <c r="F289" s="113" t="inlineStr">
        <is>
          <t>_Z</t>
        </is>
      </c>
      <c r="G289" s="113" t="inlineStr">
        <is>
          <t>C</t>
        </is>
      </c>
      <c r="H289" s="113" t="inlineStr">
        <is>
          <t>A</t>
        </is>
      </c>
      <c r="I289" s="113" t="inlineStr">
        <is>
          <t>F</t>
        </is>
      </c>
      <c r="J289" s="113" t="inlineStr">
        <is>
          <t>FN</t>
        </is>
      </c>
      <c r="K289" s="113" t="inlineStr">
        <is>
          <t>T</t>
        </is>
      </c>
      <c r="L289" s="113" t="inlineStr">
        <is>
          <t>S</t>
        </is>
      </c>
      <c r="M289" s="113" t="inlineStr">
        <is>
          <t>V</t>
        </is>
      </c>
      <c r="N289" s="113" t="inlineStr">
        <is>
          <t>_T</t>
        </is>
      </c>
      <c r="O289" s="113" t="inlineStr">
        <is>
          <t>_T</t>
        </is>
      </c>
      <c r="P289" s="113" t="inlineStr">
        <is>
          <t>XDC</t>
        </is>
      </c>
      <c r="Q289" s="113" t="inlineStr">
        <is>
          <t>N</t>
        </is>
      </c>
      <c r="R289" s="113" t="inlineStr">
        <is>
          <t>EDP3</t>
        </is>
      </c>
      <c r="S289" s="129">
        <f>IF(VLOOKUP($X289,'Table 3D'!$B$10:$G$53,'Table 3D'!M$1,0)="","",VLOOKUP($X289,'Table 3D'!$B$10:$G$53,'Table 3D'!M$1,0))</f>
        <v/>
      </c>
      <c r="T289" s="129">
        <f>IF(VLOOKUP($X289,'Table 3D'!$B$10:$G$53,'Table 3D'!N$1,0)="","",VLOOKUP($X289,'Table 3D'!$B$10:$G$53,'Table 3D'!N$1,0))</f>
        <v/>
      </c>
      <c r="U289" s="129">
        <f>IF(VLOOKUP($X289,'Table 3D'!$B$10:$G$53,'Table 3D'!O$1,0)="","",VLOOKUP($X289,'Table 3D'!$B$10:$G$53,'Table 3D'!O$1,0))</f>
        <v/>
      </c>
      <c r="V289" s="129">
        <f>IF(VLOOKUP($X289,'Table 3D'!$B$10:$G$53,'Table 3D'!P$1,0)="","",VLOOKUP($X289,'Table 3D'!$B$10:$G$53,'Table 3D'!P$1,0))</f>
        <v/>
      </c>
      <c r="W289" s="113" t="n"/>
      <c r="X289" s="113">
        <f>A289&amp;"."&amp;B289&amp;"."&amp;C289&amp;"."&amp;D289&amp;"."&amp;E289&amp;"."&amp;F289&amp;"."&amp;G289&amp;"."&amp;H289&amp;"."&amp;I289&amp;"."&amp;J289&amp;"."&amp;K289&amp;"."&amp;L289&amp;"."&amp;M289&amp;"."&amp;N289&amp;"."&amp;O289&amp;"."&amp;P289&amp;"."&amp;Q289&amp;"."&amp;R289</f>
        <v/>
      </c>
      <c r="Y289" s="113" t="n"/>
      <c r="Z289" s="113" t="n"/>
      <c r="AA289" s="118">
        <f>IFERROR(+IF(X289=VLOOKUP(X289,'Table 3D'!$B$10:$B$53,1,0),"OK","check!!!!"),"check!!!!")</f>
        <v/>
      </c>
      <c r="AB289" s="113">
        <f>IF('Table 3D'!B$29=X289,"ok","check!!!!")</f>
        <v/>
      </c>
      <c r="AC289" s="119" t="n"/>
    </row>
    <row r="290">
      <c r="A290" s="113" t="inlineStr">
        <is>
          <t>A</t>
        </is>
      </c>
      <c r="B290" s="113" t="inlineStr">
        <is>
          <t>N</t>
        </is>
      </c>
      <c r="C290" s="113" t="inlineStr">
        <is>
          <t>@@</t>
        </is>
      </c>
      <c r="D290" s="113" t="inlineStr">
        <is>
          <t>_Z</t>
        </is>
      </c>
      <c r="E290" s="113" t="inlineStr">
        <is>
          <t>S1313</t>
        </is>
      </c>
      <c r="F290" s="113" t="inlineStr">
        <is>
          <t>_Z</t>
        </is>
      </c>
      <c r="G290" s="113" t="inlineStr">
        <is>
          <t>C</t>
        </is>
      </c>
      <c r="H290" s="113" t="inlineStr">
        <is>
          <t>_X</t>
        </is>
      </c>
      <c r="I290" s="113" t="inlineStr">
        <is>
          <t>ORADJ</t>
        </is>
      </c>
      <c r="J290" s="113" t="inlineStr">
        <is>
          <t>_Z</t>
        </is>
      </c>
      <c r="K290" s="113" t="inlineStr">
        <is>
          <t>T</t>
        </is>
      </c>
      <c r="L290" s="113" t="inlineStr">
        <is>
          <t>S</t>
        </is>
      </c>
      <c r="M290" s="113" t="inlineStr">
        <is>
          <t>V</t>
        </is>
      </c>
      <c r="N290" s="113" t="inlineStr">
        <is>
          <t>_T</t>
        </is>
      </c>
      <c r="O290" s="113" t="inlineStr">
        <is>
          <t>_T</t>
        </is>
      </c>
      <c r="P290" s="113" t="inlineStr">
        <is>
          <t>XDC</t>
        </is>
      </c>
      <c r="Q290" s="113" t="inlineStr">
        <is>
          <t>N</t>
        </is>
      </c>
      <c r="R290" s="113" t="inlineStr">
        <is>
          <t>EDP3</t>
        </is>
      </c>
      <c r="S290" s="129">
        <f>IF(VLOOKUP($X290,'Table 3D'!$B$10:$G$53,'Table 3D'!M$1,0)="","",VLOOKUP($X290,'Table 3D'!$B$10:$G$53,'Table 3D'!M$1,0))</f>
        <v/>
      </c>
      <c r="T290" s="129">
        <f>IF(VLOOKUP($X290,'Table 3D'!$B$10:$G$53,'Table 3D'!N$1,0)="","",VLOOKUP($X290,'Table 3D'!$B$10:$G$53,'Table 3D'!N$1,0))</f>
        <v/>
      </c>
      <c r="U290" s="129">
        <f>IF(VLOOKUP($X290,'Table 3D'!$B$10:$G$53,'Table 3D'!O$1,0)="","",VLOOKUP($X290,'Table 3D'!$B$10:$G$53,'Table 3D'!O$1,0))</f>
        <v/>
      </c>
      <c r="V290" s="129">
        <f>IF(VLOOKUP($X290,'Table 3D'!$B$10:$G$53,'Table 3D'!P$1,0)="","",VLOOKUP($X290,'Table 3D'!$B$10:$G$53,'Table 3D'!P$1,0))</f>
        <v/>
      </c>
      <c r="W290" s="113" t="n"/>
      <c r="X290" s="113">
        <f>A290&amp;"."&amp;B290&amp;"."&amp;C290&amp;"."&amp;D290&amp;"."&amp;E290&amp;"."&amp;F290&amp;"."&amp;G290&amp;"."&amp;H290&amp;"."&amp;I290&amp;"."&amp;J290&amp;"."&amp;K290&amp;"."&amp;L290&amp;"."&amp;M290&amp;"."&amp;N290&amp;"."&amp;O290&amp;"."&amp;P290&amp;"."&amp;Q290&amp;"."&amp;R290</f>
        <v/>
      </c>
      <c r="Y290" s="113" t="n"/>
      <c r="Z290" s="113" t="n"/>
      <c r="AA290" s="118">
        <f>IFERROR(+IF(X290=VLOOKUP(X290,'Table 3D'!$B$10:$B$53,1,0),"OK","check!!!!"),"check!!!!")</f>
        <v/>
      </c>
      <c r="AB290" s="113">
        <f>IF('Table 3D'!B$31=X290,"ok","check!!!!")</f>
        <v/>
      </c>
      <c r="AC290" s="119" t="n"/>
    </row>
    <row r="291">
      <c r="A291" s="113" t="inlineStr">
        <is>
          <t>A</t>
        </is>
      </c>
      <c r="B291" s="113" t="inlineStr">
        <is>
          <t>N</t>
        </is>
      </c>
      <c r="C291" s="113" t="inlineStr">
        <is>
          <t>@@</t>
        </is>
      </c>
      <c r="D291" s="113" t="inlineStr">
        <is>
          <t>_Z</t>
        </is>
      </c>
      <c r="E291" s="113" t="inlineStr">
        <is>
          <t>S1313</t>
        </is>
      </c>
      <c r="F291" s="113" t="inlineStr">
        <is>
          <t>_Z</t>
        </is>
      </c>
      <c r="G291" s="113" t="inlineStr">
        <is>
          <t>C</t>
        </is>
      </c>
      <c r="H291" s="113" t="inlineStr">
        <is>
          <t>L</t>
        </is>
      </c>
      <c r="I291" s="113" t="inlineStr">
        <is>
          <t>F</t>
        </is>
      </c>
      <c r="J291" s="113" t="inlineStr">
        <is>
          <t>F7</t>
        </is>
      </c>
      <c r="K291" s="113" t="inlineStr">
        <is>
          <t>T</t>
        </is>
      </c>
      <c r="L291" s="113" t="inlineStr">
        <is>
          <t>S</t>
        </is>
      </c>
      <c r="M291" s="113" t="inlineStr">
        <is>
          <t>V</t>
        </is>
      </c>
      <c r="N291" s="113" t="inlineStr">
        <is>
          <t>_T</t>
        </is>
      </c>
      <c r="O291" s="113" t="inlineStr">
        <is>
          <t>_T</t>
        </is>
      </c>
      <c r="P291" s="113" t="inlineStr">
        <is>
          <t>XDC</t>
        </is>
      </c>
      <c r="Q291" s="113" t="inlineStr">
        <is>
          <t>N</t>
        </is>
      </c>
      <c r="R291" s="113" t="inlineStr">
        <is>
          <t>EDP3</t>
        </is>
      </c>
      <c r="S291" s="129">
        <f>IF(VLOOKUP($X291,'Table 3D'!$B$10:$G$53,'Table 3D'!M$1,0)="","",VLOOKUP($X291,'Table 3D'!$B$10:$G$53,'Table 3D'!M$1,0))</f>
        <v/>
      </c>
      <c r="T291" s="129">
        <f>IF(VLOOKUP($X291,'Table 3D'!$B$10:$G$53,'Table 3D'!N$1,0)="","",VLOOKUP($X291,'Table 3D'!$B$10:$G$53,'Table 3D'!N$1,0))</f>
        <v/>
      </c>
      <c r="U291" s="129">
        <f>IF(VLOOKUP($X291,'Table 3D'!$B$10:$G$53,'Table 3D'!O$1,0)="","",VLOOKUP($X291,'Table 3D'!$B$10:$G$53,'Table 3D'!O$1,0))</f>
        <v/>
      </c>
      <c r="V291" s="129">
        <f>IF(VLOOKUP($X291,'Table 3D'!$B$10:$G$53,'Table 3D'!P$1,0)="","",VLOOKUP($X291,'Table 3D'!$B$10:$G$53,'Table 3D'!P$1,0))</f>
        <v/>
      </c>
      <c r="W291" s="113" t="n"/>
      <c r="X291" s="113">
        <f>A291&amp;"."&amp;B291&amp;"."&amp;C291&amp;"."&amp;D291&amp;"."&amp;E291&amp;"."&amp;F291&amp;"."&amp;G291&amp;"."&amp;H291&amp;"."&amp;I291&amp;"."&amp;J291&amp;"."&amp;K291&amp;"."&amp;L291&amp;"."&amp;M291&amp;"."&amp;N291&amp;"."&amp;O291&amp;"."&amp;P291&amp;"."&amp;Q291&amp;"."&amp;R291</f>
        <v/>
      </c>
      <c r="Y291" s="113" t="n"/>
      <c r="Z291" s="113" t="n"/>
      <c r="AA291" s="118">
        <f>IFERROR(+IF(X291=VLOOKUP(X291,'Table 3D'!$B$10:$B$53,1,0),"OK","check!!!!"),"check!!!!")</f>
        <v/>
      </c>
      <c r="AB291" s="113">
        <f>IF('Table 3D'!B$32=X291,"ok","check!!!!")</f>
        <v/>
      </c>
      <c r="AC291" s="119" t="n"/>
    </row>
    <row r="292">
      <c r="A292" s="113" t="inlineStr">
        <is>
          <t>A</t>
        </is>
      </c>
      <c r="B292" s="113" t="inlineStr">
        <is>
          <t>N</t>
        </is>
      </c>
      <c r="C292" s="113" t="inlineStr">
        <is>
          <t>@@</t>
        </is>
      </c>
      <c r="D292" s="113" t="inlineStr">
        <is>
          <t>_Z</t>
        </is>
      </c>
      <c r="E292" s="113" t="inlineStr">
        <is>
          <t>S1313</t>
        </is>
      </c>
      <c r="F292" s="113" t="inlineStr">
        <is>
          <t>_Z</t>
        </is>
      </c>
      <c r="G292" s="113" t="inlineStr">
        <is>
          <t>C</t>
        </is>
      </c>
      <c r="H292" s="113" t="inlineStr">
        <is>
          <t>L</t>
        </is>
      </c>
      <c r="I292" s="113" t="inlineStr">
        <is>
          <t>F</t>
        </is>
      </c>
      <c r="J292" s="113" t="inlineStr">
        <is>
          <t>F8</t>
        </is>
      </c>
      <c r="K292" s="113" t="inlineStr">
        <is>
          <t>T</t>
        </is>
      </c>
      <c r="L292" s="113" t="inlineStr">
        <is>
          <t>S</t>
        </is>
      </c>
      <c r="M292" s="113" t="inlineStr">
        <is>
          <t>V</t>
        </is>
      </c>
      <c r="N292" s="113" t="inlineStr">
        <is>
          <t>_T</t>
        </is>
      </c>
      <c r="O292" s="113" t="inlineStr">
        <is>
          <t>_T</t>
        </is>
      </c>
      <c r="P292" s="113" t="inlineStr">
        <is>
          <t>XDC</t>
        </is>
      </c>
      <c r="Q292" s="113" t="inlineStr">
        <is>
          <t>N</t>
        </is>
      </c>
      <c r="R292" s="113" t="inlineStr">
        <is>
          <t>EDP3</t>
        </is>
      </c>
      <c r="S292" s="129">
        <f>IF(VLOOKUP($X292,'Table 3D'!$B$10:$G$53,'Table 3D'!M$1,0)="","",VLOOKUP($X292,'Table 3D'!$B$10:$G$53,'Table 3D'!M$1,0))</f>
        <v/>
      </c>
      <c r="T292" s="129">
        <f>IF(VLOOKUP($X292,'Table 3D'!$B$10:$G$53,'Table 3D'!N$1,0)="","",VLOOKUP($X292,'Table 3D'!$B$10:$G$53,'Table 3D'!N$1,0))</f>
        <v/>
      </c>
      <c r="U292" s="129">
        <f>IF(VLOOKUP($X292,'Table 3D'!$B$10:$G$53,'Table 3D'!O$1,0)="","",VLOOKUP($X292,'Table 3D'!$B$10:$G$53,'Table 3D'!O$1,0))</f>
        <v/>
      </c>
      <c r="V292" s="129">
        <f>IF(VLOOKUP($X292,'Table 3D'!$B$10:$G$53,'Table 3D'!P$1,0)="","",VLOOKUP($X292,'Table 3D'!$B$10:$G$53,'Table 3D'!P$1,0))</f>
        <v/>
      </c>
      <c r="W292" s="113" t="n"/>
      <c r="X292" s="113">
        <f>A292&amp;"."&amp;B292&amp;"."&amp;C292&amp;"."&amp;D292&amp;"."&amp;E292&amp;"."&amp;F292&amp;"."&amp;G292&amp;"."&amp;H292&amp;"."&amp;I292&amp;"."&amp;J292&amp;"."&amp;K292&amp;"."&amp;L292&amp;"."&amp;M292&amp;"."&amp;N292&amp;"."&amp;O292&amp;"."&amp;P292&amp;"."&amp;Q292&amp;"."&amp;R292</f>
        <v/>
      </c>
      <c r="Y292" s="113" t="n"/>
      <c r="Z292" s="113" t="n"/>
      <c r="AA292" s="118">
        <f>IFERROR(+IF(X292=VLOOKUP(X292,'Table 3D'!$B$10:$B$53,1,0),"OK","check!!!!"),"check!!!!")</f>
        <v/>
      </c>
      <c r="AB292" s="113">
        <f>IF('Table 3D'!B$33=X292,"ok","check!!!!")</f>
        <v/>
      </c>
      <c r="AC292" s="119" t="n"/>
    </row>
    <row r="293">
      <c r="A293" s="113" t="inlineStr">
        <is>
          <t>A</t>
        </is>
      </c>
      <c r="B293" s="113" t="inlineStr">
        <is>
          <t>N</t>
        </is>
      </c>
      <c r="C293" s="113" t="inlineStr">
        <is>
          <t>@@</t>
        </is>
      </c>
      <c r="D293" s="113" t="inlineStr">
        <is>
          <t>_Z</t>
        </is>
      </c>
      <c r="E293" s="113" t="inlineStr">
        <is>
          <t>S1313</t>
        </is>
      </c>
      <c r="F293" s="113" t="inlineStr">
        <is>
          <t>_Z</t>
        </is>
      </c>
      <c r="G293" s="113" t="inlineStr">
        <is>
          <t>C</t>
        </is>
      </c>
      <c r="H293" s="113" t="inlineStr">
        <is>
          <t>L</t>
        </is>
      </c>
      <c r="I293" s="113" t="inlineStr">
        <is>
          <t>F</t>
        </is>
      </c>
      <c r="J293" s="113" t="inlineStr">
        <is>
          <t>FV</t>
        </is>
      </c>
      <c r="K293" s="113" t="inlineStr">
        <is>
          <t>T</t>
        </is>
      </c>
      <c r="L293" s="113" t="inlineStr">
        <is>
          <t>S</t>
        </is>
      </c>
      <c r="M293" s="113" t="inlineStr">
        <is>
          <t>V</t>
        </is>
      </c>
      <c r="N293" s="113" t="inlineStr">
        <is>
          <t>_T</t>
        </is>
      </c>
      <c r="O293" s="113" t="inlineStr">
        <is>
          <t>_T</t>
        </is>
      </c>
      <c r="P293" s="113" t="inlineStr">
        <is>
          <t>XDC</t>
        </is>
      </c>
      <c r="Q293" s="113" t="inlineStr">
        <is>
          <t>N</t>
        </is>
      </c>
      <c r="R293" s="113" t="inlineStr">
        <is>
          <t>EDP3</t>
        </is>
      </c>
      <c r="S293" s="129">
        <f>IF(VLOOKUP($X293,'Table 3D'!$B$10:$G$53,'Table 3D'!M$1,0)="","",VLOOKUP($X293,'Table 3D'!$B$10:$G$53,'Table 3D'!M$1,0))</f>
        <v/>
      </c>
      <c r="T293" s="129">
        <f>IF(VLOOKUP($X293,'Table 3D'!$B$10:$G$53,'Table 3D'!N$1,0)="","",VLOOKUP($X293,'Table 3D'!$B$10:$G$53,'Table 3D'!N$1,0))</f>
        <v/>
      </c>
      <c r="U293" s="129">
        <f>IF(VLOOKUP($X293,'Table 3D'!$B$10:$G$53,'Table 3D'!O$1,0)="","",VLOOKUP($X293,'Table 3D'!$B$10:$G$53,'Table 3D'!O$1,0))</f>
        <v/>
      </c>
      <c r="V293" s="129">
        <f>IF(VLOOKUP($X293,'Table 3D'!$B$10:$G$53,'Table 3D'!P$1,0)="","",VLOOKUP($X293,'Table 3D'!$B$10:$G$53,'Table 3D'!P$1,0))</f>
        <v/>
      </c>
      <c r="W293" s="113" t="n"/>
      <c r="X293" s="113">
        <f>A293&amp;"."&amp;B293&amp;"."&amp;C293&amp;"."&amp;D293&amp;"."&amp;E293&amp;"."&amp;F293&amp;"."&amp;G293&amp;"."&amp;H293&amp;"."&amp;I293&amp;"."&amp;J293&amp;"."&amp;K293&amp;"."&amp;L293&amp;"."&amp;M293&amp;"."&amp;N293&amp;"."&amp;O293&amp;"."&amp;P293&amp;"."&amp;Q293&amp;"."&amp;R293</f>
        <v/>
      </c>
      <c r="Y293" s="113" t="n"/>
      <c r="Z293" s="113" t="n"/>
      <c r="AA293" s="118">
        <f>IFERROR(+IF(X293=VLOOKUP(X293,'Table 3D'!$B$10:$B$53,1,0),"OK","check!!!!"),"check!!!!")</f>
        <v/>
      </c>
      <c r="AB293" s="113">
        <f>IF('Table 3D'!B$34=X293,"ok","check!!!!")</f>
        <v/>
      </c>
      <c r="AC293" s="119" t="n"/>
    </row>
    <row r="294">
      <c r="A294" s="113" t="inlineStr">
        <is>
          <t>A</t>
        </is>
      </c>
      <c r="B294" s="113" t="inlineStr">
        <is>
          <t>N</t>
        </is>
      </c>
      <c r="C294" s="113" t="inlineStr">
        <is>
          <t>@@</t>
        </is>
      </c>
      <c r="D294" s="113" t="inlineStr">
        <is>
          <t>_Z</t>
        </is>
      </c>
      <c r="E294" s="113" t="inlineStr">
        <is>
          <t>S1313</t>
        </is>
      </c>
      <c r="F294" s="113" t="inlineStr">
        <is>
          <t>_Z</t>
        </is>
      </c>
      <c r="G294" s="113" t="inlineStr">
        <is>
          <t>C</t>
        </is>
      </c>
      <c r="H294" s="113" t="inlineStr">
        <is>
          <t>_Z</t>
        </is>
      </c>
      <c r="I294" s="113" t="inlineStr">
        <is>
          <t>ORINV</t>
        </is>
      </c>
      <c r="J294" s="113" t="inlineStr">
        <is>
          <t>_Z</t>
        </is>
      </c>
      <c r="K294" s="113" t="inlineStr">
        <is>
          <t>T</t>
        </is>
      </c>
      <c r="L294" s="113" t="inlineStr">
        <is>
          <t>S</t>
        </is>
      </c>
      <c r="M294" s="113" t="inlineStr">
        <is>
          <t>V</t>
        </is>
      </c>
      <c r="N294" s="113" t="inlineStr">
        <is>
          <t>_T</t>
        </is>
      </c>
      <c r="O294" s="113" t="inlineStr">
        <is>
          <t>_T</t>
        </is>
      </c>
      <c r="P294" s="113" t="inlineStr">
        <is>
          <t>XDC</t>
        </is>
      </c>
      <c r="Q294" s="113" t="inlineStr">
        <is>
          <t>N</t>
        </is>
      </c>
      <c r="R294" s="113" t="inlineStr">
        <is>
          <t>EDP3</t>
        </is>
      </c>
      <c r="S294" s="129">
        <f>IF(VLOOKUP($X294,'Table 3D'!$B$10:$G$53,'Table 3D'!M$1,0)="","",VLOOKUP($X294,'Table 3D'!$B$10:$G$53,'Table 3D'!M$1,0))</f>
        <v/>
      </c>
      <c r="T294" s="129">
        <f>IF(VLOOKUP($X294,'Table 3D'!$B$10:$G$53,'Table 3D'!N$1,0)="","",VLOOKUP($X294,'Table 3D'!$B$10:$G$53,'Table 3D'!N$1,0))</f>
        <v/>
      </c>
      <c r="U294" s="129">
        <f>IF(VLOOKUP($X294,'Table 3D'!$B$10:$G$53,'Table 3D'!O$1,0)="","",VLOOKUP($X294,'Table 3D'!$B$10:$G$53,'Table 3D'!O$1,0))</f>
        <v/>
      </c>
      <c r="V294" s="129">
        <f>IF(VLOOKUP($X294,'Table 3D'!$B$10:$G$53,'Table 3D'!P$1,0)="","",VLOOKUP($X294,'Table 3D'!$B$10:$G$53,'Table 3D'!P$1,0))</f>
        <v/>
      </c>
      <c r="W294" s="113" t="n"/>
      <c r="X294" s="113">
        <f>A294&amp;"."&amp;B294&amp;"."&amp;C294&amp;"."&amp;D294&amp;"."&amp;E294&amp;"."&amp;F294&amp;"."&amp;G294&amp;"."&amp;H294&amp;"."&amp;I294&amp;"."&amp;J294&amp;"."&amp;K294&amp;"."&amp;L294&amp;"."&amp;M294&amp;"."&amp;N294&amp;"."&amp;O294&amp;"."&amp;P294&amp;"."&amp;Q294&amp;"."&amp;R294</f>
        <v/>
      </c>
      <c r="Y294" s="113" t="n"/>
      <c r="Z294" s="113" t="n"/>
      <c r="AA294" s="118">
        <f>IFERROR(+IF(X294=VLOOKUP(X294,'Table 3D'!$B$10:$B$53,1,0),"OK","check!!!!"),"check!!!!")</f>
        <v/>
      </c>
      <c r="AB294" s="113">
        <f>IF('Table 3D'!B$36=X294,"ok","check!!!!")</f>
        <v/>
      </c>
      <c r="AC294" s="119" t="n"/>
    </row>
    <row r="295">
      <c r="A295" s="113" t="inlineStr">
        <is>
          <t>A</t>
        </is>
      </c>
      <c r="B295" s="113" t="inlineStr">
        <is>
          <t>N</t>
        </is>
      </c>
      <c r="C295" s="113" t="inlineStr">
        <is>
          <t>@@</t>
        </is>
      </c>
      <c r="D295" s="113" t="inlineStr">
        <is>
          <t>_Z</t>
        </is>
      </c>
      <c r="E295" s="113" t="inlineStr">
        <is>
          <t>S1313</t>
        </is>
      </c>
      <c r="F295" s="113" t="inlineStr">
        <is>
          <t>_Z</t>
        </is>
      </c>
      <c r="G295" s="113" t="inlineStr">
        <is>
          <t>C</t>
        </is>
      </c>
      <c r="H295" s="113" t="inlineStr">
        <is>
          <t>_Z</t>
        </is>
      </c>
      <c r="I295" s="113" t="inlineStr">
        <is>
          <t>ORD41A</t>
        </is>
      </c>
      <c r="J295" s="113" t="inlineStr">
        <is>
          <t>_Z</t>
        </is>
      </c>
      <c r="K295" s="113" t="inlineStr">
        <is>
          <t>T</t>
        </is>
      </c>
      <c r="L295" s="113" t="inlineStr">
        <is>
          <t>S</t>
        </is>
      </c>
      <c r="M295" s="113" t="inlineStr">
        <is>
          <t>V</t>
        </is>
      </c>
      <c r="N295" s="113" t="inlineStr">
        <is>
          <t>_T</t>
        </is>
      </c>
      <c r="O295" s="113" t="inlineStr">
        <is>
          <t>_T</t>
        </is>
      </c>
      <c r="P295" s="113" t="inlineStr">
        <is>
          <t>XDC</t>
        </is>
      </c>
      <c r="Q295" s="113" t="inlineStr">
        <is>
          <t>N</t>
        </is>
      </c>
      <c r="R295" s="113" t="inlineStr">
        <is>
          <t>EDP3</t>
        </is>
      </c>
      <c r="S295" s="129">
        <f>IF(VLOOKUP($X295,'Table 3D'!$B$10:$G$53,'Table 3D'!M$1,0)="","",VLOOKUP($X295,'Table 3D'!$B$10:$G$53,'Table 3D'!M$1,0))</f>
        <v/>
      </c>
      <c r="T295" s="129">
        <f>IF(VLOOKUP($X295,'Table 3D'!$B$10:$G$53,'Table 3D'!N$1,0)="","",VLOOKUP($X295,'Table 3D'!$B$10:$G$53,'Table 3D'!N$1,0))</f>
        <v/>
      </c>
      <c r="U295" s="129">
        <f>IF(VLOOKUP($X295,'Table 3D'!$B$10:$G$53,'Table 3D'!O$1,0)="","",VLOOKUP($X295,'Table 3D'!$B$10:$G$53,'Table 3D'!O$1,0))</f>
        <v/>
      </c>
      <c r="V295" s="129">
        <f>IF(VLOOKUP($X295,'Table 3D'!$B$10:$G$53,'Table 3D'!P$1,0)="","",VLOOKUP($X295,'Table 3D'!$B$10:$G$53,'Table 3D'!P$1,0))</f>
        <v/>
      </c>
      <c r="W295" s="113" t="n"/>
      <c r="X295" s="113">
        <f>A295&amp;"."&amp;B295&amp;"."&amp;C295&amp;"."&amp;D295&amp;"."&amp;E295&amp;"."&amp;F295&amp;"."&amp;G295&amp;"."&amp;H295&amp;"."&amp;I295&amp;"."&amp;J295&amp;"."&amp;K295&amp;"."&amp;L295&amp;"."&amp;M295&amp;"."&amp;N295&amp;"."&amp;O295&amp;"."&amp;P295&amp;"."&amp;Q295&amp;"."&amp;R295</f>
        <v/>
      </c>
      <c r="Y295" s="113" t="n"/>
      <c r="Z295" s="113" t="n"/>
      <c r="AA295" s="118">
        <f>IFERROR(+IF(X295=VLOOKUP(X295,'Table 3D'!$B$10:$B$53,1,0),"OK","check!!!!"),"check!!!!")</f>
        <v/>
      </c>
      <c r="AB295" s="113">
        <f>IF('Table 3D'!B$37=X295,"ok","check!!!!")</f>
        <v/>
      </c>
      <c r="AC295" s="119" t="n"/>
    </row>
    <row r="296">
      <c r="A296" s="113" t="inlineStr">
        <is>
          <t>A</t>
        </is>
      </c>
      <c r="B296" s="113" t="inlineStr">
        <is>
          <t>N</t>
        </is>
      </c>
      <c r="C296" s="113" t="inlineStr">
        <is>
          <t>@@</t>
        </is>
      </c>
      <c r="D296" s="113" t="inlineStr">
        <is>
          <t>_Z</t>
        </is>
      </c>
      <c r="E296" s="113" t="inlineStr">
        <is>
          <t>S1313</t>
        </is>
      </c>
      <c r="F296" s="113" t="inlineStr">
        <is>
          <t>_Z</t>
        </is>
      </c>
      <c r="G296" s="113" t="inlineStr">
        <is>
          <t>C</t>
        </is>
      </c>
      <c r="H296" s="113" t="inlineStr">
        <is>
          <t>L</t>
        </is>
      </c>
      <c r="I296" s="113" t="inlineStr">
        <is>
          <t>ORRNV</t>
        </is>
      </c>
      <c r="J296" s="113" t="inlineStr">
        <is>
          <t>_Z</t>
        </is>
      </c>
      <c r="K296" s="113" t="inlineStr">
        <is>
          <t>T</t>
        </is>
      </c>
      <c r="L296" s="113" t="inlineStr">
        <is>
          <t>S</t>
        </is>
      </c>
      <c r="M296" s="113" t="inlineStr">
        <is>
          <t>V</t>
        </is>
      </c>
      <c r="N296" s="113" t="inlineStr">
        <is>
          <t>_T</t>
        </is>
      </c>
      <c r="O296" s="113" t="inlineStr">
        <is>
          <t>_T</t>
        </is>
      </c>
      <c r="P296" s="113" t="inlineStr">
        <is>
          <t>XDC</t>
        </is>
      </c>
      <c r="Q296" s="113" t="inlineStr">
        <is>
          <t>N</t>
        </is>
      </c>
      <c r="R296" s="113" t="inlineStr">
        <is>
          <t>EDP3</t>
        </is>
      </c>
      <c r="S296" s="129">
        <f>IF(VLOOKUP($X296,'Table 3D'!$B$10:$G$53,'Table 3D'!M$1,0)="","",VLOOKUP($X296,'Table 3D'!$B$10:$G$53,'Table 3D'!M$1,0))</f>
        <v/>
      </c>
      <c r="T296" s="129">
        <f>IF(VLOOKUP($X296,'Table 3D'!$B$10:$G$53,'Table 3D'!N$1,0)="","",VLOOKUP($X296,'Table 3D'!$B$10:$G$53,'Table 3D'!N$1,0))</f>
        <v/>
      </c>
      <c r="U296" s="129">
        <f>IF(VLOOKUP($X296,'Table 3D'!$B$10:$G$53,'Table 3D'!O$1,0)="","",VLOOKUP($X296,'Table 3D'!$B$10:$G$53,'Table 3D'!O$1,0))</f>
        <v/>
      </c>
      <c r="V296" s="129">
        <f>IF(VLOOKUP($X296,'Table 3D'!$B$10:$G$53,'Table 3D'!P$1,0)="","",VLOOKUP($X296,'Table 3D'!$B$10:$G$53,'Table 3D'!P$1,0))</f>
        <v/>
      </c>
      <c r="W296" s="113" t="n"/>
      <c r="X296" s="113">
        <f>A296&amp;"."&amp;B296&amp;"."&amp;C296&amp;"."&amp;D296&amp;"."&amp;E296&amp;"."&amp;F296&amp;"."&amp;G296&amp;"."&amp;H296&amp;"."&amp;I296&amp;"."&amp;J296&amp;"."&amp;K296&amp;"."&amp;L296&amp;"."&amp;M296&amp;"."&amp;N296&amp;"."&amp;O296&amp;"."&amp;P296&amp;"."&amp;Q296&amp;"."&amp;R296</f>
        <v/>
      </c>
      <c r="Y296" s="113" t="n"/>
      <c r="Z296" s="113" t="n"/>
      <c r="AA296" s="118">
        <f>IFERROR(+IF(X296=VLOOKUP(X296,'Table 3D'!$B$10:$B$53,1,0),"OK","check!!!!"),"check!!!!")</f>
        <v/>
      </c>
      <c r="AB296" s="113">
        <f>IF('Table 3D'!B$38=X296,"ok","check!!!!")</f>
        <v/>
      </c>
      <c r="AC296" s="119" t="n"/>
    </row>
    <row r="297">
      <c r="A297" s="113" t="inlineStr">
        <is>
          <t>A</t>
        </is>
      </c>
      <c r="B297" s="113" t="inlineStr">
        <is>
          <t>N</t>
        </is>
      </c>
      <c r="C297" s="113" t="inlineStr">
        <is>
          <t>@@</t>
        </is>
      </c>
      <c r="D297" s="113" t="inlineStr">
        <is>
          <t>_Z</t>
        </is>
      </c>
      <c r="E297" s="113" t="inlineStr">
        <is>
          <t>S1313</t>
        </is>
      </c>
      <c r="F297" s="113" t="inlineStr">
        <is>
          <t>_Z</t>
        </is>
      </c>
      <c r="G297" s="113" t="inlineStr">
        <is>
          <t>C</t>
        </is>
      </c>
      <c r="H297" s="113" t="inlineStr">
        <is>
          <t>_Z</t>
        </is>
      </c>
      <c r="I297" s="113" t="inlineStr">
        <is>
          <t>ORFCD</t>
        </is>
      </c>
      <c r="J297" s="113" t="inlineStr">
        <is>
          <t>_Z</t>
        </is>
      </c>
      <c r="K297" s="113" t="inlineStr">
        <is>
          <t>T</t>
        </is>
      </c>
      <c r="L297" s="113" t="inlineStr">
        <is>
          <t>S</t>
        </is>
      </c>
      <c r="M297" s="113" t="inlineStr">
        <is>
          <t>V</t>
        </is>
      </c>
      <c r="N297" s="113" t="inlineStr">
        <is>
          <t>_T</t>
        </is>
      </c>
      <c r="O297" s="113" t="inlineStr">
        <is>
          <t>_T</t>
        </is>
      </c>
      <c r="P297" s="113" t="inlineStr">
        <is>
          <t>XDC</t>
        </is>
      </c>
      <c r="Q297" s="113" t="inlineStr">
        <is>
          <t>N</t>
        </is>
      </c>
      <c r="R297" s="113" t="inlineStr">
        <is>
          <t>EDP3</t>
        </is>
      </c>
      <c r="S297" s="129">
        <f>IF(VLOOKUP($X297,'Table 3D'!$B$10:$G$53,'Table 3D'!M$1,0)="","",VLOOKUP($X297,'Table 3D'!$B$10:$G$53,'Table 3D'!M$1,0))</f>
        <v/>
      </c>
      <c r="T297" s="129">
        <f>IF(VLOOKUP($X297,'Table 3D'!$B$10:$G$53,'Table 3D'!N$1,0)="","",VLOOKUP($X297,'Table 3D'!$B$10:$G$53,'Table 3D'!N$1,0))</f>
        <v/>
      </c>
      <c r="U297" s="129">
        <f>IF(VLOOKUP($X297,'Table 3D'!$B$10:$G$53,'Table 3D'!O$1,0)="","",VLOOKUP($X297,'Table 3D'!$B$10:$G$53,'Table 3D'!O$1,0))</f>
        <v/>
      </c>
      <c r="V297" s="129">
        <f>IF(VLOOKUP($X297,'Table 3D'!$B$10:$G$53,'Table 3D'!P$1,0)="","",VLOOKUP($X297,'Table 3D'!$B$10:$G$53,'Table 3D'!P$1,0))</f>
        <v/>
      </c>
      <c r="W297" s="113" t="n"/>
      <c r="X297" s="113">
        <f>A297&amp;"."&amp;B297&amp;"."&amp;C297&amp;"."&amp;D297&amp;"."&amp;E297&amp;"."&amp;F297&amp;"."&amp;G297&amp;"."&amp;H297&amp;"."&amp;I297&amp;"."&amp;J297&amp;"."&amp;K297&amp;"."&amp;L297&amp;"."&amp;M297&amp;"."&amp;N297&amp;"."&amp;O297&amp;"."&amp;P297&amp;"."&amp;Q297&amp;"."&amp;R297</f>
        <v/>
      </c>
      <c r="Y297" s="113" t="n"/>
      <c r="Z297" s="113" t="n"/>
      <c r="AA297" s="118">
        <f>IFERROR(+IF(X297=VLOOKUP(X297,'Table 3D'!$B$10:$B$53,1,0),"OK","check!!!!"),"check!!!!")</f>
        <v/>
      </c>
      <c r="AB297" s="113">
        <f>IF('Table 3D'!B$40=X297,"ok","check!!!!")</f>
        <v/>
      </c>
      <c r="AC297" s="119" t="n"/>
    </row>
    <row r="298">
      <c r="A298" s="113" t="inlineStr">
        <is>
          <t>A</t>
        </is>
      </c>
      <c r="B298" s="113" t="inlineStr">
        <is>
          <t>N</t>
        </is>
      </c>
      <c r="C298" s="113" t="inlineStr">
        <is>
          <t>@@</t>
        </is>
      </c>
      <c r="D298" s="113" t="inlineStr">
        <is>
          <t>_Z</t>
        </is>
      </c>
      <c r="E298" s="113" t="inlineStr">
        <is>
          <t>S1313</t>
        </is>
      </c>
      <c r="F298" s="113" t="inlineStr">
        <is>
          <t>_Z</t>
        </is>
      </c>
      <c r="G298" s="113" t="inlineStr">
        <is>
          <t>C</t>
        </is>
      </c>
      <c r="H298" s="113" t="inlineStr">
        <is>
          <t>_Z</t>
        </is>
      </c>
      <c r="I298" s="113" t="inlineStr">
        <is>
          <t>K61</t>
        </is>
      </c>
      <c r="J298" s="113" t="inlineStr">
        <is>
          <t>_Z</t>
        </is>
      </c>
      <c r="K298" s="113" t="inlineStr">
        <is>
          <t>T</t>
        </is>
      </c>
      <c r="L298" s="113" t="inlineStr">
        <is>
          <t>S</t>
        </is>
      </c>
      <c r="M298" s="113" t="inlineStr">
        <is>
          <t>V</t>
        </is>
      </c>
      <c r="N298" s="113" t="inlineStr">
        <is>
          <t>_T</t>
        </is>
      </c>
      <c r="O298" s="113" t="inlineStr">
        <is>
          <t>_T</t>
        </is>
      </c>
      <c r="P298" s="113" t="inlineStr">
        <is>
          <t>XDC</t>
        </is>
      </c>
      <c r="Q298" s="113" t="inlineStr">
        <is>
          <t>N</t>
        </is>
      </c>
      <c r="R298" s="113" t="inlineStr">
        <is>
          <t>EDP3</t>
        </is>
      </c>
      <c r="S298" s="129">
        <f>IF(VLOOKUP($X298,'Table 3D'!$B$10:$G$53,'Table 3D'!M$1,0)="","",VLOOKUP($X298,'Table 3D'!$B$10:$G$53,'Table 3D'!M$1,0))</f>
        <v/>
      </c>
      <c r="T298" s="129">
        <f>IF(VLOOKUP($X298,'Table 3D'!$B$10:$G$53,'Table 3D'!N$1,0)="","",VLOOKUP($X298,'Table 3D'!$B$10:$G$53,'Table 3D'!N$1,0))</f>
        <v/>
      </c>
      <c r="U298" s="129">
        <f>IF(VLOOKUP($X298,'Table 3D'!$B$10:$G$53,'Table 3D'!O$1,0)="","",VLOOKUP($X298,'Table 3D'!$B$10:$G$53,'Table 3D'!O$1,0))</f>
        <v/>
      </c>
      <c r="V298" s="129">
        <f>IF(VLOOKUP($X298,'Table 3D'!$B$10:$G$53,'Table 3D'!P$1,0)="","",VLOOKUP($X298,'Table 3D'!$B$10:$G$53,'Table 3D'!P$1,0))</f>
        <v/>
      </c>
      <c r="W298" s="113" t="n"/>
      <c r="X298" s="113">
        <f>A298&amp;"."&amp;B298&amp;"."&amp;C298&amp;"."&amp;D298&amp;"."&amp;E298&amp;"."&amp;F298&amp;"."&amp;G298&amp;"."&amp;H298&amp;"."&amp;I298&amp;"."&amp;J298&amp;"."&amp;K298&amp;"."&amp;L298&amp;"."&amp;M298&amp;"."&amp;N298&amp;"."&amp;O298&amp;"."&amp;P298&amp;"."&amp;Q298&amp;"."&amp;R298</f>
        <v/>
      </c>
      <c r="Y298" s="113" t="n"/>
      <c r="Z298" s="113" t="n"/>
      <c r="AA298" s="118">
        <f>IFERROR(+IF(X298=VLOOKUP(X298,'Table 3D'!$B$10:$B$53,1,0),"OK","check!!!!"),"check!!!!")</f>
        <v/>
      </c>
      <c r="AB298" s="113">
        <f>IF('Table 3D'!B$41=X298,"ok","check!!!!")</f>
        <v/>
      </c>
      <c r="AC298" s="119" t="n"/>
    </row>
    <row r="299">
      <c r="A299" s="113" t="inlineStr">
        <is>
          <t>A</t>
        </is>
      </c>
      <c r="B299" s="113" t="inlineStr">
        <is>
          <t>N</t>
        </is>
      </c>
      <c r="C299" s="113" t="inlineStr">
        <is>
          <t>@@</t>
        </is>
      </c>
      <c r="D299" s="113" t="inlineStr">
        <is>
          <t>_Z</t>
        </is>
      </c>
      <c r="E299" s="113" t="inlineStr">
        <is>
          <t>S1313</t>
        </is>
      </c>
      <c r="F299" s="113" t="inlineStr">
        <is>
          <t>_Z</t>
        </is>
      </c>
      <c r="G299" s="113" t="inlineStr">
        <is>
          <t>C</t>
        </is>
      </c>
      <c r="H299" s="113" t="inlineStr">
        <is>
          <t>_Z</t>
        </is>
      </c>
      <c r="I299" s="113" t="inlineStr">
        <is>
          <t>KX</t>
        </is>
      </c>
      <c r="J299" s="113" t="inlineStr">
        <is>
          <t>_Z</t>
        </is>
      </c>
      <c r="K299" s="113" t="inlineStr">
        <is>
          <t>T</t>
        </is>
      </c>
      <c r="L299" s="113" t="inlineStr">
        <is>
          <t>S</t>
        </is>
      </c>
      <c r="M299" s="113" t="inlineStr">
        <is>
          <t>V</t>
        </is>
      </c>
      <c r="N299" s="113" t="inlineStr">
        <is>
          <t>_T</t>
        </is>
      </c>
      <c r="O299" s="113" t="inlineStr">
        <is>
          <t>_T</t>
        </is>
      </c>
      <c r="P299" s="113" t="inlineStr">
        <is>
          <t>XDC</t>
        </is>
      </c>
      <c r="Q299" s="113" t="inlineStr">
        <is>
          <t>N</t>
        </is>
      </c>
      <c r="R299" s="113" t="inlineStr">
        <is>
          <t>EDP3</t>
        </is>
      </c>
      <c r="S299" s="129">
        <f>IF(VLOOKUP($X299,'Table 3D'!$B$10:$G$53,'Table 3D'!M$1,0)="","",VLOOKUP($X299,'Table 3D'!$B$10:$G$53,'Table 3D'!M$1,0))</f>
        <v/>
      </c>
      <c r="T299" s="129">
        <f>IF(VLOOKUP($X299,'Table 3D'!$B$10:$G$53,'Table 3D'!N$1,0)="","",VLOOKUP($X299,'Table 3D'!$B$10:$G$53,'Table 3D'!N$1,0))</f>
        <v/>
      </c>
      <c r="U299" s="129">
        <f>IF(VLOOKUP($X299,'Table 3D'!$B$10:$G$53,'Table 3D'!O$1,0)="","",VLOOKUP($X299,'Table 3D'!$B$10:$G$53,'Table 3D'!O$1,0))</f>
        <v/>
      </c>
      <c r="V299" s="129">
        <f>IF(VLOOKUP($X299,'Table 3D'!$B$10:$G$53,'Table 3D'!P$1,0)="","",VLOOKUP($X299,'Table 3D'!$B$10:$G$53,'Table 3D'!P$1,0))</f>
        <v/>
      </c>
      <c r="W299" s="113" t="n"/>
      <c r="X299" s="113">
        <f>A299&amp;"."&amp;B299&amp;"."&amp;C299&amp;"."&amp;D299&amp;"."&amp;E299&amp;"."&amp;F299&amp;"."&amp;G299&amp;"."&amp;H299&amp;"."&amp;I299&amp;"."&amp;J299&amp;"."&amp;K299&amp;"."&amp;L299&amp;"."&amp;M299&amp;"."&amp;N299&amp;"."&amp;O299&amp;"."&amp;P299&amp;"."&amp;Q299&amp;"."&amp;R299</f>
        <v/>
      </c>
      <c r="Y299" s="113" t="n"/>
      <c r="Z299" s="113" t="n"/>
      <c r="AA299" s="118">
        <f>IFERROR(+IF(X299=VLOOKUP(X299,'Table 3D'!$B$10:$B$53,1,0),"OK","check!!!!"),"check!!!!")</f>
        <v/>
      </c>
      <c r="AB299" s="113">
        <f>IF('Table 3D'!B$42=X299,"ok","check!!!!")</f>
        <v/>
      </c>
      <c r="AC299" s="119" t="n"/>
    </row>
    <row r="300">
      <c r="A300" s="113" t="inlineStr">
        <is>
          <t>A</t>
        </is>
      </c>
      <c r="B300" s="113" t="inlineStr">
        <is>
          <t>N</t>
        </is>
      </c>
      <c r="C300" s="113" t="inlineStr">
        <is>
          <t>@@</t>
        </is>
      </c>
      <c r="D300" s="113" t="inlineStr">
        <is>
          <t>_Z</t>
        </is>
      </c>
      <c r="E300" s="113" t="inlineStr">
        <is>
          <t>S1313</t>
        </is>
      </c>
      <c r="F300" s="113" t="inlineStr">
        <is>
          <t>_Z</t>
        </is>
      </c>
      <c r="G300" s="113" t="inlineStr">
        <is>
          <t>C</t>
        </is>
      </c>
      <c r="H300" s="113" t="inlineStr">
        <is>
          <t>_Z</t>
        </is>
      </c>
      <c r="I300" s="113" t="inlineStr">
        <is>
          <t>YA3</t>
        </is>
      </c>
      <c r="J300" s="113" t="inlineStr">
        <is>
          <t>_Z</t>
        </is>
      </c>
      <c r="K300" s="113" t="inlineStr">
        <is>
          <t>T</t>
        </is>
      </c>
      <c r="L300" s="113" t="inlineStr">
        <is>
          <t>S</t>
        </is>
      </c>
      <c r="M300" s="113" t="inlineStr">
        <is>
          <t>V</t>
        </is>
      </c>
      <c r="N300" s="113" t="inlineStr">
        <is>
          <t>_T</t>
        </is>
      </c>
      <c r="O300" s="113" t="inlineStr">
        <is>
          <t>_T</t>
        </is>
      </c>
      <c r="P300" s="113" t="inlineStr">
        <is>
          <t>XDC</t>
        </is>
      </c>
      <c r="Q300" s="113" t="inlineStr">
        <is>
          <t>N</t>
        </is>
      </c>
      <c r="R300" s="113" t="inlineStr">
        <is>
          <t>EDP3</t>
        </is>
      </c>
      <c r="S300" s="129">
        <f>IF(VLOOKUP($X300,'Table 3D'!$B$10:$G$53,'Table 3D'!M$1,0)="","",VLOOKUP($X300,'Table 3D'!$B$10:$G$53,'Table 3D'!M$1,0))</f>
        <v/>
      </c>
      <c r="T300" s="129">
        <f>IF(VLOOKUP($X300,'Table 3D'!$B$10:$G$53,'Table 3D'!N$1,0)="","",VLOOKUP($X300,'Table 3D'!$B$10:$G$53,'Table 3D'!N$1,0))</f>
        <v/>
      </c>
      <c r="U300" s="129">
        <f>IF(VLOOKUP($X300,'Table 3D'!$B$10:$G$53,'Table 3D'!O$1,0)="","",VLOOKUP($X300,'Table 3D'!$B$10:$G$53,'Table 3D'!O$1,0))</f>
        <v/>
      </c>
      <c r="V300" s="129">
        <f>IF(VLOOKUP($X300,'Table 3D'!$B$10:$G$53,'Table 3D'!P$1,0)="","",VLOOKUP($X300,'Table 3D'!$B$10:$G$53,'Table 3D'!P$1,0))</f>
        <v/>
      </c>
      <c r="W300" s="113" t="n"/>
      <c r="X300" s="113">
        <f>A300&amp;"."&amp;B300&amp;"."&amp;C300&amp;"."&amp;D300&amp;"."&amp;E300&amp;"."&amp;F300&amp;"."&amp;G300&amp;"."&amp;H300&amp;"."&amp;I300&amp;"."&amp;J300&amp;"."&amp;K300&amp;"."&amp;L300&amp;"."&amp;M300&amp;"."&amp;N300&amp;"."&amp;O300&amp;"."&amp;P300&amp;"."&amp;Q300&amp;"."&amp;R300</f>
        <v/>
      </c>
      <c r="Y300" s="113" t="n"/>
      <c r="Z300" s="113" t="n"/>
      <c r="AA300" s="118">
        <f>IFERROR(+IF(X300=VLOOKUP(X300,'Table 3D'!$B$10:$B$53,1,0),"OK","check!!!!"),"check!!!!")</f>
        <v/>
      </c>
      <c r="AB300" s="113">
        <f>IF('Table 3D'!B$44=X300,"ok","check!!!!")</f>
        <v/>
      </c>
      <c r="AC300" s="119" t="n"/>
    </row>
    <row r="301">
      <c r="A301" s="113" t="inlineStr">
        <is>
          <t>A</t>
        </is>
      </c>
      <c r="B301" s="113" t="inlineStr">
        <is>
          <t>N</t>
        </is>
      </c>
      <c r="C301" s="113" t="inlineStr">
        <is>
          <t>@@</t>
        </is>
      </c>
      <c r="D301" s="113" t="inlineStr">
        <is>
          <t>_Z</t>
        </is>
      </c>
      <c r="E301" s="113" t="inlineStr">
        <is>
          <t>S1313</t>
        </is>
      </c>
      <c r="F301" s="113" t="inlineStr">
        <is>
          <t>_Z</t>
        </is>
      </c>
      <c r="G301" s="113" t="inlineStr">
        <is>
          <t>C</t>
        </is>
      </c>
      <c r="H301" s="113" t="inlineStr">
        <is>
          <t>_Z</t>
        </is>
      </c>
      <c r="I301" s="113" t="inlineStr">
        <is>
          <t>B9FX9</t>
        </is>
      </c>
      <c r="J301" s="113" t="inlineStr">
        <is>
          <t>_Z</t>
        </is>
      </c>
      <c r="K301" s="113" t="inlineStr">
        <is>
          <t>_Z</t>
        </is>
      </c>
      <c r="L301" s="113" t="inlineStr">
        <is>
          <t>S</t>
        </is>
      </c>
      <c r="M301" s="113" t="inlineStr">
        <is>
          <t>V</t>
        </is>
      </c>
      <c r="N301" s="113" t="inlineStr">
        <is>
          <t>_T</t>
        </is>
      </c>
      <c r="O301" s="113" t="inlineStr">
        <is>
          <t>_T</t>
        </is>
      </c>
      <c r="P301" s="113" t="inlineStr">
        <is>
          <t>XDC</t>
        </is>
      </c>
      <c r="Q301" s="113" t="inlineStr">
        <is>
          <t>N</t>
        </is>
      </c>
      <c r="R301" s="113" t="inlineStr">
        <is>
          <t>EDP3</t>
        </is>
      </c>
      <c r="S301" s="129">
        <f>IF(VLOOKUP($X301,'Table 3D'!$B$10:$G$53,'Table 3D'!M$1,0)="","",VLOOKUP($X301,'Table 3D'!$B$10:$G$53,'Table 3D'!M$1,0))</f>
        <v/>
      </c>
      <c r="T301" s="129">
        <f>IF(VLOOKUP($X301,'Table 3D'!$B$10:$G$53,'Table 3D'!N$1,0)="","",VLOOKUP($X301,'Table 3D'!$B$10:$G$53,'Table 3D'!N$1,0))</f>
        <v/>
      </c>
      <c r="U301" s="129">
        <f>IF(VLOOKUP($X301,'Table 3D'!$B$10:$G$53,'Table 3D'!O$1,0)="","",VLOOKUP($X301,'Table 3D'!$B$10:$G$53,'Table 3D'!O$1,0))</f>
        <v/>
      </c>
      <c r="V301" s="129">
        <f>IF(VLOOKUP($X301,'Table 3D'!$B$10:$G$53,'Table 3D'!P$1,0)="","",VLOOKUP($X301,'Table 3D'!$B$10:$G$53,'Table 3D'!P$1,0))</f>
        <v/>
      </c>
      <c r="W301" s="113" t="n"/>
      <c r="X301" s="113">
        <f>A301&amp;"."&amp;B301&amp;"."&amp;C301&amp;"."&amp;D301&amp;"."&amp;E301&amp;"."&amp;F301&amp;"."&amp;G301&amp;"."&amp;H301&amp;"."&amp;I301&amp;"."&amp;J301&amp;"."&amp;K301&amp;"."&amp;L301&amp;"."&amp;M301&amp;"."&amp;N301&amp;"."&amp;O301&amp;"."&amp;P301&amp;"."&amp;Q301&amp;"."&amp;R301</f>
        <v/>
      </c>
      <c r="Y301" s="113" t="n"/>
      <c r="Z301" s="113" t="n"/>
      <c r="AA301" s="118">
        <f>IFERROR(+IF(X301=VLOOKUP(X301,'Table 3D'!$B$10:$B$53,1,0),"OK","check!!!!"),"check!!!!")</f>
        <v/>
      </c>
      <c r="AB301" s="113">
        <f>IF('Table 3D'!B$45=X301,"ok","check!!!!")</f>
        <v/>
      </c>
      <c r="AC301" s="119" t="n"/>
    </row>
    <row r="302">
      <c r="A302" s="113" t="inlineStr">
        <is>
          <t>A</t>
        </is>
      </c>
      <c r="B302" s="113" t="inlineStr">
        <is>
          <t>N</t>
        </is>
      </c>
      <c r="C302" s="113" t="inlineStr">
        <is>
          <t>@@</t>
        </is>
      </c>
      <c r="D302" s="113" t="inlineStr">
        <is>
          <t>_Z</t>
        </is>
      </c>
      <c r="E302" s="113" t="inlineStr">
        <is>
          <t>S1313</t>
        </is>
      </c>
      <c r="F302" s="113" t="inlineStr">
        <is>
          <t>_Z</t>
        </is>
      </c>
      <c r="G302" s="113" t="inlineStr">
        <is>
          <t>C</t>
        </is>
      </c>
      <c r="H302" s="113" t="inlineStr">
        <is>
          <t>_Z</t>
        </is>
      </c>
      <c r="I302" s="113" t="inlineStr">
        <is>
          <t>YA3O</t>
        </is>
      </c>
      <c r="J302" s="113" t="inlineStr">
        <is>
          <t>_Z</t>
        </is>
      </c>
      <c r="K302" s="113" t="inlineStr">
        <is>
          <t>T</t>
        </is>
      </c>
      <c r="L302" s="113" t="inlineStr">
        <is>
          <t>S</t>
        </is>
      </c>
      <c r="M302" s="113" t="inlineStr">
        <is>
          <t>V</t>
        </is>
      </c>
      <c r="N302" s="113" t="inlineStr">
        <is>
          <t>_T</t>
        </is>
      </c>
      <c r="O302" s="113" t="inlineStr">
        <is>
          <t>_T</t>
        </is>
      </c>
      <c r="P302" s="113" t="inlineStr">
        <is>
          <t>XDC</t>
        </is>
      </c>
      <c r="Q302" s="113" t="inlineStr">
        <is>
          <t>N</t>
        </is>
      </c>
      <c r="R302" s="113" t="inlineStr">
        <is>
          <t>EDP3</t>
        </is>
      </c>
      <c r="S302" s="129">
        <f>IF(VLOOKUP($X302,'Table 3D'!$B$10:$G$53,'Table 3D'!M$1,0)="","",VLOOKUP($X302,'Table 3D'!$B$10:$G$53,'Table 3D'!M$1,0))</f>
        <v/>
      </c>
      <c r="T302" s="129">
        <f>IF(VLOOKUP($X302,'Table 3D'!$B$10:$G$53,'Table 3D'!N$1,0)="","",VLOOKUP($X302,'Table 3D'!$B$10:$G$53,'Table 3D'!N$1,0))</f>
        <v/>
      </c>
      <c r="U302" s="129">
        <f>IF(VLOOKUP($X302,'Table 3D'!$B$10:$G$53,'Table 3D'!O$1,0)="","",VLOOKUP($X302,'Table 3D'!$B$10:$G$53,'Table 3D'!O$1,0))</f>
        <v/>
      </c>
      <c r="V302" s="129">
        <f>IF(VLOOKUP($X302,'Table 3D'!$B$10:$G$53,'Table 3D'!P$1,0)="","",VLOOKUP($X302,'Table 3D'!$B$10:$G$53,'Table 3D'!P$1,0))</f>
        <v/>
      </c>
      <c r="W302" s="113" t="n"/>
      <c r="X302" s="113">
        <f>A302&amp;"."&amp;B302&amp;"."&amp;C302&amp;"."&amp;D302&amp;"."&amp;E302&amp;"."&amp;F302&amp;"."&amp;G302&amp;"."&amp;H302&amp;"."&amp;I302&amp;"."&amp;J302&amp;"."&amp;K302&amp;"."&amp;L302&amp;"."&amp;M302&amp;"."&amp;N302&amp;"."&amp;O302&amp;"."&amp;P302&amp;"."&amp;Q302&amp;"."&amp;R302</f>
        <v/>
      </c>
      <c r="Y302" s="113" t="n"/>
      <c r="Z302" s="113" t="n"/>
      <c r="AA302" s="118">
        <f>IFERROR(+IF(X302=VLOOKUP(X302,'Table 3D'!$B$10:$B$53,1,0),"OK","check!!!!"),"check!!!!")</f>
        <v/>
      </c>
      <c r="AB302" s="113">
        <f>IF('Table 3D'!B$46=X302,"ok","check!!!!")</f>
        <v/>
      </c>
      <c r="AC302" s="119" t="n"/>
    </row>
    <row r="303">
      <c r="A303" s="113" t="inlineStr">
        <is>
          <t>A</t>
        </is>
      </c>
      <c r="B303" s="113" t="inlineStr">
        <is>
          <t>N</t>
        </is>
      </c>
      <c r="C303" s="113" t="inlineStr">
        <is>
          <t>@@</t>
        </is>
      </c>
      <c r="D303" s="113" t="inlineStr">
        <is>
          <t>_Z</t>
        </is>
      </c>
      <c r="E303" s="113" t="inlineStr">
        <is>
          <t>S1313</t>
        </is>
      </c>
      <c r="F303" s="113" t="inlineStr">
        <is>
          <t>_Z</t>
        </is>
      </c>
      <c r="G303" s="113" t="inlineStr">
        <is>
          <t>C</t>
        </is>
      </c>
      <c r="H303" s="113" t="inlineStr">
        <is>
          <t>_Z</t>
        </is>
      </c>
      <c r="I303" s="113" t="inlineStr">
        <is>
          <t>LX</t>
        </is>
      </c>
      <c r="J303" s="113" t="inlineStr">
        <is>
          <t>GD</t>
        </is>
      </c>
      <c r="K303" s="113" t="inlineStr">
        <is>
          <t>T</t>
        </is>
      </c>
      <c r="L303" s="113" t="inlineStr">
        <is>
          <t>F</t>
        </is>
      </c>
      <c r="M303" s="113" t="inlineStr">
        <is>
          <t>V</t>
        </is>
      </c>
      <c r="N303" s="113" t="inlineStr">
        <is>
          <t>_T</t>
        </is>
      </c>
      <c r="O303" s="113" t="inlineStr">
        <is>
          <t>_T</t>
        </is>
      </c>
      <c r="P303" s="113" t="inlineStr">
        <is>
          <t>XDC</t>
        </is>
      </c>
      <c r="Q303" s="113" t="inlineStr">
        <is>
          <t>N</t>
        </is>
      </c>
      <c r="R303" s="113" t="inlineStr">
        <is>
          <t>EDP3</t>
        </is>
      </c>
      <c r="S303" s="129">
        <f>IF(VLOOKUP($X303,'Table 3D'!$B$10:$G$53,'Table 3D'!M$1,0)="","",VLOOKUP($X303,'Table 3D'!$B$10:$G$53,'Table 3D'!M$1,0))</f>
        <v/>
      </c>
      <c r="T303" s="129">
        <f>IF(VLOOKUP($X303,'Table 3D'!$B$10:$G$53,'Table 3D'!N$1,0)="","",VLOOKUP($X303,'Table 3D'!$B$10:$G$53,'Table 3D'!N$1,0))</f>
        <v/>
      </c>
      <c r="U303" s="129">
        <f>IF(VLOOKUP($X303,'Table 3D'!$B$10:$G$53,'Table 3D'!O$1,0)="","",VLOOKUP($X303,'Table 3D'!$B$10:$G$53,'Table 3D'!O$1,0))</f>
        <v/>
      </c>
      <c r="V303" s="129">
        <f>IF(VLOOKUP($X303,'Table 3D'!$B$10:$G$53,'Table 3D'!P$1,0)="","",VLOOKUP($X303,'Table 3D'!$B$10:$G$53,'Table 3D'!P$1,0))</f>
        <v/>
      </c>
      <c r="W303" s="113" t="n"/>
      <c r="X303" s="113">
        <f>A303&amp;"."&amp;B303&amp;"."&amp;C303&amp;"."&amp;D303&amp;"."&amp;E303&amp;"."&amp;F303&amp;"."&amp;G303&amp;"."&amp;H303&amp;"."&amp;I303&amp;"."&amp;J303&amp;"."&amp;K303&amp;"."&amp;L303&amp;"."&amp;M303&amp;"."&amp;N303&amp;"."&amp;O303&amp;"."&amp;P303&amp;"."&amp;Q303&amp;"."&amp;R303</f>
        <v/>
      </c>
      <c r="Y303" s="113" t="n"/>
      <c r="Z303" s="113" t="n"/>
      <c r="AA303" s="118">
        <f>IFERROR(+IF(X303=VLOOKUP(X303,'Table 3D'!$B$10:$B$53,1,0),"OK","check!!!!"),"check!!!!")</f>
        <v/>
      </c>
      <c r="AB303" s="113">
        <f>IF('Table 3D'!B$48=X303,"ok","check!!!!")</f>
        <v/>
      </c>
      <c r="AC303" s="119" t="n"/>
    </row>
    <row r="304">
      <c r="A304" s="113" t="inlineStr">
        <is>
          <t>A</t>
        </is>
      </c>
      <c r="B304" s="113" t="inlineStr">
        <is>
          <t>N</t>
        </is>
      </c>
      <c r="C304" s="113" t="inlineStr">
        <is>
          <t>@@</t>
        </is>
      </c>
      <c r="D304" s="113" t="inlineStr">
        <is>
          <t>_Z</t>
        </is>
      </c>
      <c r="E304" s="113" t="inlineStr">
        <is>
          <t>S1313</t>
        </is>
      </c>
      <c r="F304" s="113" t="inlineStr">
        <is>
          <t>S13</t>
        </is>
      </c>
      <c r="G304" s="113" t="inlineStr">
        <is>
          <t>C</t>
        </is>
      </c>
      <c r="H304" s="113" t="inlineStr">
        <is>
          <t>NE</t>
        </is>
      </c>
      <c r="I304" s="113" t="inlineStr">
        <is>
          <t>LE</t>
        </is>
      </c>
      <c r="J304" s="113" t="inlineStr">
        <is>
          <t>GD</t>
        </is>
      </c>
      <c r="K304" s="113" t="inlineStr">
        <is>
          <t>T</t>
        </is>
      </c>
      <c r="L304" s="113" t="inlineStr">
        <is>
          <t>F</t>
        </is>
      </c>
      <c r="M304" s="113" t="inlineStr">
        <is>
          <t>V</t>
        </is>
      </c>
      <c r="N304" s="113" t="inlineStr">
        <is>
          <t>_T</t>
        </is>
      </c>
      <c r="O304" s="113" t="inlineStr">
        <is>
          <t>_T</t>
        </is>
      </c>
      <c r="P304" s="113" t="inlineStr">
        <is>
          <t>XDC</t>
        </is>
      </c>
      <c r="Q304" s="113" t="inlineStr">
        <is>
          <t>N</t>
        </is>
      </c>
      <c r="R304" s="113" t="inlineStr">
        <is>
          <t>EDP3</t>
        </is>
      </c>
      <c r="S304" s="129">
        <f>IF(VLOOKUP($X304,'Table 3D'!$B$10:$G$53,'Table 3D'!M$1,0)="","",VLOOKUP($X304,'Table 3D'!$B$10:$G$53,'Table 3D'!M$1,0))</f>
        <v/>
      </c>
      <c r="T304" s="129">
        <f>IF(VLOOKUP($X304,'Table 3D'!$B$10:$G$53,'Table 3D'!N$1,0)="","",VLOOKUP($X304,'Table 3D'!$B$10:$G$53,'Table 3D'!N$1,0))</f>
        <v/>
      </c>
      <c r="U304" s="129">
        <f>IF(VLOOKUP($X304,'Table 3D'!$B$10:$G$53,'Table 3D'!O$1,0)="","",VLOOKUP($X304,'Table 3D'!$B$10:$G$53,'Table 3D'!O$1,0))</f>
        <v/>
      </c>
      <c r="V304" s="129">
        <f>IF(VLOOKUP($X304,'Table 3D'!$B$10:$G$53,'Table 3D'!P$1,0)="","",VLOOKUP($X304,'Table 3D'!$B$10:$G$53,'Table 3D'!P$1,0))</f>
        <v/>
      </c>
      <c r="W304" s="113" t="n"/>
      <c r="X304" s="113">
        <f>A304&amp;"."&amp;B304&amp;"."&amp;C304&amp;"."&amp;D304&amp;"."&amp;E304&amp;"."&amp;F304&amp;"."&amp;G304&amp;"."&amp;H304&amp;"."&amp;I304&amp;"."&amp;J304&amp;"."&amp;K304&amp;"."&amp;L304&amp;"."&amp;M304&amp;"."&amp;N304&amp;"."&amp;O304&amp;"."&amp;P304&amp;"."&amp;Q304&amp;"."&amp;R304</f>
        <v/>
      </c>
      <c r="Y304" s="113" t="n"/>
      <c r="Z304" s="113" t="n"/>
      <c r="AA304" s="118">
        <f>IFERROR(+IF(X304=VLOOKUP(X304,'Table 3D'!$B$10:$B$53,1,0),"OK","check!!!!"),"check!!!!")</f>
        <v/>
      </c>
      <c r="AB304" s="113">
        <f>IF('Table 3D'!B$51=X304,"ok","check!!!!")</f>
        <v/>
      </c>
      <c r="AC304" s="119" t="n"/>
    </row>
    <row r="305">
      <c r="A305" s="113" t="inlineStr">
        <is>
          <t>A</t>
        </is>
      </c>
      <c r="B305" s="113" t="inlineStr">
        <is>
          <t>N</t>
        </is>
      </c>
      <c r="C305" s="113" t="inlineStr">
        <is>
          <t>@@</t>
        </is>
      </c>
      <c r="D305" s="113" t="inlineStr">
        <is>
          <t>_Z</t>
        </is>
      </c>
      <c r="E305" s="113" t="inlineStr">
        <is>
          <t>S1313</t>
        </is>
      </c>
      <c r="F305" s="113" t="inlineStr">
        <is>
          <t>_Z</t>
        </is>
      </c>
      <c r="G305" s="113" t="inlineStr">
        <is>
          <t>C</t>
        </is>
      </c>
      <c r="H305" s="113" t="inlineStr">
        <is>
          <t>L</t>
        </is>
      </c>
      <c r="I305" s="113" t="inlineStr">
        <is>
          <t>LE</t>
        </is>
      </c>
      <c r="J305" s="113" t="inlineStr">
        <is>
          <t>GD</t>
        </is>
      </c>
      <c r="K305" s="113" t="inlineStr">
        <is>
          <t>T</t>
        </is>
      </c>
      <c r="L305" s="113" t="inlineStr">
        <is>
          <t>F</t>
        </is>
      </c>
      <c r="M305" s="113" t="inlineStr">
        <is>
          <t>V</t>
        </is>
      </c>
      <c r="N305" s="113" t="inlineStr">
        <is>
          <t>_T</t>
        </is>
      </c>
      <c r="O305" s="113" t="inlineStr">
        <is>
          <t>_T</t>
        </is>
      </c>
      <c r="P305" s="113" t="inlineStr">
        <is>
          <t>XDC</t>
        </is>
      </c>
      <c r="Q305" s="113" t="inlineStr">
        <is>
          <t>N</t>
        </is>
      </c>
      <c r="R305" s="113" t="inlineStr">
        <is>
          <t>EDP3</t>
        </is>
      </c>
      <c r="S305" s="129">
        <f>IF(VLOOKUP($X305,'Table 3D'!$B$10:$G$53,'Table 3D'!M$1,0)="","",VLOOKUP($X305,'Table 3D'!$B$10:$G$53,'Table 3D'!M$1,0))</f>
        <v/>
      </c>
      <c r="T305" s="129">
        <f>IF(VLOOKUP($X305,'Table 3D'!$B$10:$G$53,'Table 3D'!N$1,0)="","",VLOOKUP($X305,'Table 3D'!$B$10:$G$53,'Table 3D'!N$1,0))</f>
        <v/>
      </c>
      <c r="U305" s="129">
        <f>IF(VLOOKUP($X305,'Table 3D'!$B$10:$G$53,'Table 3D'!O$1,0)="","",VLOOKUP($X305,'Table 3D'!$B$10:$G$53,'Table 3D'!O$1,0))</f>
        <v/>
      </c>
      <c r="V305" s="129">
        <f>IF(VLOOKUP($X305,'Table 3D'!$B$10:$G$53,'Table 3D'!P$1,0)="","",VLOOKUP($X305,'Table 3D'!$B$10:$G$53,'Table 3D'!P$1,0))</f>
        <v/>
      </c>
      <c r="W305" s="113" t="n"/>
      <c r="X305" s="113">
        <f>A305&amp;"."&amp;B305&amp;"."&amp;C305&amp;"."&amp;D305&amp;"."&amp;E305&amp;"."&amp;F305&amp;"."&amp;G305&amp;"."&amp;H305&amp;"."&amp;I305&amp;"."&amp;J305&amp;"."&amp;K305&amp;"."&amp;L305&amp;"."&amp;M305&amp;"."&amp;N305&amp;"."&amp;O305&amp;"."&amp;P305&amp;"."&amp;Q305&amp;"."&amp;R305</f>
        <v/>
      </c>
      <c r="Y305" s="113" t="n"/>
      <c r="Z305" s="113" t="n"/>
      <c r="AA305" s="118">
        <f>IFERROR(+IF(X305=VLOOKUP(X305,'Table 3D'!$B$10:$B$53,1,0),"OK","check!!!!"),"check!!!!")</f>
        <v/>
      </c>
      <c r="AB305" s="113">
        <f>IF('Table 3D'!B$52=X305,"ok","check!!!!")</f>
        <v/>
      </c>
      <c r="AC305" s="119" t="n"/>
    </row>
    <row r="306">
      <c r="A306" s="113" t="inlineStr">
        <is>
          <t>A</t>
        </is>
      </c>
      <c r="B306" s="113" t="inlineStr">
        <is>
          <t>N</t>
        </is>
      </c>
      <c r="C306" s="113" t="inlineStr">
        <is>
          <t>@@</t>
        </is>
      </c>
      <c r="D306" s="113" t="inlineStr">
        <is>
          <t>_Z</t>
        </is>
      </c>
      <c r="E306" s="113" t="inlineStr">
        <is>
          <t>S1313</t>
        </is>
      </c>
      <c r="F306" s="113" t="inlineStr">
        <is>
          <t>S13R</t>
        </is>
      </c>
      <c r="G306" s="113" t="inlineStr">
        <is>
          <t>_Z</t>
        </is>
      </c>
      <c r="H306" s="113" t="inlineStr">
        <is>
          <t>A</t>
        </is>
      </c>
      <c r="I306" s="113" t="inlineStr">
        <is>
          <t>LE</t>
        </is>
      </c>
      <c r="J306" s="113" t="inlineStr">
        <is>
          <t>GD</t>
        </is>
      </c>
      <c r="K306" s="113" t="inlineStr">
        <is>
          <t>T</t>
        </is>
      </c>
      <c r="L306" s="113" t="inlineStr">
        <is>
          <t>F</t>
        </is>
      </c>
      <c r="M306" s="113" t="inlineStr">
        <is>
          <t>V</t>
        </is>
      </c>
      <c r="N306" s="113" t="inlineStr">
        <is>
          <t>_T</t>
        </is>
      </c>
      <c r="O306" s="113" t="inlineStr">
        <is>
          <t>_T</t>
        </is>
      </c>
      <c r="P306" s="113" t="inlineStr">
        <is>
          <t>XDC</t>
        </is>
      </c>
      <c r="Q306" s="113" t="inlineStr">
        <is>
          <t>N</t>
        </is>
      </c>
      <c r="R306" s="113" t="inlineStr">
        <is>
          <t>EDP3</t>
        </is>
      </c>
      <c r="S306" s="129">
        <f>IF(VLOOKUP($X306,'Table 3D'!$B$10:$G$53,'Table 3D'!M$1,0)="","",VLOOKUP($X306,'Table 3D'!$B$10:$G$53,'Table 3D'!M$1,0))</f>
        <v/>
      </c>
      <c r="T306" s="129">
        <f>IF(VLOOKUP($X306,'Table 3D'!$B$10:$G$53,'Table 3D'!N$1,0)="","",VLOOKUP($X306,'Table 3D'!$B$10:$G$53,'Table 3D'!N$1,0))</f>
        <v/>
      </c>
      <c r="U306" s="129">
        <f>IF(VLOOKUP($X306,'Table 3D'!$B$10:$G$53,'Table 3D'!O$1,0)="","",VLOOKUP($X306,'Table 3D'!$B$10:$G$53,'Table 3D'!O$1,0))</f>
        <v/>
      </c>
      <c r="V306" s="129">
        <f>IF(VLOOKUP($X306,'Table 3D'!$B$10:$G$53,'Table 3D'!P$1,0)="","",VLOOKUP($X306,'Table 3D'!$B$10:$G$53,'Table 3D'!P$1,0))</f>
        <v/>
      </c>
      <c r="W306" s="113" t="n"/>
      <c r="X306" s="113">
        <f>A306&amp;"."&amp;B306&amp;"."&amp;C306&amp;"."&amp;D306&amp;"."&amp;E306&amp;"."&amp;F306&amp;"."&amp;G306&amp;"."&amp;H306&amp;"."&amp;I306&amp;"."&amp;J306&amp;"."&amp;K306&amp;"."&amp;L306&amp;"."&amp;M306&amp;"."&amp;N306&amp;"."&amp;O306&amp;"."&amp;P306&amp;"."&amp;Q306&amp;"."&amp;R306</f>
        <v/>
      </c>
      <c r="Y306" s="113" t="n"/>
      <c r="Z306" s="113" t="n"/>
      <c r="AA306" s="118">
        <f>IFERROR(+IF(X306=VLOOKUP(X306,'Table 3D'!$B$10:$B$53,1,0),"OK","check!!!!"),"check!!!!")</f>
        <v/>
      </c>
      <c r="AB306" s="113">
        <f>IF('Table 3D'!B$53=X306,"ok","check!!!!")</f>
        <v/>
      </c>
      <c r="AC306" s="119" t="n"/>
    </row>
    <row r="307">
      <c r="A307" s="113" t="inlineStr">
        <is>
          <t>A</t>
        </is>
      </c>
      <c r="B307" s="113" t="inlineStr">
        <is>
          <t>N</t>
        </is>
      </c>
      <c r="C307" s="113" t="inlineStr">
        <is>
          <t>@@</t>
        </is>
      </c>
      <c r="D307" s="113" t="inlineStr">
        <is>
          <t>_Z</t>
        </is>
      </c>
      <c r="E307" s="113" t="inlineStr">
        <is>
          <t>S1314</t>
        </is>
      </c>
      <c r="F307" s="113" t="inlineStr">
        <is>
          <t>_Z</t>
        </is>
      </c>
      <c r="G307" s="113" t="inlineStr">
        <is>
          <t>_Z</t>
        </is>
      </c>
      <c r="H307" s="113" t="inlineStr">
        <is>
          <t>B</t>
        </is>
      </c>
      <c r="I307" s="113" t="inlineStr">
        <is>
          <t>B9</t>
        </is>
      </c>
      <c r="J307" s="113" t="inlineStr">
        <is>
          <t>_Z</t>
        </is>
      </c>
      <c r="K307" s="113" t="inlineStr">
        <is>
          <t>_Z</t>
        </is>
      </c>
      <c r="L307" s="113" t="inlineStr">
        <is>
          <t>S</t>
        </is>
      </c>
      <c r="M307" s="113" t="inlineStr">
        <is>
          <t>V</t>
        </is>
      </c>
      <c r="N307" s="113" t="inlineStr">
        <is>
          <t>_T</t>
        </is>
      </c>
      <c r="O307" s="113" t="inlineStr">
        <is>
          <t>_T</t>
        </is>
      </c>
      <c r="P307" s="113" t="inlineStr">
        <is>
          <t>XDC</t>
        </is>
      </c>
      <c r="Q307" s="113" t="inlineStr">
        <is>
          <t>N</t>
        </is>
      </c>
      <c r="R307" s="113" t="inlineStr">
        <is>
          <t>EDP3</t>
        </is>
      </c>
      <c r="S307" s="130">
        <f>IF(VLOOKUP($X307,'Table 3E'!$B$10:$G$53,'Table 3E'!M$1,0)="","",VLOOKUP($X307,'Table 3E'!$B$10:$G$53,'Table 3E'!M$1,0))</f>
        <v/>
      </c>
      <c r="T307" s="130">
        <f>IF(VLOOKUP($X307,'Table 3E'!$B$10:$G$53,'Table 3E'!N$1,0)="","",VLOOKUP($X307,'Table 3E'!$B$10:$G$53,'Table 3E'!N$1,0))</f>
        <v/>
      </c>
      <c r="U307" s="130">
        <f>IF(VLOOKUP($X307,'Table 3E'!$B$10:$G$53,'Table 3E'!O$1,0)="","",VLOOKUP($X307,'Table 3E'!$B$10:$G$53,'Table 3E'!O$1,0))</f>
        <v/>
      </c>
      <c r="V307" s="130">
        <f>IF(VLOOKUP($X307,'Table 3E'!$B$10:$G$53,'Table 3E'!P$1,0)="","",VLOOKUP($X307,'Table 3E'!$B$10:$G$53,'Table 3E'!P$1,0))</f>
        <v/>
      </c>
      <c r="W307" s="113" t="n"/>
      <c r="X307" s="113">
        <f>A307&amp;"."&amp;B307&amp;"."&amp;C307&amp;"."&amp;D307&amp;"."&amp;E307&amp;"."&amp;F307&amp;"."&amp;G307&amp;"."&amp;H307&amp;"."&amp;I307&amp;"."&amp;J307&amp;"."&amp;K307&amp;"."&amp;L307&amp;"."&amp;M307&amp;"."&amp;N307&amp;"."&amp;O307&amp;"."&amp;P307&amp;"."&amp;Q307&amp;"."&amp;R307</f>
        <v/>
      </c>
      <c r="Y307" s="113" t="n"/>
      <c r="Z307" s="113" t="n"/>
      <c r="AA307" s="118">
        <f>IFERROR(+IF(X307=VLOOKUP(X307,'Table 3E'!$B$10:$B$53,1,0),"OK","check!!!!"),"check!!!!")</f>
        <v/>
      </c>
      <c r="AB307" s="113">
        <f>IF('Table 3E'!B$10=X307,"ok","check!!!!")</f>
        <v/>
      </c>
      <c r="AC307" s="119" t="n"/>
    </row>
    <row r="308">
      <c r="A308" s="113" t="inlineStr">
        <is>
          <t>A</t>
        </is>
      </c>
      <c r="B308" s="113" t="inlineStr">
        <is>
          <t>N</t>
        </is>
      </c>
      <c r="C308" s="113" t="inlineStr">
        <is>
          <t>@@</t>
        </is>
      </c>
      <c r="D308" s="113" t="inlineStr">
        <is>
          <t>_Z</t>
        </is>
      </c>
      <c r="E308" s="113" t="inlineStr">
        <is>
          <t>S1314</t>
        </is>
      </c>
      <c r="F308" s="113" t="inlineStr">
        <is>
          <t>_Z</t>
        </is>
      </c>
      <c r="G308" s="113" t="inlineStr">
        <is>
          <t>C</t>
        </is>
      </c>
      <c r="H308" s="113" t="inlineStr">
        <is>
          <t>A</t>
        </is>
      </c>
      <c r="I308" s="113" t="inlineStr">
        <is>
          <t>F</t>
        </is>
      </c>
      <c r="J308" s="113" t="inlineStr">
        <is>
          <t>F</t>
        </is>
      </c>
      <c r="K308" s="113" t="inlineStr">
        <is>
          <t>T</t>
        </is>
      </c>
      <c r="L308" s="113" t="inlineStr">
        <is>
          <t>S</t>
        </is>
      </c>
      <c r="M308" s="113" t="inlineStr">
        <is>
          <t>V</t>
        </is>
      </c>
      <c r="N308" s="113" t="inlineStr">
        <is>
          <t>_T</t>
        </is>
      </c>
      <c r="O308" s="113" t="inlineStr">
        <is>
          <t>_T</t>
        </is>
      </c>
      <c r="P308" s="113" t="inlineStr">
        <is>
          <t>XDC</t>
        </is>
      </c>
      <c r="Q308" s="113" t="inlineStr">
        <is>
          <t>N</t>
        </is>
      </c>
      <c r="R308" s="113" t="inlineStr">
        <is>
          <t>EDP3</t>
        </is>
      </c>
      <c r="S308" s="130">
        <f>IF(VLOOKUP($X308,'Table 3E'!$B$10:$G$53,'Table 3E'!M$1,0)="","",VLOOKUP($X308,'Table 3E'!$B$10:$G$53,'Table 3E'!M$1,0))</f>
        <v/>
      </c>
      <c r="T308" s="130">
        <f>IF(VLOOKUP($X308,'Table 3E'!$B$10:$G$53,'Table 3E'!N$1,0)="","",VLOOKUP($X308,'Table 3E'!$B$10:$G$53,'Table 3E'!N$1,0))</f>
        <v/>
      </c>
      <c r="U308" s="130">
        <f>IF(VLOOKUP($X308,'Table 3E'!$B$10:$G$53,'Table 3E'!O$1,0)="","",VLOOKUP($X308,'Table 3E'!$B$10:$G$53,'Table 3E'!O$1,0))</f>
        <v/>
      </c>
      <c r="V308" s="130">
        <f>IF(VLOOKUP($X308,'Table 3E'!$B$10:$G$53,'Table 3E'!P$1,0)="","",VLOOKUP($X308,'Table 3E'!$B$10:$G$53,'Table 3E'!P$1,0))</f>
        <v/>
      </c>
      <c r="W308" s="113" t="n"/>
      <c r="X308" s="113">
        <f>A308&amp;"."&amp;B308&amp;"."&amp;C308&amp;"."&amp;D308&amp;"."&amp;E308&amp;"."&amp;F308&amp;"."&amp;G308&amp;"."&amp;H308&amp;"."&amp;I308&amp;"."&amp;J308&amp;"."&amp;K308&amp;"."&amp;L308&amp;"."&amp;M308&amp;"."&amp;N308&amp;"."&amp;O308&amp;"."&amp;P308&amp;"."&amp;Q308&amp;"."&amp;R308</f>
        <v/>
      </c>
      <c r="Y308" s="113" t="n"/>
      <c r="Z308" s="113" t="n"/>
      <c r="AA308" s="118">
        <f>IFERROR(+IF(X308=VLOOKUP(X308,'Table 3E'!$B$10:$B$53,1,0),"OK","check!!!!"),"check!!!!")</f>
        <v/>
      </c>
      <c r="AB308" s="113">
        <f>IF('Table 3E'!B$12=X308,"ok","check!!!!")</f>
        <v/>
      </c>
      <c r="AC308" s="119" t="n"/>
    </row>
    <row r="309">
      <c r="A309" s="113" t="inlineStr">
        <is>
          <t>A</t>
        </is>
      </c>
      <c r="B309" s="113" t="inlineStr">
        <is>
          <t>N</t>
        </is>
      </c>
      <c r="C309" s="113" t="inlineStr">
        <is>
          <t>@@</t>
        </is>
      </c>
      <c r="D309" s="113" t="inlineStr">
        <is>
          <t>_Z</t>
        </is>
      </c>
      <c r="E309" s="113" t="inlineStr">
        <is>
          <t>S1314</t>
        </is>
      </c>
      <c r="F309" s="113" t="inlineStr">
        <is>
          <t>_Z</t>
        </is>
      </c>
      <c r="G309" s="113" t="inlineStr">
        <is>
          <t>C</t>
        </is>
      </c>
      <c r="H309" s="113" t="inlineStr">
        <is>
          <t>A</t>
        </is>
      </c>
      <c r="I309" s="113" t="inlineStr">
        <is>
          <t>F</t>
        </is>
      </c>
      <c r="J309" s="113" t="inlineStr">
        <is>
          <t>F2</t>
        </is>
      </c>
      <c r="K309" s="113" t="inlineStr">
        <is>
          <t>T</t>
        </is>
      </c>
      <c r="L309" s="113" t="inlineStr">
        <is>
          <t>S</t>
        </is>
      </c>
      <c r="M309" s="113" t="inlineStr">
        <is>
          <t>V</t>
        </is>
      </c>
      <c r="N309" s="113" t="inlineStr">
        <is>
          <t>_T</t>
        </is>
      </c>
      <c r="O309" s="113" t="inlineStr">
        <is>
          <t>_T</t>
        </is>
      </c>
      <c r="P309" s="113" t="inlineStr">
        <is>
          <t>XDC</t>
        </is>
      </c>
      <c r="Q309" s="113" t="inlineStr">
        <is>
          <t>N</t>
        </is>
      </c>
      <c r="R309" s="113" t="inlineStr">
        <is>
          <t>EDP3</t>
        </is>
      </c>
      <c r="S309" s="130">
        <f>IF(VLOOKUP($X309,'Table 3E'!$B$10:$G$53,'Table 3E'!M$1,0)="","",VLOOKUP($X309,'Table 3E'!$B$10:$G$53,'Table 3E'!M$1,0))</f>
        <v/>
      </c>
      <c r="T309" s="130">
        <f>IF(VLOOKUP($X309,'Table 3E'!$B$10:$G$53,'Table 3E'!N$1,0)="","",VLOOKUP($X309,'Table 3E'!$B$10:$G$53,'Table 3E'!N$1,0))</f>
        <v/>
      </c>
      <c r="U309" s="130">
        <f>IF(VLOOKUP($X309,'Table 3E'!$B$10:$G$53,'Table 3E'!O$1,0)="","",VLOOKUP($X309,'Table 3E'!$B$10:$G$53,'Table 3E'!O$1,0))</f>
        <v/>
      </c>
      <c r="V309" s="130">
        <f>IF(VLOOKUP($X309,'Table 3E'!$B$10:$G$53,'Table 3E'!P$1,0)="","",VLOOKUP($X309,'Table 3E'!$B$10:$G$53,'Table 3E'!P$1,0))</f>
        <v/>
      </c>
      <c r="W309" s="113" t="n"/>
      <c r="X309" s="113">
        <f>A309&amp;"."&amp;B309&amp;"."&amp;C309&amp;"."&amp;D309&amp;"."&amp;E309&amp;"."&amp;F309&amp;"."&amp;G309&amp;"."&amp;H309&amp;"."&amp;I309&amp;"."&amp;J309&amp;"."&amp;K309&amp;"."&amp;L309&amp;"."&amp;M309&amp;"."&amp;N309&amp;"."&amp;O309&amp;"."&amp;P309&amp;"."&amp;Q309&amp;"."&amp;R309</f>
        <v/>
      </c>
      <c r="Y309" s="113" t="n"/>
      <c r="Z309" s="113" t="n"/>
      <c r="AA309" s="118">
        <f>IFERROR(+IF(X309=VLOOKUP(X309,'Table 3E'!$B$10:$B$53,1,0),"OK","check!!!!"),"check!!!!")</f>
        <v/>
      </c>
      <c r="AB309" s="113">
        <f>IF('Table 3E'!B$13=X309,"ok","check!!!!")</f>
        <v/>
      </c>
      <c r="AC309" s="119" t="n"/>
    </row>
    <row r="310">
      <c r="A310" s="113" t="inlineStr">
        <is>
          <t>A</t>
        </is>
      </c>
      <c r="B310" s="113" t="inlineStr">
        <is>
          <t>N</t>
        </is>
      </c>
      <c r="C310" s="113" t="inlineStr">
        <is>
          <t>@@</t>
        </is>
      </c>
      <c r="D310" s="113" t="inlineStr">
        <is>
          <t>_Z</t>
        </is>
      </c>
      <c r="E310" s="113" t="inlineStr">
        <is>
          <t>S1314</t>
        </is>
      </c>
      <c r="F310" s="113" t="inlineStr">
        <is>
          <t>_Z</t>
        </is>
      </c>
      <c r="G310" s="113" t="inlineStr">
        <is>
          <t>C</t>
        </is>
      </c>
      <c r="H310" s="113" t="inlineStr">
        <is>
          <t>A</t>
        </is>
      </c>
      <c r="I310" s="113" t="inlineStr">
        <is>
          <t>F</t>
        </is>
      </c>
      <c r="J310" s="113" t="inlineStr">
        <is>
          <t>F3</t>
        </is>
      </c>
      <c r="K310" s="113" t="inlineStr">
        <is>
          <t>T</t>
        </is>
      </c>
      <c r="L310" s="113" t="inlineStr">
        <is>
          <t>S</t>
        </is>
      </c>
      <c r="M310" s="113" t="inlineStr">
        <is>
          <t>V</t>
        </is>
      </c>
      <c r="N310" s="113" t="inlineStr">
        <is>
          <t>_T</t>
        </is>
      </c>
      <c r="O310" s="113" t="inlineStr">
        <is>
          <t>_T</t>
        </is>
      </c>
      <c r="P310" s="113" t="inlineStr">
        <is>
          <t>XDC</t>
        </is>
      </c>
      <c r="Q310" s="113" t="inlineStr">
        <is>
          <t>N</t>
        </is>
      </c>
      <c r="R310" s="113" t="inlineStr">
        <is>
          <t>EDP3</t>
        </is>
      </c>
      <c r="S310" s="130">
        <f>IF(VLOOKUP($X310,'Table 3E'!$B$10:$G$53,'Table 3E'!M$1,0)="","",VLOOKUP($X310,'Table 3E'!$B$10:$G$53,'Table 3E'!M$1,0))</f>
        <v/>
      </c>
      <c r="T310" s="130">
        <f>IF(VLOOKUP($X310,'Table 3E'!$B$10:$G$53,'Table 3E'!N$1,0)="","",VLOOKUP($X310,'Table 3E'!$B$10:$G$53,'Table 3E'!N$1,0))</f>
        <v/>
      </c>
      <c r="U310" s="130">
        <f>IF(VLOOKUP($X310,'Table 3E'!$B$10:$G$53,'Table 3E'!O$1,0)="","",VLOOKUP($X310,'Table 3E'!$B$10:$G$53,'Table 3E'!O$1,0))</f>
        <v/>
      </c>
      <c r="V310" s="130">
        <f>IF(VLOOKUP($X310,'Table 3E'!$B$10:$G$53,'Table 3E'!P$1,0)="","",VLOOKUP($X310,'Table 3E'!$B$10:$G$53,'Table 3E'!P$1,0))</f>
        <v/>
      </c>
      <c r="W310" s="113" t="n"/>
      <c r="X310" s="113">
        <f>A310&amp;"."&amp;B310&amp;"."&amp;C310&amp;"."&amp;D310&amp;"."&amp;E310&amp;"."&amp;F310&amp;"."&amp;G310&amp;"."&amp;H310&amp;"."&amp;I310&amp;"."&amp;J310&amp;"."&amp;K310&amp;"."&amp;L310&amp;"."&amp;M310&amp;"."&amp;N310&amp;"."&amp;O310&amp;"."&amp;P310&amp;"."&amp;Q310&amp;"."&amp;R310</f>
        <v/>
      </c>
      <c r="Y310" s="113" t="n"/>
      <c r="Z310" s="113" t="n"/>
      <c r="AA310" s="118">
        <f>IFERROR(+IF(X310=VLOOKUP(X310,'Table 3E'!$B$10:$B$53,1,0),"OK","check!!!!"),"check!!!!")</f>
        <v/>
      </c>
      <c r="AB310" s="113">
        <f>IF('Table 3E'!B$14=X310,"ok","check!!!!")</f>
        <v/>
      </c>
      <c r="AC310" s="119" t="n"/>
    </row>
    <row r="311">
      <c r="A311" s="113" t="inlineStr">
        <is>
          <t>A</t>
        </is>
      </c>
      <c r="B311" s="113" t="inlineStr">
        <is>
          <t>N</t>
        </is>
      </c>
      <c r="C311" s="113" t="inlineStr">
        <is>
          <t>@@</t>
        </is>
      </c>
      <c r="D311" s="113" t="inlineStr">
        <is>
          <t>_Z</t>
        </is>
      </c>
      <c r="E311" s="113" t="inlineStr">
        <is>
          <t>S1314</t>
        </is>
      </c>
      <c r="F311" s="113" t="inlineStr">
        <is>
          <t>_Z</t>
        </is>
      </c>
      <c r="G311" s="113" t="inlineStr">
        <is>
          <t>C</t>
        </is>
      </c>
      <c r="H311" s="113" t="inlineStr">
        <is>
          <t>A</t>
        </is>
      </c>
      <c r="I311" s="113" t="inlineStr">
        <is>
          <t>F</t>
        </is>
      </c>
      <c r="J311" s="113" t="inlineStr">
        <is>
          <t>F4</t>
        </is>
      </c>
      <c r="K311" s="113" t="inlineStr">
        <is>
          <t>T</t>
        </is>
      </c>
      <c r="L311" s="113" t="inlineStr">
        <is>
          <t>S</t>
        </is>
      </c>
      <c r="M311" s="113" t="inlineStr">
        <is>
          <t>V</t>
        </is>
      </c>
      <c r="N311" s="113" t="inlineStr">
        <is>
          <t>_T</t>
        </is>
      </c>
      <c r="O311" s="113" t="inlineStr">
        <is>
          <t>_T</t>
        </is>
      </c>
      <c r="P311" s="113" t="inlineStr">
        <is>
          <t>XDC</t>
        </is>
      </c>
      <c r="Q311" s="113" t="inlineStr">
        <is>
          <t>N</t>
        </is>
      </c>
      <c r="R311" s="113" t="inlineStr">
        <is>
          <t>EDP3</t>
        </is>
      </c>
      <c r="S311" s="130">
        <f>IF(VLOOKUP($X311,'Table 3E'!$B$10:$G$53,'Table 3E'!M$1,0)="","",VLOOKUP($X311,'Table 3E'!$B$10:$G$53,'Table 3E'!M$1,0))</f>
        <v/>
      </c>
      <c r="T311" s="130">
        <f>IF(VLOOKUP($X311,'Table 3E'!$B$10:$G$53,'Table 3E'!N$1,0)="","",VLOOKUP($X311,'Table 3E'!$B$10:$G$53,'Table 3E'!N$1,0))</f>
        <v/>
      </c>
      <c r="U311" s="130">
        <f>IF(VLOOKUP($X311,'Table 3E'!$B$10:$G$53,'Table 3E'!O$1,0)="","",VLOOKUP($X311,'Table 3E'!$B$10:$G$53,'Table 3E'!O$1,0))</f>
        <v/>
      </c>
      <c r="V311" s="130">
        <f>IF(VLOOKUP($X311,'Table 3E'!$B$10:$G$53,'Table 3E'!P$1,0)="","",VLOOKUP($X311,'Table 3E'!$B$10:$G$53,'Table 3E'!P$1,0))</f>
        <v/>
      </c>
      <c r="W311" s="113" t="n"/>
      <c r="X311" s="113">
        <f>A311&amp;"."&amp;B311&amp;"."&amp;C311&amp;"."&amp;D311&amp;"."&amp;E311&amp;"."&amp;F311&amp;"."&amp;G311&amp;"."&amp;H311&amp;"."&amp;I311&amp;"."&amp;J311&amp;"."&amp;K311&amp;"."&amp;L311&amp;"."&amp;M311&amp;"."&amp;N311&amp;"."&amp;O311&amp;"."&amp;P311&amp;"."&amp;Q311&amp;"."&amp;R311</f>
        <v/>
      </c>
      <c r="Y311" s="113" t="n"/>
      <c r="Z311" s="113" t="n"/>
      <c r="AA311" s="118">
        <f>IFERROR(+IF(X311=VLOOKUP(X311,'Table 3E'!$B$10:$B$53,1,0),"OK","check!!!!"),"check!!!!")</f>
        <v/>
      </c>
      <c r="AB311" s="113">
        <f>IF('Table 3E'!B$15=X311,"ok","check!!!!")</f>
        <v/>
      </c>
      <c r="AC311" s="119" t="n"/>
    </row>
    <row r="312">
      <c r="A312" s="113" t="inlineStr">
        <is>
          <t>A</t>
        </is>
      </c>
      <c r="B312" s="113" t="inlineStr">
        <is>
          <t>N</t>
        </is>
      </c>
      <c r="C312" s="113" t="inlineStr">
        <is>
          <t>@@</t>
        </is>
      </c>
      <c r="D312" s="113" t="inlineStr">
        <is>
          <t>_Z</t>
        </is>
      </c>
      <c r="E312" s="113" t="inlineStr">
        <is>
          <t>S1314</t>
        </is>
      </c>
      <c r="F312" s="113" t="inlineStr">
        <is>
          <t>_Z</t>
        </is>
      </c>
      <c r="G312" s="113" t="inlineStr">
        <is>
          <t>C</t>
        </is>
      </c>
      <c r="H312" s="113" t="inlineStr">
        <is>
          <t>AI</t>
        </is>
      </c>
      <c r="I312" s="113" t="inlineStr">
        <is>
          <t>F</t>
        </is>
      </c>
      <c r="J312" s="113" t="inlineStr">
        <is>
          <t>F4</t>
        </is>
      </c>
      <c r="K312" s="113" t="inlineStr">
        <is>
          <t>T</t>
        </is>
      </c>
      <c r="L312" s="113" t="inlineStr">
        <is>
          <t>S</t>
        </is>
      </c>
      <c r="M312" s="113" t="inlineStr">
        <is>
          <t>V</t>
        </is>
      </c>
      <c r="N312" s="113" t="inlineStr">
        <is>
          <t>_T</t>
        </is>
      </c>
      <c r="O312" s="113" t="inlineStr">
        <is>
          <t>_T</t>
        </is>
      </c>
      <c r="P312" s="113" t="inlineStr">
        <is>
          <t>XDC</t>
        </is>
      </c>
      <c r="Q312" s="113" t="inlineStr">
        <is>
          <t>N</t>
        </is>
      </c>
      <c r="R312" s="113" t="inlineStr">
        <is>
          <t>EDP3</t>
        </is>
      </c>
      <c r="S312" s="130">
        <f>IF(VLOOKUP($X312,'Table 3E'!$B$10:$G$53,'Table 3E'!M$1,0)="","",VLOOKUP($X312,'Table 3E'!$B$10:$G$53,'Table 3E'!M$1,0))</f>
        <v/>
      </c>
      <c r="T312" s="130">
        <f>IF(VLOOKUP($X312,'Table 3E'!$B$10:$G$53,'Table 3E'!N$1,0)="","",VLOOKUP($X312,'Table 3E'!$B$10:$G$53,'Table 3E'!N$1,0))</f>
        <v/>
      </c>
      <c r="U312" s="130">
        <f>IF(VLOOKUP($X312,'Table 3E'!$B$10:$G$53,'Table 3E'!O$1,0)="","",VLOOKUP($X312,'Table 3E'!$B$10:$G$53,'Table 3E'!O$1,0))</f>
        <v/>
      </c>
      <c r="V312" s="130">
        <f>IF(VLOOKUP($X312,'Table 3E'!$B$10:$G$53,'Table 3E'!P$1,0)="","",VLOOKUP($X312,'Table 3E'!$B$10:$G$53,'Table 3E'!P$1,0))</f>
        <v/>
      </c>
      <c r="W312" s="113" t="n"/>
      <c r="X312" s="113">
        <f>A312&amp;"."&amp;B312&amp;"."&amp;C312&amp;"."&amp;D312&amp;"."&amp;E312&amp;"."&amp;F312&amp;"."&amp;G312&amp;"."&amp;H312&amp;"."&amp;I312&amp;"."&amp;J312&amp;"."&amp;K312&amp;"."&amp;L312&amp;"."&amp;M312&amp;"."&amp;N312&amp;"."&amp;O312&amp;"."&amp;P312&amp;"."&amp;Q312&amp;"."&amp;R312</f>
        <v/>
      </c>
      <c r="Y312" s="113" t="n"/>
      <c r="Z312" s="113" t="n"/>
      <c r="AA312" s="118">
        <f>IFERROR(+IF(X312=VLOOKUP(X312,'Table 3E'!$B$10:$B$53,1,0),"OK","check!!!!"),"check!!!!")</f>
        <v/>
      </c>
      <c r="AB312" s="113">
        <f>IF('Table 3E'!B$16=X312,"ok","check!!!!")</f>
        <v/>
      </c>
      <c r="AC312" s="119" t="n"/>
    </row>
    <row r="313">
      <c r="A313" s="113" t="inlineStr">
        <is>
          <t>A</t>
        </is>
      </c>
      <c r="B313" s="113" t="inlineStr">
        <is>
          <t>N</t>
        </is>
      </c>
      <c r="C313" s="113" t="inlineStr">
        <is>
          <t>@@</t>
        </is>
      </c>
      <c r="D313" s="113" t="inlineStr">
        <is>
          <t>_Z</t>
        </is>
      </c>
      <c r="E313" s="113" t="inlineStr">
        <is>
          <t>S1314</t>
        </is>
      </c>
      <c r="F313" s="113" t="inlineStr">
        <is>
          <t>_Z</t>
        </is>
      </c>
      <c r="G313" s="113" t="inlineStr">
        <is>
          <t>C</t>
        </is>
      </c>
      <c r="H313" s="113" t="inlineStr">
        <is>
          <t>AD</t>
        </is>
      </c>
      <c r="I313" s="113" t="inlineStr">
        <is>
          <t>F</t>
        </is>
      </c>
      <c r="J313" s="113" t="inlineStr">
        <is>
          <t>F4</t>
        </is>
      </c>
      <c r="K313" s="113" t="inlineStr">
        <is>
          <t>T</t>
        </is>
      </c>
      <c r="L313" s="113" t="inlineStr">
        <is>
          <t>S</t>
        </is>
      </c>
      <c r="M313" s="113" t="inlineStr">
        <is>
          <t>V</t>
        </is>
      </c>
      <c r="N313" s="113" t="inlineStr">
        <is>
          <t>_T</t>
        </is>
      </c>
      <c r="O313" s="113" t="inlineStr">
        <is>
          <t>_T</t>
        </is>
      </c>
      <c r="P313" s="113" t="inlineStr">
        <is>
          <t>XDC</t>
        </is>
      </c>
      <c r="Q313" s="113" t="inlineStr">
        <is>
          <t>N</t>
        </is>
      </c>
      <c r="R313" s="113" t="inlineStr">
        <is>
          <t>EDP3</t>
        </is>
      </c>
      <c r="S313" s="130">
        <f>IF(VLOOKUP($X313,'Table 3E'!$B$10:$G$53,'Table 3E'!M$1,0)="","",VLOOKUP($X313,'Table 3E'!$B$10:$G$53,'Table 3E'!M$1,0))</f>
        <v/>
      </c>
      <c r="T313" s="130">
        <f>IF(VLOOKUP($X313,'Table 3E'!$B$10:$G$53,'Table 3E'!N$1,0)="","",VLOOKUP($X313,'Table 3E'!$B$10:$G$53,'Table 3E'!N$1,0))</f>
        <v/>
      </c>
      <c r="U313" s="130">
        <f>IF(VLOOKUP($X313,'Table 3E'!$B$10:$G$53,'Table 3E'!O$1,0)="","",VLOOKUP($X313,'Table 3E'!$B$10:$G$53,'Table 3E'!O$1,0))</f>
        <v/>
      </c>
      <c r="V313" s="130">
        <f>IF(VLOOKUP($X313,'Table 3E'!$B$10:$G$53,'Table 3E'!P$1,0)="","",VLOOKUP($X313,'Table 3E'!$B$10:$G$53,'Table 3E'!P$1,0))</f>
        <v/>
      </c>
      <c r="W313" s="113" t="n"/>
      <c r="X313" s="113">
        <f>A313&amp;"."&amp;B313&amp;"."&amp;C313&amp;"."&amp;D313&amp;"."&amp;E313&amp;"."&amp;F313&amp;"."&amp;G313&amp;"."&amp;H313&amp;"."&amp;I313&amp;"."&amp;J313&amp;"."&amp;K313&amp;"."&amp;L313&amp;"."&amp;M313&amp;"."&amp;N313&amp;"."&amp;O313&amp;"."&amp;P313&amp;"."&amp;Q313&amp;"."&amp;R313</f>
        <v/>
      </c>
      <c r="Y313" s="113" t="n"/>
      <c r="Z313" s="113" t="n"/>
      <c r="AA313" s="118">
        <f>IFERROR(+IF(X313=VLOOKUP(X313,'Table 3E'!$B$10:$B$53,1,0),"OK","check!!!!"),"check!!!!")</f>
        <v/>
      </c>
      <c r="AB313" s="113">
        <f>IF('Table 3E'!B$17=X313,"ok","check!!!!")</f>
        <v/>
      </c>
      <c r="AC313" s="119" t="n"/>
    </row>
    <row r="314">
      <c r="A314" s="113" t="inlineStr">
        <is>
          <t>A</t>
        </is>
      </c>
      <c r="B314" s="113" t="inlineStr">
        <is>
          <t>N</t>
        </is>
      </c>
      <c r="C314" s="113" t="inlineStr">
        <is>
          <t>@@</t>
        </is>
      </c>
      <c r="D314" s="113" t="inlineStr">
        <is>
          <t>_Z</t>
        </is>
      </c>
      <c r="E314" s="113" t="inlineStr">
        <is>
          <t>S1314</t>
        </is>
      </c>
      <c r="F314" s="113" t="inlineStr">
        <is>
          <t>_Z</t>
        </is>
      </c>
      <c r="G314" s="113" t="inlineStr">
        <is>
          <t>C</t>
        </is>
      </c>
      <c r="H314" s="113" t="inlineStr">
        <is>
          <t>A</t>
        </is>
      </c>
      <c r="I314" s="113" t="inlineStr">
        <is>
          <t>F</t>
        </is>
      </c>
      <c r="J314" s="113" t="inlineStr">
        <is>
          <t>F4</t>
        </is>
      </c>
      <c r="K314" s="113" t="inlineStr">
        <is>
          <t>S</t>
        </is>
      </c>
      <c r="L314" s="113" t="inlineStr">
        <is>
          <t>S</t>
        </is>
      </c>
      <c r="M314" s="113" t="inlineStr">
        <is>
          <t>V</t>
        </is>
      </c>
      <c r="N314" s="113" t="inlineStr">
        <is>
          <t>_T</t>
        </is>
      </c>
      <c r="O314" s="113" t="inlineStr">
        <is>
          <t>_T</t>
        </is>
      </c>
      <c r="P314" s="113" t="inlineStr">
        <is>
          <t>XDC</t>
        </is>
      </c>
      <c r="Q314" s="113" t="inlineStr">
        <is>
          <t>N</t>
        </is>
      </c>
      <c r="R314" s="113" t="inlineStr">
        <is>
          <t>EDP3</t>
        </is>
      </c>
      <c r="S314" s="130">
        <f>IF(VLOOKUP($X314,'Table 3E'!$B$10:$G$53,'Table 3E'!M$1,0)="","",VLOOKUP($X314,'Table 3E'!$B$10:$G$53,'Table 3E'!M$1,0))</f>
        <v/>
      </c>
      <c r="T314" s="130">
        <f>IF(VLOOKUP($X314,'Table 3E'!$B$10:$G$53,'Table 3E'!N$1,0)="","",VLOOKUP($X314,'Table 3E'!$B$10:$G$53,'Table 3E'!N$1,0))</f>
        <v/>
      </c>
      <c r="U314" s="130">
        <f>IF(VLOOKUP($X314,'Table 3E'!$B$10:$G$53,'Table 3E'!O$1,0)="","",VLOOKUP($X314,'Table 3E'!$B$10:$G$53,'Table 3E'!O$1,0))</f>
        <v/>
      </c>
      <c r="V314" s="130">
        <f>IF(VLOOKUP($X314,'Table 3E'!$B$10:$G$53,'Table 3E'!P$1,0)="","",VLOOKUP($X314,'Table 3E'!$B$10:$G$53,'Table 3E'!P$1,0))</f>
        <v/>
      </c>
      <c r="W314" s="113" t="n"/>
      <c r="X314" s="113">
        <f>A314&amp;"."&amp;B314&amp;"."&amp;C314&amp;"."&amp;D314&amp;"."&amp;E314&amp;"."&amp;F314&amp;"."&amp;G314&amp;"."&amp;H314&amp;"."&amp;I314&amp;"."&amp;J314&amp;"."&amp;K314&amp;"."&amp;L314&amp;"."&amp;M314&amp;"."&amp;N314&amp;"."&amp;O314&amp;"."&amp;P314&amp;"."&amp;Q314&amp;"."&amp;R314</f>
        <v/>
      </c>
      <c r="Y314" s="113" t="n"/>
      <c r="Z314" s="113" t="n"/>
      <c r="AA314" s="118">
        <f>IFERROR(+IF(X314=VLOOKUP(X314,'Table 3E'!$B$10:$B$53,1,0),"OK","check!!!!"),"check!!!!")</f>
        <v/>
      </c>
      <c r="AB314" s="113">
        <f>IF('Table 3E'!B$18=X314,"ok","check!!!!")</f>
        <v/>
      </c>
      <c r="AC314" s="119" t="n"/>
    </row>
    <row r="315">
      <c r="A315" s="113" t="inlineStr">
        <is>
          <t>A</t>
        </is>
      </c>
      <c r="B315" s="113" t="inlineStr">
        <is>
          <t>N</t>
        </is>
      </c>
      <c r="C315" s="113" t="inlineStr">
        <is>
          <t>@@</t>
        </is>
      </c>
      <c r="D315" s="113" t="inlineStr">
        <is>
          <t>_Z</t>
        </is>
      </c>
      <c r="E315" s="113" t="inlineStr">
        <is>
          <t>S1314</t>
        </is>
      </c>
      <c r="F315" s="113" t="inlineStr">
        <is>
          <t>_Z</t>
        </is>
      </c>
      <c r="G315" s="113" t="inlineStr">
        <is>
          <t>C</t>
        </is>
      </c>
      <c r="H315" s="113" t="inlineStr">
        <is>
          <t>A</t>
        </is>
      </c>
      <c r="I315" s="113" t="inlineStr">
        <is>
          <t>F</t>
        </is>
      </c>
      <c r="J315" s="113" t="inlineStr">
        <is>
          <t>F4</t>
        </is>
      </c>
      <c r="K315" s="113" t="inlineStr">
        <is>
          <t>L</t>
        </is>
      </c>
      <c r="L315" s="113" t="inlineStr">
        <is>
          <t>S</t>
        </is>
      </c>
      <c r="M315" s="113" t="inlineStr">
        <is>
          <t>V</t>
        </is>
      </c>
      <c r="N315" s="113" t="inlineStr">
        <is>
          <t>_T</t>
        </is>
      </c>
      <c r="O315" s="113" t="inlineStr">
        <is>
          <t>_T</t>
        </is>
      </c>
      <c r="P315" s="113" t="inlineStr">
        <is>
          <t>XDC</t>
        </is>
      </c>
      <c r="Q315" s="113" t="inlineStr">
        <is>
          <t>N</t>
        </is>
      </c>
      <c r="R315" s="113" t="inlineStr">
        <is>
          <t>EDP3</t>
        </is>
      </c>
      <c r="S315" s="130">
        <f>IF(VLOOKUP($X315,'Table 3E'!$B$10:$G$53,'Table 3E'!M$1,0)="","",VLOOKUP($X315,'Table 3E'!$B$10:$G$53,'Table 3E'!M$1,0))</f>
        <v/>
      </c>
      <c r="T315" s="130">
        <f>IF(VLOOKUP($X315,'Table 3E'!$B$10:$G$53,'Table 3E'!N$1,0)="","",VLOOKUP($X315,'Table 3E'!$B$10:$G$53,'Table 3E'!N$1,0))</f>
        <v/>
      </c>
      <c r="U315" s="130">
        <f>IF(VLOOKUP($X315,'Table 3E'!$B$10:$G$53,'Table 3E'!O$1,0)="","",VLOOKUP($X315,'Table 3E'!$B$10:$G$53,'Table 3E'!O$1,0))</f>
        <v/>
      </c>
      <c r="V315" s="130">
        <f>IF(VLOOKUP($X315,'Table 3E'!$B$10:$G$53,'Table 3E'!P$1,0)="","",VLOOKUP($X315,'Table 3E'!$B$10:$G$53,'Table 3E'!P$1,0))</f>
        <v/>
      </c>
      <c r="W315" s="113" t="n"/>
      <c r="X315" s="113">
        <f>A315&amp;"."&amp;B315&amp;"."&amp;C315&amp;"."&amp;D315&amp;"."&amp;E315&amp;"."&amp;F315&amp;"."&amp;G315&amp;"."&amp;H315&amp;"."&amp;I315&amp;"."&amp;J315&amp;"."&amp;K315&amp;"."&amp;L315&amp;"."&amp;M315&amp;"."&amp;N315&amp;"."&amp;O315&amp;"."&amp;P315&amp;"."&amp;Q315&amp;"."&amp;R315</f>
        <v/>
      </c>
      <c r="Y315" s="113" t="n"/>
      <c r="Z315" s="113" t="n"/>
      <c r="AA315" s="118">
        <f>IFERROR(+IF(X315=VLOOKUP(X315,'Table 3E'!$B$10:$B$53,1,0),"OK","check!!!!"),"check!!!!")</f>
        <v/>
      </c>
      <c r="AB315" s="113">
        <f>IF('Table 3E'!B$19=X315,"ok","check!!!!")</f>
        <v/>
      </c>
      <c r="AC315" s="119" t="n"/>
    </row>
    <row r="316">
      <c r="A316" s="113" t="inlineStr">
        <is>
          <t>A</t>
        </is>
      </c>
      <c r="B316" s="113" t="inlineStr">
        <is>
          <t>N</t>
        </is>
      </c>
      <c r="C316" s="113" t="inlineStr">
        <is>
          <t>@@</t>
        </is>
      </c>
      <c r="D316" s="113" t="inlineStr">
        <is>
          <t>_Z</t>
        </is>
      </c>
      <c r="E316" s="113" t="inlineStr">
        <is>
          <t>S1314</t>
        </is>
      </c>
      <c r="F316" s="113" t="inlineStr">
        <is>
          <t>_Z</t>
        </is>
      </c>
      <c r="G316" s="113" t="inlineStr">
        <is>
          <t>C</t>
        </is>
      </c>
      <c r="H316" s="113" t="inlineStr">
        <is>
          <t>AI</t>
        </is>
      </c>
      <c r="I316" s="113" t="inlineStr">
        <is>
          <t>F</t>
        </is>
      </c>
      <c r="J316" s="113" t="inlineStr">
        <is>
          <t>F4</t>
        </is>
      </c>
      <c r="K316" s="113" t="inlineStr">
        <is>
          <t>L</t>
        </is>
      </c>
      <c r="L316" s="113" t="inlineStr">
        <is>
          <t>S</t>
        </is>
      </c>
      <c r="M316" s="113" t="inlineStr">
        <is>
          <t>V</t>
        </is>
      </c>
      <c r="N316" s="113" t="inlineStr">
        <is>
          <t>_T</t>
        </is>
      </c>
      <c r="O316" s="113" t="inlineStr">
        <is>
          <t>_T</t>
        </is>
      </c>
      <c r="P316" s="113" t="inlineStr">
        <is>
          <t>XDC</t>
        </is>
      </c>
      <c r="Q316" s="113" t="inlineStr">
        <is>
          <t>N</t>
        </is>
      </c>
      <c r="R316" s="113" t="inlineStr">
        <is>
          <t>EDP3</t>
        </is>
      </c>
      <c r="S316" s="130">
        <f>IF(VLOOKUP($X316,'Table 3E'!$B$10:$G$53,'Table 3E'!M$1,0)="","",VLOOKUP($X316,'Table 3E'!$B$10:$G$53,'Table 3E'!M$1,0))</f>
        <v/>
      </c>
      <c r="T316" s="130">
        <f>IF(VLOOKUP($X316,'Table 3E'!$B$10:$G$53,'Table 3E'!N$1,0)="","",VLOOKUP($X316,'Table 3E'!$B$10:$G$53,'Table 3E'!N$1,0))</f>
        <v/>
      </c>
      <c r="U316" s="130">
        <f>IF(VLOOKUP($X316,'Table 3E'!$B$10:$G$53,'Table 3E'!O$1,0)="","",VLOOKUP($X316,'Table 3E'!$B$10:$G$53,'Table 3E'!O$1,0))</f>
        <v/>
      </c>
      <c r="V316" s="130">
        <f>IF(VLOOKUP($X316,'Table 3E'!$B$10:$G$53,'Table 3E'!P$1,0)="","",VLOOKUP($X316,'Table 3E'!$B$10:$G$53,'Table 3E'!P$1,0))</f>
        <v/>
      </c>
      <c r="W316" s="113" t="n"/>
      <c r="X316" s="113">
        <f>A316&amp;"."&amp;B316&amp;"."&amp;C316&amp;"."&amp;D316&amp;"."&amp;E316&amp;"."&amp;F316&amp;"."&amp;G316&amp;"."&amp;H316&amp;"."&amp;I316&amp;"."&amp;J316&amp;"."&amp;K316&amp;"."&amp;L316&amp;"."&amp;M316&amp;"."&amp;N316&amp;"."&amp;O316&amp;"."&amp;P316&amp;"."&amp;Q316&amp;"."&amp;R316</f>
        <v/>
      </c>
      <c r="Y316" s="113" t="n"/>
      <c r="Z316" s="113" t="n"/>
      <c r="AA316" s="118">
        <f>IFERROR(+IF(X316=VLOOKUP(X316,'Table 3E'!$B$10:$B$53,1,0),"OK","check!!!!"),"check!!!!")</f>
        <v/>
      </c>
      <c r="AB316" s="113">
        <f>IF('Table 3E'!B$20=X316,"ok","check!!!!")</f>
        <v/>
      </c>
      <c r="AC316" s="119" t="n"/>
    </row>
    <row r="317">
      <c r="A317" s="113" t="inlineStr">
        <is>
          <t>A</t>
        </is>
      </c>
      <c r="B317" s="113" t="inlineStr">
        <is>
          <t>N</t>
        </is>
      </c>
      <c r="C317" s="113" t="inlineStr">
        <is>
          <t>@@</t>
        </is>
      </c>
      <c r="D317" s="113" t="inlineStr">
        <is>
          <t>_Z</t>
        </is>
      </c>
      <c r="E317" s="113" t="inlineStr">
        <is>
          <t>S1314</t>
        </is>
      </c>
      <c r="F317" s="113" t="inlineStr">
        <is>
          <t>_Z</t>
        </is>
      </c>
      <c r="G317" s="113" t="inlineStr">
        <is>
          <t>C</t>
        </is>
      </c>
      <c r="H317" s="113" t="inlineStr">
        <is>
          <t>AD</t>
        </is>
      </c>
      <c r="I317" s="113" t="inlineStr">
        <is>
          <t>F</t>
        </is>
      </c>
      <c r="J317" s="113" t="inlineStr">
        <is>
          <t>F4</t>
        </is>
      </c>
      <c r="K317" s="113" t="inlineStr">
        <is>
          <t>L</t>
        </is>
      </c>
      <c r="L317" s="113" t="inlineStr">
        <is>
          <t>S</t>
        </is>
      </c>
      <c r="M317" s="113" t="inlineStr">
        <is>
          <t>V</t>
        </is>
      </c>
      <c r="N317" s="113" t="inlineStr">
        <is>
          <t>_T</t>
        </is>
      </c>
      <c r="O317" s="113" t="inlineStr">
        <is>
          <t>_T</t>
        </is>
      </c>
      <c r="P317" s="113" t="inlineStr">
        <is>
          <t>XDC</t>
        </is>
      </c>
      <c r="Q317" s="113" t="inlineStr">
        <is>
          <t>N</t>
        </is>
      </c>
      <c r="R317" s="113" t="inlineStr">
        <is>
          <t>EDP3</t>
        </is>
      </c>
      <c r="S317" s="130">
        <f>IF(VLOOKUP($X317,'Table 3E'!$B$10:$G$53,'Table 3E'!M$1,0)="","",VLOOKUP($X317,'Table 3E'!$B$10:$G$53,'Table 3E'!M$1,0))</f>
        <v/>
      </c>
      <c r="T317" s="130">
        <f>IF(VLOOKUP($X317,'Table 3E'!$B$10:$G$53,'Table 3E'!N$1,0)="","",VLOOKUP($X317,'Table 3E'!$B$10:$G$53,'Table 3E'!N$1,0))</f>
        <v/>
      </c>
      <c r="U317" s="130">
        <f>IF(VLOOKUP($X317,'Table 3E'!$B$10:$G$53,'Table 3E'!O$1,0)="","",VLOOKUP($X317,'Table 3E'!$B$10:$G$53,'Table 3E'!O$1,0))</f>
        <v/>
      </c>
      <c r="V317" s="130">
        <f>IF(VLOOKUP($X317,'Table 3E'!$B$10:$G$53,'Table 3E'!P$1,0)="","",VLOOKUP($X317,'Table 3E'!$B$10:$G$53,'Table 3E'!P$1,0))</f>
        <v/>
      </c>
      <c r="W317" s="113" t="n"/>
      <c r="X317" s="113">
        <f>A317&amp;"."&amp;B317&amp;"."&amp;C317&amp;"."&amp;D317&amp;"."&amp;E317&amp;"."&amp;F317&amp;"."&amp;G317&amp;"."&amp;H317&amp;"."&amp;I317&amp;"."&amp;J317&amp;"."&amp;K317&amp;"."&amp;L317&amp;"."&amp;M317&amp;"."&amp;N317&amp;"."&amp;O317&amp;"."&amp;P317&amp;"."&amp;Q317&amp;"."&amp;R317</f>
        <v/>
      </c>
      <c r="Y317" s="113" t="n"/>
      <c r="Z317" s="113" t="n"/>
      <c r="AA317" s="118">
        <f>IFERROR(+IF(X317=VLOOKUP(X317,'Table 3E'!$B$10:$B$53,1,0),"OK","check!!!!"),"check!!!!")</f>
        <v/>
      </c>
      <c r="AB317" s="113">
        <f>IF('Table 3E'!B$21=X317,"ok","check!!!!")</f>
        <v/>
      </c>
      <c r="AC317" s="119" t="n"/>
    </row>
    <row r="318">
      <c r="A318" s="113" t="inlineStr">
        <is>
          <t>A</t>
        </is>
      </c>
      <c r="B318" s="113" t="inlineStr">
        <is>
          <t>N</t>
        </is>
      </c>
      <c r="C318" s="113" t="inlineStr">
        <is>
          <t>@@</t>
        </is>
      </c>
      <c r="D318" s="113" t="inlineStr">
        <is>
          <t>_Z</t>
        </is>
      </c>
      <c r="E318" s="113" t="inlineStr">
        <is>
          <t>S1314</t>
        </is>
      </c>
      <c r="F318" s="113" t="inlineStr">
        <is>
          <t>_Z</t>
        </is>
      </c>
      <c r="G318" s="113" t="inlineStr">
        <is>
          <t>C</t>
        </is>
      </c>
      <c r="H318" s="113" t="inlineStr">
        <is>
          <t>A</t>
        </is>
      </c>
      <c r="I318" s="113" t="inlineStr">
        <is>
          <t>F</t>
        </is>
      </c>
      <c r="J318" s="113" t="inlineStr">
        <is>
          <t>F5</t>
        </is>
      </c>
      <c r="K318" s="113" t="inlineStr">
        <is>
          <t>T</t>
        </is>
      </c>
      <c r="L318" s="113" t="inlineStr">
        <is>
          <t>S</t>
        </is>
      </c>
      <c r="M318" s="113" t="inlineStr">
        <is>
          <t>V</t>
        </is>
      </c>
      <c r="N318" s="113" t="inlineStr">
        <is>
          <t>_T</t>
        </is>
      </c>
      <c r="O318" s="113" t="inlineStr">
        <is>
          <t>_T</t>
        </is>
      </c>
      <c r="P318" s="113" t="inlineStr">
        <is>
          <t>XDC</t>
        </is>
      </c>
      <c r="Q318" s="113" t="inlineStr">
        <is>
          <t>N</t>
        </is>
      </c>
      <c r="R318" s="113" t="inlineStr">
        <is>
          <t>EDP3</t>
        </is>
      </c>
      <c r="S318" s="130">
        <f>IF(VLOOKUP($X318,'Table 3E'!$B$10:$G$53,'Table 3E'!M$1,0)="","",VLOOKUP($X318,'Table 3E'!$B$10:$G$53,'Table 3E'!M$1,0))</f>
        <v/>
      </c>
      <c r="T318" s="130">
        <f>IF(VLOOKUP($X318,'Table 3E'!$B$10:$G$53,'Table 3E'!N$1,0)="","",VLOOKUP($X318,'Table 3E'!$B$10:$G$53,'Table 3E'!N$1,0))</f>
        <v/>
      </c>
      <c r="U318" s="130">
        <f>IF(VLOOKUP($X318,'Table 3E'!$B$10:$G$53,'Table 3E'!O$1,0)="","",VLOOKUP($X318,'Table 3E'!$B$10:$G$53,'Table 3E'!O$1,0))</f>
        <v/>
      </c>
      <c r="V318" s="130">
        <f>IF(VLOOKUP($X318,'Table 3E'!$B$10:$G$53,'Table 3E'!P$1,0)="","",VLOOKUP($X318,'Table 3E'!$B$10:$G$53,'Table 3E'!P$1,0))</f>
        <v/>
      </c>
      <c r="W318" s="113" t="n"/>
      <c r="X318" s="113">
        <f>A318&amp;"."&amp;B318&amp;"."&amp;C318&amp;"."&amp;D318&amp;"."&amp;E318&amp;"."&amp;F318&amp;"."&amp;G318&amp;"."&amp;H318&amp;"."&amp;I318&amp;"."&amp;J318&amp;"."&amp;K318&amp;"."&amp;L318&amp;"."&amp;M318&amp;"."&amp;N318&amp;"."&amp;O318&amp;"."&amp;P318&amp;"."&amp;Q318&amp;"."&amp;R318</f>
        <v/>
      </c>
      <c r="Y318" s="113" t="n"/>
      <c r="Z318" s="113" t="n"/>
      <c r="AA318" s="118">
        <f>IFERROR(+IF(X318=VLOOKUP(X318,'Table 3E'!$B$10:$B$53,1,0),"OK","check!!!!"),"check!!!!")</f>
        <v/>
      </c>
      <c r="AB318" s="113">
        <f>IF('Table 3E'!B$22=X318,"ok","check!!!!")</f>
        <v/>
      </c>
      <c r="AC318" s="119" t="n"/>
    </row>
    <row r="319">
      <c r="A319" s="113" t="inlineStr">
        <is>
          <t>A</t>
        </is>
      </c>
      <c r="B319" s="113" t="inlineStr">
        <is>
          <t>N</t>
        </is>
      </c>
      <c r="C319" s="113" t="inlineStr">
        <is>
          <t>@@</t>
        </is>
      </c>
      <c r="D319" s="113" t="inlineStr">
        <is>
          <t>_Z</t>
        </is>
      </c>
      <c r="E319" s="113" t="inlineStr">
        <is>
          <t>S1314</t>
        </is>
      </c>
      <c r="F319" s="113" t="inlineStr">
        <is>
          <t>_Z</t>
        </is>
      </c>
      <c r="G319" s="113" t="inlineStr">
        <is>
          <t>C</t>
        </is>
      </c>
      <c r="H319" s="113" t="inlineStr">
        <is>
          <t>A</t>
        </is>
      </c>
      <c r="I319" s="113" t="inlineStr">
        <is>
          <t>F</t>
        </is>
      </c>
      <c r="J319" s="113" t="inlineStr">
        <is>
          <t>F5PN</t>
        </is>
      </c>
      <c r="K319" s="113" t="inlineStr">
        <is>
          <t>T</t>
        </is>
      </c>
      <c r="L319" s="113" t="inlineStr">
        <is>
          <t>S</t>
        </is>
      </c>
      <c r="M319" s="113" t="inlineStr">
        <is>
          <t>V</t>
        </is>
      </c>
      <c r="N319" s="113" t="inlineStr">
        <is>
          <t>_T</t>
        </is>
      </c>
      <c r="O319" s="113" t="inlineStr">
        <is>
          <t>_T</t>
        </is>
      </c>
      <c r="P319" s="113" t="inlineStr">
        <is>
          <t>XDC</t>
        </is>
      </c>
      <c r="Q319" s="113" t="inlineStr">
        <is>
          <t>N</t>
        </is>
      </c>
      <c r="R319" s="113" t="inlineStr">
        <is>
          <t>EDP3</t>
        </is>
      </c>
      <c r="S319" s="130">
        <f>IF(VLOOKUP($X319,'Table 3E'!$B$10:$G$53,'Table 3E'!M$1,0)="","",VLOOKUP($X319,'Table 3E'!$B$10:$G$53,'Table 3E'!M$1,0))</f>
        <v/>
      </c>
      <c r="T319" s="130">
        <f>IF(VLOOKUP($X319,'Table 3E'!$B$10:$G$53,'Table 3E'!N$1,0)="","",VLOOKUP($X319,'Table 3E'!$B$10:$G$53,'Table 3E'!N$1,0))</f>
        <v/>
      </c>
      <c r="U319" s="130">
        <f>IF(VLOOKUP($X319,'Table 3E'!$B$10:$G$53,'Table 3E'!O$1,0)="","",VLOOKUP($X319,'Table 3E'!$B$10:$G$53,'Table 3E'!O$1,0))</f>
        <v/>
      </c>
      <c r="V319" s="130">
        <f>IF(VLOOKUP($X319,'Table 3E'!$B$10:$G$53,'Table 3E'!P$1,0)="","",VLOOKUP($X319,'Table 3E'!$B$10:$G$53,'Table 3E'!P$1,0))</f>
        <v/>
      </c>
      <c r="W319" s="113" t="n"/>
      <c r="X319" s="113">
        <f>A319&amp;"."&amp;B319&amp;"."&amp;C319&amp;"."&amp;D319&amp;"."&amp;E319&amp;"."&amp;F319&amp;"."&amp;G319&amp;"."&amp;H319&amp;"."&amp;I319&amp;"."&amp;J319&amp;"."&amp;K319&amp;"."&amp;L319&amp;"."&amp;M319&amp;"."&amp;N319&amp;"."&amp;O319&amp;"."&amp;P319&amp;"."&amp;Q319&amp;"."&amp;R319</f>
        <v/>
      </c>
      <c r="Y319" s="113" t="n"/>
      <c r="Z319" s="113" t="n"/>
      <c r="AA319" s="118">
        <f>IFERROR(+IF(X319=VLOOKUP(X319,'Table 3E'!$B$10:$B$53,1,0),"OK","check!!!!"),"check!!!!")</f>
        <v/>
      </c>
      <c r="AB319" s="113">
        <f>IF('Table 3E'!B$23=X319,"ok","check!!!!")</f>
        <v/>
      </c>
      <c r="AC319" s="119" t="n"/>
    </row>
    <row r="320">
      <c r="A320" s="113" t="inlineStr">
        <is>
          <t>A</t>
        </is>
      </c>
      <c r="B320" s="113" t="inlineStr">
        <is>
          <t>N</t>
        </is>
      </c>
      <c r="C320" s="113" t="inlineStr">
        <is>
          <t>@@</t>
        </is>
      </c>
      <c r="D320" s="113" t="inlineStr">
        <is>
          <t>_Z</t>
        </is>
      </c>
      <c r="E320" s="113" t="inlineStr">
        <is>
          <t>S1314</t>
        </is>
      </c>
      <c r="F320" s="113" t="inlineStr">
        <is>
          <t>_Z</t>
        </is>
      </c>
      <c r="G320" s="113" t="inlineStr">
        <is>
          <t>C</t>
        </is>
      </c>
      <c r="H320" s="113" t="inlineStr">
        <is>
          <t>A</t>
        </is>
      </c>
      <c r="I320" s="113" t="inlineStr">
        <is>
          <t>F</t>
        </is>
      </c>
      <c r="J320" s="113" t="inlineStr">
        <is>
          <t>F5OP</t>
        </is>
      </c>
      <c r="K320" s="113" t="inlineStr">
        <is>
          <t>T</t>
        </is>
      </c>
      <c r="L320" s="113" t="inlineStr">
        <is>
          <t>S</t>
        </is>
      </c>
      <c r="M320" s="113" t="inlineStr">
        <is>
          <t>V</t>
        </is>
      </c>
      <c r="N320" s="113" t="inlineStr">
        <is>
          <t>_T</t>
        </is>
      </c>
      <c r="O320" s="113" t="inlineStr">
        <is>
          <t>_T</t>
        </is>
      </c>
      <c r="P320" s="113" t="inlineStr">
        <is>
          <t>XDC</t>
        </is>
      </c>
      <c r="Q320" s="113" t="inlineStr">
        <is>
          <t>N</t>
        </is>
      </c>
      <c r="R320" s="113" t="inlineStr">
        <is>
          <t>EDP3</t>
        </is>
      </c>
      <c r="S320" s="130">
        <f>IF(VLOOKUP($X320,'Table 3E'!$B$10:$G$53,'Table 3E'!M$1,0)="","",VLOOKUP($X320,'Table 3E'!$B$10:$G$53,'Table 3E'!M$1,0))</f>
        <v/>
      </c>
      <c r="T320" s="130">
        <f>IF(VLOOKUP($X320,'Table 3E'!$B$10:$G$53,'Table 3E'!N$1,0)="","",VLOOKUP($X320,'Table 3E'!$B$10:$G$53,'Table 3E'!N$1,0))</f>
        <v/>
      </c>
      <c r="U320" s="130">
        <f>IF(VLOOKUP($X320,'Table 3E'!$B$10:$G$53,'Table 3E'!O$1,0)="","",VLOOKUP($X320,'Table 3E'!$B$10:$G$53,'Table 3E'!O$1,0))</f>
        <v/>
      </c>
      <c r="V320" s="130">
        <f>IF(VLOOKUP($X320,'Table 3E'!$B$10:$G$53,'Table 3E'!P$1,0)="","",VLOOKUP($X320,'Table 3E'!$B$10:$G$53,'Table 3E'!P$1,0))</f>
        <v/>
      </c>
      <c r="W320" s="113" t="n"/>
      <c r="X320" s="113">
        <f>A320&amp;"."&amp;B320&amp;"."&amp;C320&amp;"."&amp;D320&amp;"."&amp;E320&amp;"."&amp;F320&amp;"."&amp;G320&amp;"."&amp;H320&amp;"."&amp;I320&amp;"."&amp;J320&amp;"."&amp;K320&amp;"."&amp;L320&amp;"."&amp;M320&amp;"."&amp;N320&amp;"."&amp;O320&amp;"."&amp;P320&amp;"."&amp;Q320&amp;"."&amp;R320</f>
        <v/>
      </c>
      <c r="Y320" s="113" t="n"/>
      <c r="Z320" s="113" t="n"/>
      <c r="AA320" s="118">
        <f>IFERROR(+IF(X320=VLOOKUP(X320,'Table 3E'!$B$10:$B$53,1,0),"OK","check!!!!"),"check!!!!")</f>
        <v/>
      </c>
      <c r="AB320" s="113">
        <f>IF('Table 3E'!B$24=X320,"ok","check!!!!")</f>
        <v/>
      </c>
      <c r="AC320" s="119" t="n"/>
    </row>
    <row r="321">
      <c r="A321" s="113" t="inlineStr">
        <is>
          <t>A</t>
        </is>
      </c>
      <c r="B321" s="113" t="inlineStr">
        <is>
          <t>N</t>
        </is>
      </c>
      <c r="C321" s="113" t="inlineStr">
        <is>
          <t>@@</t>
        </is>
      </c>
      <c r="D321" s="113" t="inlineStr">
        <is>
          <t>_Z</t>
        </is>
      </c>
      <c r="E321" s="113" t="inlineStr">
        <is>
          <t>S1314</t>
        </is>
      </c>
      <c r="F321" s="113" t="inlineStr">
        <is>
          <t>_Z</t>
        </is>
      </c>
      <c r="G321" s="113" t="inlineStr">
        <is>
          <t>C</t>
        </is>
      </c>
      <c r="H321" s="113" t="inlineStr">
        <is>
          <t>AI</t>
        </is>
      </c>
      <c r="I321" s="113" t="inlineStr">
        <is>
          <t>F</t>
        </is>
      </c>
      <c r="J321" s="113" t="inlineStr">
        <is>
          <t>F5OP</t>
        </is>
      </c>
      <c r="K321" s="113" t="inlineStr">
        <is>
          <t>T</t>
        </is>
      </c>
      <c r="L321" s="113" t="inlineStr">
        <is>
          <t>S</t>
        </is>
      </c>
      <c r="M321" s="113" t="inlineStr">
        <is>
          <t>V</t>
        </is>
      </c>
      <c r="N321" s="113" t="inlineStr">
        <is>
          <t>_T</t>
        </is>
      </c>
      <c r="O321" s="113" t="inlineStr">
        <is>
          <t>_T</t>
        </is>
      </c>
      <c r="P321" s="113" t="inlineStr">
        <is>
          <t>XDC</t>
        </is>
      </c>
      <c r="Q321" s="113" t="inlineStr">
        <is>
          <t>N</t>
        </is>
      </c>
      <c r="R321" s="113" t="inlineStr">
        <is>
          <t>EDP3</t>
        </is>
      </c>
      <c r="S321" s="130">
        <f>IF(VLOOKUP($X321,'Table 3E'!$B$10:$G$53,'Table 3E'!M$1,0)="","",VLOOKUP($X321,'Table 3E'!$B$10:$G$53,'Table 3E'!M$1,0))</f>
        <v/>
      </c>
      <c r="T321" s="130">
        <f>IF(VLOOKUP($X321,'Table 3E'!$B$10:$G$53,'Table 3E'!N$1,0)="","",VLOOKUP($X321,'Table 3E'!$B$10:$G$53,'Table 3E'!N$1,0))</f>
        <v/>
      </c>
      <c r="U321" s="130">
        <f>IF(VLOOKUP($X321,'Table 3E'!$B$10:$G$53,'Table 3E'!O$1,0)="","",VLOOKUP($X321,'Table 3E'!$B$10:$G$53,'Table 3E'!O$1,0))</f>
        <v/>
      </c>
      <c r="V321" s="130">
        <f>IF(VLOOKUP($X321,'Table 3E'!$B$10:$G$53,'Table 3E'!P$1,0)="","",VLOOKUP($X321,'Table 3E'!$B$10:$G$53,'Table 3E'!P$1,0))</f>
        <v/>
      </c>
      <c r="W321" s="113" t="n"/>
      <c r="X321" s="113">
        <f>A321&amp;"."&amp;B321&amp;"."&amp;C321&amp;"."&amp;D321&amp;"."&amp;E321&amp;"."&amp;F321&amp;"."&amp;G321&amp;"."&amp;H321&amp;"."&amp;I321&amp;"."&amp;J321&amp;"."&amp;K321&amp;"."&amp;L321&amp;"."&amp;M321&amp;"."&amp;N321&amp;"."&amp;O321&amp;"."&amp;P321&amp;"."&amp;Q321&amp;"."&amp;R321</f>
        <v/>
      </c>
      <c r="Y321" s="113" t="n"/>
      <c r="Z321" s="113" t="n"/>
      <c r="AA321" s="118">
        <f>IFERROR(+IF(X321=VLOOKUP(X321,'Table 3E'!$B$10:$B$53,1,0),"OK","check!!!!"),"check!!!!")</f>
        <v/>
      </c>
      <c r="AB321" s="113">
        <f>IF('Table 3E'!B$25=X321,"ok","check!!!!")</f>
        <v/>
      </c>
      <c r="AC321" s="119" t="n"/>
    </row>
    <row r="322">
      <c r="A322" s="113" t="inlineStr">
        <is>
          <t>A</t>
        </is>
      </c>
      <c r="B322" s="113" t="inlineStr">
        <is>
          <t>N</t>
        </is>
      </c>
      <c r="C322" s="113" t="inlineStr">
        <is>
          <t>@@</t>
        </is>
      </c>
      <c r="D322" s="113" t="inlineStr">
        <is>
          <t>_Z</t>
        </is>
      </c>
      <c r="E322" s="113" t="inlineStr">
        <is>
          <t>S1314</t>
        </is>
      </c>
      <c r="F322" s="113" t="inlineStr">
        <is>
          <t>_Z</t>
        </is>
      </c>
      <c r="G322" s="113" t="inlineStr">
        <is>
          <t>C</t>
        </is>
      </c>
      <c r="H322" s="113" t="inlineStr">
        <is>
          <t>AD</t>
        </is>
      </c>
      <c r="I322" s="113" t="inlineStr">
        <is>
          <t>F</t>
        </is>
      </c>
      <c r="J322" s="113" t="inlineStr">
        <is>
          <t>F5OP</t>
        </is>
      </c>
      <c r="K322" s="113" t="inlineStr">
        <is>
          <t>T</t>
        </is>
      </c>
      <c r="L322" s="113" t="inlineStr">
        <is>
          <t>S</t>
        </is>
      </c>
      <c r="M322" s="113" t="inlineStr">
        <is>
          <t>V</t>
        </is>
      </c>
      <c r="N322" s="113" t="inlineStr">
        <is>
          <t>_T</t>
        </is>
      </c>
      <c r="O322" s="113" t="inlineStr">
        <is>
          <t>_T</t>
        </is>
      </c>
      <c r="P322" s="113" t="inlineStr">
        <is>
          <t>XDC</t>
        </is>
      </c>
      <c r="Q322" s="113" t="inlineStr">
        <is>
          <t>N</t>
        </is>
      </c>
      <c r="R322" s="113" t="inlineStr">
        <is>
          <t>EDP3</t>
        </is>
      </c>
      <c r="S322" s="130">
        <f>IF(VLOOKUP($X322,'Table 3E'!$B$10:$G$53,'Table 3E'!M$1,0)="","",VLOOKUP($X322,'Table 3E'!$B$10:$G$53,'Table 3E'!M$1,0))</f>
        <v/>
      </c>
      <c r="T322" s="130">
        <f>IF(VLOOKUP($X322,'Table 3E'!$B$10:$G$53,'Table 3E'!N$1,0)="","",VLOOKUP($X322,'Table 3E'!$B$10:$G$53,'Table 3E'!N$1,0))</f>
        <v/>
      </c>
      <c r="U322" s="130">
        <f>IF(VLOOKUP($X322,'Table 3E'!$B$10:$G$53,'Table 3E'!O$1,0)="","",VLOOKUP($X322,'Table 3E'!$B$10:$G$53,'Table 3E'!O$1,0))</f>
        <v/>
      </c>
      <c r="V322" s="130">
        <f>IF(VLOOKUP($X322,'Table 3E'!$B$10:$G$53,'Table 3E'!P$1,0)="","",VLOOKUP($X322,'Table 3E'!$B$10:$G$53,'Table 3E'!P$1,0))</f>
        <v/>
      </c>
      <c r="W322" s="113" t="n"/>
      <c r="X322" s="113">
        <f>A322&amp;"."&amp;B322&amp;"."&amp;C322&amp;"."&amp;D322&amp;"."&amp;E322&amp;"."&amp;F322&amp;"."&amp;G322&amp;"."&amp;H322&amp;"."&amp;I322&amp;"."&amp;J322&amp;"."&amp;K322&amp;"."&amp;L322&amp;"."&amp;M322&amp;"."&amp;N322&amp;"."&amp;O322&amp;"."&amp;P322&amp;"."&amp;Q322&amp;"."&amp;R322</f>
        <v/>
      </c>
      <c r="Y322" s="113" t="n"/>
      <c r="Z322" s="113" t="n"/>
      <c r="AA322" s="118">
        <f>IFERROR(+IF(X322=VLOOKUP(X322,'Table 3E'!$B$10:$B$53,1,0),"OK","check!!!!"),"check!!!!")</f>
        <v/>
      </c>
      <c r="AB322" s="113">
        <f>IF('Table 3E'!B$26=X322,"ok","check!!!!")</f>
        <v/>
      </c>
      <c r="AC322" s="119" t="n"/>
    </row>
    <row r="323">
      <c r="A323" s="113" t="inlineStr">
        <is>
          <t>A</t>
        </is>
      </c>
      <c r="B323" s="113" t="inlineStr">
        <is>
          <t>N</t>
        </is>
      </c>
      <c r="C323" s="113" t="inlineStr">
        <is>
          <t>@@</t>
        </is>
      </c>
      <c r="D323" s="113" t="inlineStr">
        <is>
          <t>_Z</t>
        </is>
      </c>
      <c r="E323" s="113" t="inlineStr">
        <is>
          <t>S1314</t>
        </is>
      </c>
      <c r="F323" s="113" t="inlineStr">
        <is>
          <t>_Z</t>
        </is>
      </c>
      <c r="G323" s="113" t="inlineStr">
        <is>
          <t>C</t>
        </is>
      </c>
      <c r="H323" s="113" t="inlineStr">
        <is>
          <t>A</t>
        </is>
      </c>
      <c r="I323" s="113" t="inlineStr">
        <is>
          <t>F</t>
        </is>
      </c>
      <c r="J323" s="113" t="inlineStr">
        <is>
          <t>F71</t>
        </is>
      </c>
      <c r="K323" s="113" t="inlineStr">
        <is>
          <t>T</t>
        </is>
      </c>
      <c r="L323" s="113" t="inlineStr">
        <is>
          <t>S</t>
        </is>
      </c>
      <c r="M323" s="113" t="inlineStr">
        <is>
          <t>V</t>
        </is>
      </c>
      <c r="N323" s="113" t="inlineStr">
        <is>
          <t>_T</t>
        </is>
      </c>
      <c r="O323" s="113" t="inlineStr">
        <is>
          <t>_T</t>
        </is>
      </c>
      <c r="P323" s="113" t="inlineStr">
        <is>
          <t>XDC</t>
        </is>
      </c>
      <c r="Q323" s="113" t="inlineStr">
        <is>
          <t>N</t>
        </is>
      </c>
      <c r="R323" s="113" t="inlineStr">
        <is>
          <t>EDP3</t>
        </is>
      </c>
      <c r="S323" s="130">
        <f>IF(VLOOKUP($X323,'Table 3E'!$B$10:$G$53,'Table 3E'!M$1,0)="","",VLOOKUP($X323,'Table 3E'!$B$10:$G$53,'Table 3E'!M$1,0))</f>
        <v/>
      </c>
      <c r="T323" s="130">
        <f>IF(VLOOKUP($X323,'Table 3E'!$B$10:$G$53,'Table 3E'!N$1,0)="","",VLOOKUP($X323,'Table 3E'!$B$10:$G$53,'Table 3E'!N$1,0))</f>
        <v/>
      </c>
      <c r="U323" s="130">
        <f>IF(VLOOKUP($X323,'Table 3E'!$B$10:$G$53,'Table 3E'!O$1,0)="","",VLOOKUP($X323,'Table 3E'!$B$10:$G$53,'Table 3E'!O$1,0))</f>
        <v/>
      </c>
      <c r="V323" s="130">
        <f>IF(VLOOKUP($X323,'Table 3E'!$B$10:$G$53,'Table 3E'!P$1,0)="","",VLOOKUP($X323,'Table 3E'!$B$10:$G$53,'Table 3E'!P$1,0))</f>
        <v/>
      </c>
      <c r="W323" s="113" t="n"/>
      <c r="X323" s="113">
        <f>A323&amp;"."&amp;B323&amp;"."&amp;C323&amp;"."&amp;D323&amp;"."&amp;E323&amp;"."&amp;F323&amp;"."&amp;G323&amp;"."&amp;H323&amp;"."&amp;I323&amp;"."&amp;J323&amp;"."&amp;K323&amp;"."&amp;L323&amp;"."&amp;M323&amp;"."&amp;N323&amp;"."&amp;O323&amp;"."&amp;P323&amp;"."&amp;Q323&amp;"."&amp;R323</f>
        <v/>
      </c>
      <c r="Y323" s="113" t="n"/>
      <c r="Z323" s="113" t="n"/>
      <c r="AA323" s="118">
        <f>IFERROR(+IF(X323=VLOOKUP(X323,'Table 3E'!$B$10:$B$53,1,0),"OK","check!!!!"),"check!!!!")</f>
        <v/>
      </c>
      <c r="AB323" s="113">
        <f>IF('Table 3E'!B$27=X323,"ok","check!!!!")</f>
        <v/>
      </c>
      <c r="AC323" s="119" t="n"/>
    </row>
    <row r="324">
      <c r="A324" s="113" t="inlineStr">
        <is>
          <t>A</t>
        </is>
      </c>
      <c r="B324" s="113" t="inlineStr">
        <is>
          <t>N</t>
        </is>
      </c>
      <c r="C324" s="113" t="inlineStr">
        <is>
          <t>@@</t>
        </is>
      </c>
      <c r="D324" s="113" t="inlineStr">
        <is>
          <t>_Z</t>
        </is>
      </c>
      <c r="E324" s="113" t="inlineStr">
        <is>
          <t>S1314</t>
        </is>
      </c>
      <c r="F324" s="113" t="inlineStr">
        <is>
          <t>_Z</t>
        </is>
      </c>
      <c r="G324" s="113" t="inlineStr">
        <is>
          <t>C</t>
        </is>
      </c>
      <c r="H324" s="113" t="inlineStr">
        <is>
          <t>A</t>
        </is>
      </c>
      <c r="I324" s="113" t="inlineStr">
        <is>
          <t>F</t>
        </is>
      </c>
      <c r="J324" s="113" t="inlineStr">
        <is>
          <t>F8</t>
        </is>
      </c>
      <c r="K324" s="113" t="inlineStr">
        <is>
          <t>T</t>
        </is>
      </c>
      <c r="L324" s="113" t="inlineStr">
        <is>
          <t>S</t>
        </is>
      </c>
      <c r="M324" s="113" t="inlineStr">
        <is>
          <t>V</t>
        </is>
      </c>
      <c r="N324" s="113" t="inlineStr">
        <is>
          <t>_T</t>
        </is>
      </c>
      <c r="O324" s="113" t="inlineStr">
        <is>
          <t>_T</t>
        </is>
      </c>
      <c r="P324" s="113" t="inlineStr">
        <is>
          <t>XDC</t>
        </is>
      </c>
      <c r="Q324" s="113" t="inlineStr">
        <is>
          <t>N</t>
        </is>
      </c>
      <c r="R324" s="113" t="inlineStr">
        <is>
          <t>EDP3</t>
        </is>
      </c>
      <c r="S324" s="130">
        <f>IF(VLOOKUP($X324,'Table 3E'!$B$10:$G$53,'Table 3E'!M$1,0)="","",VLOOKUP($X324,'Table 3E'!$B$10:$G$53,'Table 3E'!M$1,0))</f>
        <v/>
      </c>
      <c r="T324" s="130">
        <f>IF(VLOOKUP($X324,'Table 3E'!$B$10:$G$53,'Table 3E'!N$1,0)="","",VLOOKUP($X324,'Table 3E'!$B$10:$G$53,'Table 3E'!N$1,0))</f>
        <v/>
      </c>
      <c r="U324" s="130">
        <f>IF(VLOOKUP($X324,'Table 3E'!$B$10:$G$53,'Table 3E'!O$1,0)="","",VLOOKUP($X324,'Table 3E'!$B$10:$G$53,'Table 3E'!O$1,0))</f>
        <v/>
      </c>
      <c r="V324" s="130">
        <f>IF(VLOOKUP($X324,'Table 3E'!$B$10:$G$53,'Table 3E'!P$1,0)="","",VLOOKUP($X324,'Table 3E'!$B$10:$G$53,'Table 3E'!P$1,0))</f>
        <v/>
      </c>
      <c r="W324" s="113" t="n"/>
      <c r="X324" s="113">
        <f>A324&amp;"."&amp;B324&amp;"."&amp;C324&amp;"."&amp;D324&amp;"."&amp;E324&amp;"."&amp;F324&amp;"."&amp;G324&amp;"."&amp;H324&amp;"."&amp;I324&amp;"."&amp;J324&amp;"."&amp;K324&amp;"."&amp;L324&amp;"."&amp;M324&amp;"."&amp;N324&amp;"."&amp;O324&amp;"."&amp;P324&amp;"."&amp;Q324&amp;"."&amp;R324</f>
        <v/>
      </c>
      <c r="Y324" s="113" t="n"/>
      <c r="Z324" s="113" t="n"/>
      <c r="AA324" s="118">
        <f>IFERROR(+IF(X324=VLOOKUP(X324,'Table 3E'!$B$10:$B$53,1,0),"OK","check!!!!"),"check!!!!")</f>
        <v/>
      </c>
      <c r="AB324" s="113">
        <f>IF('Table 3E'!B$28=X324,"ok","check!!!!")</f>
        <v/>
      </c>
      <c r="AC324" s="119" t="n"/>
    </row>
    <row r="325">
      <c r="A325" s="113" t="inlineStr">
        <is>
          <t>A</t>
        </is>
      </c>
      <c r="B325" s="113" t="inlineStr">
        <is>
          <t>N</t>
        </is>
      </c>
      <c r="C325" s="113" t="inlineStr">
        <is>
          <t>@@</t>
        </is>
      </c>
      <c r="D325" s="113" t="inlineStr">
        <is>
          <t>_Z</t>
        </is>
      </c>
      <c r="E325" s="113" t="inlineStr">
        <is>
          <t>S1314</t>
        </is>
      </c>
      <c r="F325" s="113" t="inlineStr">
        <is>
          <t>_Z</t>
        </is>
      </c>
      <c r="G325" s="113" t="inlineStr">
        <is>
          <t>C</t>
        </is>
      </c>
      <c r="H325" s="113" t="inlineStr">
        <is>
          <t>A</t>
        </is>
      </c>
      <c r="I325" s="113" t="inlineStr">
        <is>
          <t>F</t>
        </is>
      </c>
      <c r="J325" s="113" t="inlineStr">
        <is>
          <t>FN</t>
        </is>
      </c>
      <c r="K325" s="113" t="inlineStr">
        <is>
          <t>T</t>
        </is>
      </c>
      <c r="L325" s="113" t="inlineStr">
        <is>
          <t>S</t>
        </is>
      </c>
      <c r="M325" s="113" t="inlineStr">
        <is>
          <t>V</t>
        </is>
      </c>
      <c r="N325" s="113" t="inlineStr">
        <is>
          <t>_T</t>
        </is>
      </c>
      <c r="O325" s="113" t="inlineStr">
        <is>
          <t>_T</t>
        </is>
      </c>
      <c r="P325" s="113" t="inlineStr">
        <is>
          <t>XDC</t>
        </is>
      </c>
      <c r="Q325" s="113" t="inlineStr">
        <is>
          <t>N</t>
        </is>
      </c>
      <c r="R325" s="113" t="inlineStr">
        <is>
          <t>EDP3</t>
        </is>
      </c>
      <c r="S325" s="130">
        <f>IF(VLOOKUP($X325,'Table 3E'!$B$10:$G$53,'Table 3E'!M$1,0)="","",VLOOKUP($X325,'Table 3E'!$B$10:$G$53,'Table 3E'!M$1,0))</f>
        <v/>
      </c>
      <c r="T325" s="130">
        <f>IF(VLOOKUP($X325,'Table 3E'!$B$10:$G$53,'Table 3E'!N$1,0)="","",VLOOKUP($X325,'Table 3E'!$B$10:$G$53,'Table 3E'!N$1,0))</f>
        <v/>
      </c>
      <c r="U325" s="130">
        <f>IF(VLOOKUP($X325,'Table 3E'!$B$10:$G$53,'Table 3E'!O$1,0)="","",VLOOKUP($X325,'Table 3E'!$B$10:$G$53,'Table 3E'!O$1,0))</f>
        <v/>
      </c>
      <c r="V325" s="130">
        <f>IF(VLOOKUP($X325,'Table 3E'!$B$10:$G$53,'Table 3E'!P$1,0)="","",VLOOKUP($X325,'Table 3E'!$B$10:$G$53,'Table 3E'!P$1,0))</f>
        <v/>
      </c>
      <c r="W325" s="113" t="n"/>
      <c r="X325" s="113">
        <f>A325&amp;"."&amp;B325&amp;"."&amp;C325&amp;"."&amp;D325&amp;"."&amp;E325&amp;"."&amp;F325&amp;"."&amp;G325&amp;"."&amp;H325&amp;"."&amp;I325&amp;"."&amp;J325&amp;"."&amp;K325&amp;"."&amp;L325&amp;"."&amp;M325&amp;"."&amp;N325&amp;"."&amp;O325&amp;"."&amp;P325&amp;"."&amp;Q325&amp;"."&amp;R325</f>
        <v/>
      </c>
      <c r="Y325" s="113" t="n"/>
      <c r="Z325" s="113" t="n"/>
      <c r="AA325" s="118">
        <f>IFERROR(+IF(X325=VLOOKUP(X325,'Table 3E'!$B$10:$B$53,1,0),"OK","check!!!!"),"check!!!!")</f>
        <v/>
      </c>
      <c r="AB325" s="113">
        <f>IF('Table 3E'!B$29=X325,"ok","check!!!!")</f>
        <v/>
      </c>
      <c r="AC325" s="119" t="n"/>
    </row>
    <row r="326">
      <c r="A326" s="113" t="inlineStr">
        <is>
          <t>A</t>
        </is>
      </c>
      <c r="B326" s="113" t="inlineStr">
        <is>
          <t>N</t>
        </is>
      </c>
      <c r="C326" s="113" t="inlineStr">
        <is>
          <t>@@</t>
        </is>
      </c>
      <c r="D326" s="113" t="inlineStr">
        <is>
          <t>_Z</t>
        </is>
      </c>
      <c r="E326" s="113" t="inlineStr">
        <is>
          <t>S1314</t>
        </is>
      </c>
      <c r="F326" s="113" t="inlineStr">
        <is>
          <t>_Z</t>
        </is>
      </c>
      <c r="G326" s="113" t="inlineStr">
        <is>
          <t>C</t>
        </is>
      </c>
      <c r="H326" s="113" t="inlineStr">
        <is>
          <t>_X</t>
        </is>
      </c>
      <c r="I326" s="113" t="inlineStr">
        <is>
          <t>ORADJ</t>
        </is>
      </c>
      <c r="J326" s="113" t="inlineStr">
        <is>
          <t>_Z</t>
        </is>
      </c>
      <c r="K326" s="113" t="inlineStr">
        <is>
          <t>T</t>
        </is>
      </c>
      <c r="L326" s="113" t="inlineStr">
        <is>
          <t>S</t>
        </is>
      </c>
      <c r="M326" s="113" t="inlineStr">
        <is>
          <t>V</t>
        </is>
      </c>
      <c r="N326" s="113" t="inlineStr">
        <is>
          <t>_T</t>
        </is>
      </c>
      <c r="O326" s="113" t="inlineStr">
        <is>
          <t>_T</t>
        </is>
      </c>
      <c r="P326" s="113" t="inlineStr">
        <is>
          <t>XDC</t>
        </is>
      </c>
      <c r="Q326" s="113" t="inlineStr">
        <is>
          <t>N</t>
        </is>
      </c>
      <c r="R326" s="113" t="inlineStr">
        <is>
          <t>EDP3</t>
        </is>
      </c>
      <c r="S326" s="130">
        <f>IF(VLOOKUP($X326,'Table 3E'!$B$10:$G$53,'Table 3E'!M$1,0)="","",VLOOKUP($X326,'Table 3E'!$B$10:$G$53,'Table 3E'!M$1,0))</f>
        <v/>
      </c>
      <c r="T326" s="130">
        <f>IF(VLOOKUP($X326,'Table 3E'!$B$10:$G$53,'Table 3E'!N$1,0)="","",VLOOKUP($X326,'Table 3E'!$B$10:$G$53,'Table 3E'!N$1,0))</f>
        <v/>
      </c>
      <c r="U326" s="130">
        <f>IF(VLOOKUP($X326,'Table 3E'!$B$10:$G$53,'Table 3E'!O$1,0)="","",VLOOKUP($X326,'Table 3E'!$B$10:$G$53,'Table 3E'!O$1,0))</f>
        <v/>
      </c>
      <c r="V326" s="130">
        <f>IF(VLOOKUP($X326,'Table 3E'!$B$10:$G$53,'Table 3E'!P$1,0)="","",VLOOKUP($X326,'Table 3E'!$B$10:$G$53,'Table 3E'!P$1,0))</f>
        <v/>
      </c>
      <c r="W326" s="113" t="n"/>
      <c r="X326" s="113">
        <f>A326&amp;"."&amp;B326&amp;"."&amp;C326&amp;"."&amp;D326&amp;"."&amp;E326&amp;"."&amp;F326&amp;"."&amp;G326&amp;"."&amp;H326&amp;"."&amp;I326&amp;"."&amp;J326&amp;"."&amp;K326&amp;"."&amp;L326&amp;"."&amp;M326&amp;"."&amp;N326&amp;"."&amp;O326&amp;"."&amp;P326&amp;"."&amp;Q326&amp;"."&amp;R326</f>
        <v/>
      </c>
      <c r="Y326" s="113" t="n"/>
      <c r="Z326" s="113" t="n"/>
      <c r="AA326" s="118">
        <f>IFERROR(+IF(X326=VLOOKUP(X326,'Table 3E'!$B$10:$B$53,1,0),"OK","check!!!!"),"check!!!!")</f>
        <v/>
      </c>
      <c r="AB326" s="113">
        <f>IF('Table 3E'!B$31=X326,"ok","check!!!!")</f>
        <v/>
      </c>
      <c r="AC326" s="119" t="n"/>
    </row>
    <row r="327">
      <c r="A327" s="113" t="inlineStr">
        <is>
          <t>A</t>
        </is>
      </c>
      <c r="B327" s="113" t="inlineStr">
        <is>
          <t>N</t>
        </is>
      </c>
      <c r="C327" s="113" t="inlineStr">
        <is>
          <t>@@</t>
        </is>
      </c>
      <c r="D327" s="113" t="inlineStr">
        <is>
          <t>_Z</t>
        </is>
      </c>
      <c r="E327" s="113" t="inlineStr">
        <is>
          <t>S1314</t>
        </is>
      </c>
      <c r="F327" s="113" t="inlineStr">
        <is>
          <t>_Z</t>
        </is>
      </c>
      <c r="G327" s="113" t="inlineStr">
        <is>
          <t>C</t>
        </is>
      </c>
      <c r="H327" s="113" t="inlineStr">
        <is>
          <t>L</t>
        </is>
      </c>
      <c r="I327" s="113" t="inlineStr">
        <is>
          <t>F</t>
        </is>
      </c>
      <c r="J327" s="113" t="inlineStr">
        <is>
          <t>F7</t>
        </is>
      </c>
      <c r="K327" s="113" t="inlineStr">
        <is>
          <t>T</t>
        </is>
      </c>
      <c r="L327" s="113" t="inlineStr">
        <is>
          <t>S</t>
        </is>
      </c>
      <c r="M327" s="113" t="inlineStr">
        <is>
          <t>V</t>
        </is>
      </c>
      <c r="N327" s="113" t="inlineStr">
        <is>
          <t>_T</t>
        </is>
      </c>
      <c r="O327" s="113" t="inlineStr">
        <is>
          <t>_T</t>
        </is>
      </c>
      <c r="P327" s="113" t="inlineStr">
        <is>
          <t>XDC</t>
        </is>
      </c>
      <c r="Q327" s="113" t="inlineStr">
        <is>
          <t>N</t>
        </is>
      </c>
      <c r="R327" s="113" t="inlineStr">
        <is>
          <t>EDP3</t>
        </is>
      </c>
      <c r="S327" s="130">
        <f>IF(VLOOKUP($X327,'Table 3E'!$B$10:$G$53,'Table 3E'!M$1,0)="","",VLOOKUP($X327,'Table 3E'!$B$10:$G$53,'Table 3E'!M$1,0))</f>
        <v/>
      </c>
      <c r="T327" s="130">
        <f>IF(VLOOKUP($X327,'Table 3E'!$B$10:$G$53,'Table 3E'!N$1,0)="","",VLOOKUP($X327,'Table 3E'!$B$10:$G$53,'Table 3E'!N$1,0))</f>
        <v/>
      </c>
      <c r="U327" s="130">
        <f>IF(VLOOKUP($X327,'Table 3E'!$B$10:$G$53,'Table 3E'!O$1,0)="","",VLOOKUP($X327,'Table 3E'!$B$10:$G$53,'Table 3E'!O$1,0))</f>
        <v/>
      </c>
      <c r="V327" s="130">
        <f>IF(VLOOKUP($X327,'Table 3E'!$B$10:$G$53,'Table 3E'!P$1,0)="","",VLOOKUP($X327,'Table 3E'!$B$10:$G$53,'Table 3E'!P$1,0))</f>
        <v/>
      </c>
      <c r="W327" s="113" t="n"/>
      <c r="X327" s="113">
        <f>A327&amp;"."&amp;B327&amp;"."&amp;C327&amp;"."&amp;D327&amp;"."&amp;E327&amp;"."&amp;F327&amp;"."&amp;G327&amp;"."&amp;H327&amp;"."&amp;I327&amp;"."&amp;J327&amp;"."&amp;K327&amp;"."&amp;L327&amp;"."&amp;M327&amp;"."&amp;N327&amp;"."&amp;O327&amp;"."&amp;P327&amp;"."&amp;Q327&amp;"."&amp;R327</f>
        <v/>
      </c>
      <c r="Y327" s="113" t="n"/>
      <c r="Z327" s="113" t="n"/>
      <c r="AA327" s="118">
        <f>IFERROR(+IF(X327=VLOOKUP(X327,'Table 3E'!$B$10:$B$53,1,0),"OK","check!!!!"),"check!!!!")</f>
        <v/>
      </c>
      <c r="AB327" s="113">
        <f>IF('Table 3E'!B$32=X327,"ok","check!!!!")</f>
        <v/>
      </c>
      <c r="AC327" s="119" t="n"/>
    </row>
    <row r="328">
      <c r="A328" s="113" t="inlineStr">
        <is>
          <t>A</t>
        </is>
      </c>
      <c r="B328" s="113" t="inlineStr">
        <is>
          <t>N</t>
        </is>
      </c>
      <c r="C328" s="113" t="inlineStr">
        <is>
          <t>@@</t>
        </is>
      </c>
      <c r="D328" s="113" t="inlineStr">
        <is>
          <t>_Z</t>
        </is>
      </c>
      <c r="E328" s="113" t="inlineStr">
        <is>
          <t>S1314</t>
        </is>
      </c>
      <c r="F328" s="113" t="inlineStr">
        <is>
          <t>_Z</t>
        </is>
      </c>
      <c r="G328" s="113" t="inlineStr">
        <is>
          <t>C</t>
        </is>
      </c>
      <c r="H328" s="113" t="inlineStr">
        <is>
          <t>L</t>
        </is>
      </c>
      <c r="I328" s="113" t="inlineStr">
        <is>
          <t>F</t>
        </is>
      </c>
      <c r="J328" s="113" t="inlineStr">
        <is>
          <t>F8</t>
        </is>
      </c>
      <c r="K328" s="113" t="inlineStr">
        <is>
          <t>T</t>
        </is>
      </c>
      <c r="L328" s="113" t="inlineStr">
        <is>
          <t>S</t>
        </is>
      </c>
      <c r="M328" s="113" t="inlineStr">
        <is>
          <t>V</t>
        </is>
      </c>
      <c r="N328" s="113" t="inlineStr">
        <is>
          <t>_T</t>
        </is>
      </c>
      <c r="O328" s="113" t="inlineStr">
        <is>
          <t>_T</t>
        </is>
      </c>
      <c r="P328" s="113" t="inlineStr">
        <is>
          <t>XDC</t>
        </is>
      </c>
      <c r="Q328" s="113" t="inlineStr">
        <is>
          <t>N</t>
        </is>
      </c>
      <c r="R328" s="113" t="inlineStr">
        <is>
          <t>EDP3</t>
        </is>
      </c>
      <c r="S328" s="130">
        <f>IF(VLOOKUP($X328,'Table 3E'!$B$10:$G$53,'Table 3E'!M$1,0)="","",VLOOKUP($X328,'Table 3E'!$B$10:$G$53,'Table 3E'!M$1,0))</f>
        <v/>
      </c>
      <c r="T328" s="130">
        <f>IF(VLOOKUP($X328,'Table 3E'!$B$10:$G$53,'Table 3E'!N$1,0)="","",VLOOKUP($X328,'Table 3E'!$B$10:$G$53,'Table 3E'!N$1,0))</f>
        <v/>
      </c>
      <c r="U328" s="130">
        <f>IF(VLOOKUP($X328,'Table 3E'!$B$10:$G$53,'Table 3E'!O$1,0)="","",VLOOKUP($X328,'Table 3E'!$B$10:$G$53,'Table 3E'!O$1,0))</f>
        <v/>
      </c>
      <c r="V328" s="130">
        <f>IF(VLOOKUP($X328,'Table 3E'!$B$10:$G$53,'Table 3E'!P$1,0)="","",VLOOKUP($X328,'Table 3E'!$B$10:$G$53,'Table 3E'!P$1,0))</f>
        <v/>
      </c>
      <c r="W328" s="113" t="n"/>
      <c r="X328" s="113">
        <f>A328&amp;"."&amp;B328&amp;"."&amp;C328&amp;"."&amp;D328&amp;"."&amp;E328&amp;"."&amp;F328&amp;"."&amp;G328&amp;"."&amp;H328&amp;"."&amp;I328&amp;"."&amp;J328&amp;"."&amp;K328&amp;"."&amp;L328&amp;"."&amp;M328&amp;"."&amp;N328&amp;"."&amp;O328&amp;"."&amp;P328&amp;"."&amp;Q328&amp;"."&amp;R328</f>
        <v/>
      </c>
      <c r="Y328" s="113" t="n"/>
      <c r="Z328" s="113" t="n"/>
      <c r="AA328" s="118">
        <f>IFERROR(+IF(X328=VLOOKUP(X328,'Table 3E'!$B$10:$B$53,1,0),"OK","check!!!!"),"check!!!!")</f>
        <v/>
      </c>
      <c r="AB328" s="113">
        <f>IF('Table 3E'!B$33=X328,"ok","check!!!!")</f>
        <v/>
      </c>
      <c r="AC328" s="119" t="n"/>
    </row>
    <row r="329">
      <c r="A329" s="113" t="inlineStr">
        <is>
          <t>A</t>
        </is>
      </c>
      <c r="B329" s="113" t="inlineStr">
        <is>
          <t>N</t>
        </is>
      </c>
      <c r="C329" s="113" t="inlineStr">
        <is>
          <t>@@</t>
        </is>
      </c>
      <c r="D329" s="113" t="inlineStr">
        <is>
          <t>_Z</t>
        </is>
      </c>
      <c r="E329" s="113" t="inlineStr">
        <is>
          <t>S1314</t>
        </is>
      </c>
      <c r="F329" s="113" t="inlineStr">
        <is>
          <t>_Z</t>
        </is>
      </c>
      <c r="G329" s="113" t="inlineStr">
        <is>
          <t>C</t>
        </is>
      </c>
      <c r="H329" s="113" t="inlineStr">
        <is>
          <t>L</t>
        </is>
      </c>
      <c r="I329" s="113" t="inlineStr">
        <is>
          <t>F</t>
        </is>
      </c>
      <c r="J329" s="113" t="inlineStr">
        <is>
          <t>FV</t>
        </is>
      </c>
      <c r="K329" s="113" t="inlineStr">
        <is>
          <t>T</t>
        </is>
      </c>
      <c r="L329" s="113" t="inlineStr">
        <is>
          <t>S</t>
        </is>
      </c>
      <c r="M329" s="113" t="inlineStr">
        <is>
          <t>V</t>
        </is>
      </c>
      <c r="N329" s="113" t="inlineStr">
        <is>
          <t>_T</t>
        </is>
      </c>
      <c r="O329" s="113" t="inlineStr">
        <is>
          <t>_T</t>
        </is>
      </c>
      <c r="P329" s="113" t="inlineStr">
        <is>
          <t>XDC</t>
        </is>
      </c>
      <c r="Q329" s="113" t="inlineStr">
        <is>
          <t>N</t>
        </is>
      </c>
      <c r="R329" s="113" t="inlineStr">
        <is>
          <t>EDP3</t>
        </is>
      </c>
      <c r="S329" s="130">
        <f>IF(VLOOKUP($X329,'Table 3E'!$B$10:$G$53,'Table 3E'!M$1,0)="","",VLOOKUP($X329,'Table 3E'!$B$10:$G$53,'Table 3E'!M$1,0))</f>
        <v/>
      </c>
      <c r="T329" s="130">
        <f>IF(VLOOKUP($X329,'Table 3E'!$B$10:$G$53,'Table 3E'!N$1,0)="","",VLOOKUP($X329,'Table 3E'!$B$10:$G$53,'Table 3E'!N$1,0))</f>
        <v/>
      </c>
      <c r="U329" s="130">
        <f>IF(VLOOKUP($X329,'Table 3E'!$B$10:$G$53,'Table 3E'!O$1,0)="","",VLOOKUP($X329,'Table 3E'!$B$10:$G$53,'Table 3E'!O$1,0))</f>
        <v/>
      </c>
      <c r="V329" s="130">
        <f>IF(VLOOKUP($X329,'Table 3E'!$B$10:$G$53,'Table 3E'!P$1,0)="","",VLOOKUP($X329,'Table 3E'!$B$10:$G$53,'Table 3E'!P$1,0))</f>
        <v/>
      </c>
      <c r="W329" s="113" t="n"/>
      <c r="X329" s="113">
        <f>A329&amp;"."&amp;B329&amp;"."&amp;C329&amp;"."&amp;D329&amp;"."&amp;E329&amp;"."&amp;F329&amp;"."&amp;G329&amp;"."&amp;H329&amp;"."&amp;I329&amp;"."&amp;J329&amp;"."&amp;K329&amp;"."&amp;L329&amp;"."&amp;M329&amp;"."&amp;N329&amp;"."&amp;O329&amp;"."&amp;P329&amp;"."&amp;Q329&amp;"."&amp;R329</f>
        <v/>
      </c>
      <c r="Y329" s="113" t="n"/>
      <c r="Z329" s="113" t="n"/>
      <c r="AA329" s="118">
        <f>IFERROR(+IF(X329=VLOOKUP(X329,'Table 3E'!$B$10:$B$53,1,0),"OK","check!!!!"),"check!!!!")</f>
        <v/>
      </c>
      <c r="AB329" s="113">
        <f>IF('Table 3E'!B$34=X329,"ok","check!!!!")</f>
        <v/>
      </c>
      <c r="AC329" s="119" t="n"/>
    </row>
    <row r="330">
      <c r="A330" s="113" t="inlineStr">
        <is>
          <t>A</t>
        </is>
      </c>
      <c r="B330" s="113" t="inlineStr">
        <is>
          <t>N</t>
        </is>
      </c>
      <c r="C330" s="113" t="inlineStr">
        <is>
          <t>@@</t>
        </is>
      </c>
      <c r="D330" s="113" t="inlineStr">
        <is>
          <t>_Z</t>
        </is>
      </c>
      <c r="E330" s="113" t="inlineStr">
        <is>
          <t>S1314</t>
        </is>
      </c>
      <c r="F330" s="113" t="inlineStr">
        <is>
          <t>_Z</t>
        </is>
      </c>
      <c r="G330" s="113" t="inlineStr">
        <is>
          <t>C</t>
        </is>
      </c>
      <c r="H330" s="113" t="inlineStr">
        <is>
          <t>_Z</t>
        </is>
      </c>
      <c r="I330" s="113" t="inlineStr">
        <is>
          <t>ORINV</t>
        </is>
      </c>
      <c r="J330" s="113" t="inlineStr">
        <is>
          <t>_Z</t>
        </is>
      </c>
      <c r="K330" s="113" t="inlineStr">
        <is>
          <t>T</t>
        </is>
      </c>
      <c r="L330" s="113" t="inlineStr">
        <is>
          <t>S</t>
        </is>
      </c>
      <c r="M330" s="113" t="inlineStr">
        <is>
          <t>V</t>
        </is>
      </c>
      <c r="N330" s="113" t="inlineStr">
        <is>
          <t>_T</t>
        </is>
      </c>
      <c r="O330" s="113" t="inlineStr">
        <is>
          <t>_T</t>
        </is>
      </c>
      <c r="P330" s="113" t="inlineStr">
        <is>
          <t>XDC</t>
        </is>
      </c>
      <c r="Q330" s="113" t="inlineStr">
        <is>
          <t>N</t>
        </is>
      </c>
      <c r="R330" s="113" t="inlineStr">
        <is>
          <t>EDP3</t>
        </is>
      </c>
      <c r="S330" s="130">
        <f>IF(VLOOKUP($X330,'Table 3E'!$B$10:$G$53,'Table 3E'!M$1,0)="","",VLOOKUP($X330,'Table 3E'!$B$10:$G$53,'Table 3E'!M$1,0))</f>
        <v/>
      </c>
      <c r="T330" s="130">
        <f>IF(VLOOKUP($X330,'Table 3E'!$B$10:$G$53,'Table 3E'!N$1,0)="","",VLOOKUP($X330,'Table 3E'!$B$10:$G$53,'Table 3E'!N$1,0))</f>
        <v/>
      </c>
      <c r="U330" s="130">
        <f>IF(VLOOKUP($X330,'Table 3E'!$B$10:$G$53,'Table 3E'!O$1,0)="","",VLOOKUP($X330,'Table 3E'!$B$10:$G$53,'Table 3E'!O$1,0))</f>
        <v/>
      </c>
      <c r="V330" s="130">
        <f>IF(VLOOKUP($X330,'Table 3E'!$B$10:$G$53,'Table 3E'!P$1,0)="","",VLOOKUP($X330,'Table 3E'!$B$10:$G$53,'Table 3E'!P$1,0))</f>
        <v/>
      </c>
      <c r="W330" s="113" t="n"/>
      <c r="X330" s="113">
        <f>A330&amp;"."&amp;B330&amp;"."&amp;C330&amp;"."&amp;D330&amp;"."&amp;E330&amp;"."&amp;F330&amp;"."&amp;G330&amp;"."&amp;H330&amp;"."&amp;I330&amp;"."&amp;J330&amp;"."&amp;K330&amp;"."&amp;L330&amp;"."&amp;M330&amp;"."&amp;N330&amp;"."&amp;O330&amp;"."&amp;P330&amp;"."&amp;Q330&amp;"."&amp;R330</f>
        <v/>
      </c>
      <c r="Y330" s="113" t="n"/>
      <c r="Z330" s="113" t="n"/>
      <c r="AA330" s="118">
        <f>IFERROR(+IF(X330=VLOOKUP(X330,'Table 3E'!$B$10:$B$53,1,0),"OK","check!!!!"),"check!!!!")</f>
        <v/>
      </c>
      <c r="AB330" s="113">
        <f>IF('Table 3E'!B$36=X330,"ok","check!!!!")</f>
        <v/>
      </c>
      <c r="AC330" s="119" t="n"/>
    </row>
    <row r="331">
      <c r="A331" s="113" t="inlineStr">
        <is>
          <t>A</t>
        </is>
      </c>
      <c r="B331" s="113" t="inlineStr">
        <is>
          <t>N</t>
        </is>
      </c>
      <c r="C331" s="113" t="inlineStr">
        <is>
          <t>@@</t>
        </is>
      </c>
      <c r="D331" s="113" t="inlineStr">
        <is>
          <t>_Z</t>
        </is>
      </c>
      <c r="E331" s="113" t="inlineStr">
        <is>
          <t>S1314</t>
        </is>
      </c>
      <c r="F331" s="113" t="inlineStr">
        <is>
          <t>_Z</t>
        </is>
      </c>
      <c r="G331" s="113" t="inlineStr">
        <is>
          <t>C</t>
        </is>
      </c>
      <c r="H331" s="113" t="inlineStr">
        <is>
          <t>_Z</t>
        </is>
      </c>
      <c r="I331" s="113" t="inlineStr">
        <is>
          <t>ORD41A</t>
        </is>
      </c>
      <c r="J331" s="113" t="inlineStr">
        <is>
          <t>_Z</t>
        </is>
      </c>
      <c r="K331" s="113" t="inlineStr">
        <is>
          <t>T</t>
        </is>
      </c>
      <c r="L331" s="113" t="inlineStr">
        <is>
          <t>S</t>
        </is>
      </c>
      <c r="M331" s="113" t="inlineStr">
        <is>
          <t>V</t>
        </is>
      </c>
      <c r="N331" s="113" t="inlineStr">
        <is>
          <t>_T</t>
        </is>
      </c>
      <c r="O331" s="113" t="inlineStr">
        <is>
          <t>_T</t>
        </is>
      </c>
      <c r="P331" s="113" t="inlineStr">
        <is>
          <t>XDC</t>
        </is>
      </c>
      <c r="Q331" s="113" t="inlineStr">
        <is>
          <t>N</t>
        </is>
      </c>
      <c r="R331" s="113" t="inlineStr">
        <is>
          <t>EDP3</t>
        </is>
      </c>
      <c r="S331" s="130">
        <f>IF(VLOOKUP($X331,'Table 3E'!$B$10:$G$53,'Table 3E'!M$1,0)="","",VLOOKUP($X331,'Table 3E'!$B$10:$G$53,'Table 3E'!M$1,0))</f>
        <v/>
      </c>
      <c r="T331" s="130">
        <f>IF(VLOOKUP($X331,'Table 3E'!$B$10:$G$53,'Table 3E'!N$1,0)="","",VLOOKUP($X331,'Table 3E'!$B$10:$G$53,'Table 3E'!N$1,0))</f>
        <v/>
      </c>
      <c r="U331" s="130">
        <f>IF(VLOOKUP($X331,'Table 3E'!$B$10:$G$53,'Table 3E'!O$1,0)="","",VLOOKUP($X331,'Table 3E'!$B$10:$G$53,'Table 3E'!O$1,0))</f>
        <v/>
      </c>
      <c r="V331" s="130">
        <f>IF(VLOOKUP($X331,'Table 3E'!$B$10:$G$53,'Table 3E'!P$1,0)="","",VLOOKUP($X331,'Table 3E'!$B$10:$G$53,'Table 3E'!P$1,0))</f>
        <v/>
      </c>
      <c r="W331" s="113" t="n"/>
      <c r="X331" s="113">
        <f>A331&amp;"."&amp;B331&amp;"."&amp;C331&amp;"."&amp;D331&amp;"."&amp;E331&amp;"."&amp;F331&amp;"."&amp;G331&amp;"."&amp;H331&amp;"."&amp;I331&amp;"."&amp;J331&amp;"."&amp;K331&amp;"."&amp;L331&amp;"."&amp;M331&amp;"."&amp;N331&amp;"."&amp;O331&amp;"."&amp;P331&amp;"."&amp;Q331&amp;"."&amp;R331</f>
        <v/>
      </c>
      <c r="Y331" s="113" t="n"/>
      <c r="Z331" s="113" t="n"/>
      <c r="AA331" s="118">
        <f>IFERROR(+IF(X331=VLOOKUP(X331,'Table 3E'!$B$10:$B$53,1,0),"OK","check!!!!"),"check!!!!")</f>
        <v/>
      </c>
      <c r="AB331" s="113">
        <f>IF('Table 3E'!B$37=X331,"ok","check!!!!")</f>
        <v/>
      </c>
      <c r="AC331" s="119" t="n"/>
    </row>
    <row r="332">
      <c r="A332" s="113" t="inlineStr">
        <is>
          <t>A</t>
        </is>
      </c>
      <c r="B332" s="113" t="inlineStr">
        <is>
          <t>N</t>
        </is>
      </c>
      <c r="C332" s="113" t="inlineStr">
        <is>
          <t>@@</t>
        </is>
      </c>
      <c r="D332" s="113" t="inlineStr">
        <is>
          <t>_Z</t>
        </is>
      </c>
      <c r="E332" s="113" t="inlineStr">
        <is>
          <t>S1314</t>
        </is>
      </c>
      <c r="F332" s="113" t="inlineStr">
        <is>
          <t>_Z</t>
        </is>
      </c>
      <c r="G332" s="113" t="inlineStr">
        <is>
          <t>C</t>
        </is>
      </c>
      <c r="H332" s="113" t="inlineStr">
        <is>
          <t>L</t>
        </is>
      </c>
      <c r="I332" s="113" t="inlineStr">
        <is>
          <t>ORRNV</t>
        </is>
      </c>
      <c r="J332" s="113" t="inlineStr">
        <is>
          <t>_Z</t>
        </is>
      </c>
      <c r="K332" s="113" t="inlineStr">
        <is>
          <t>T</t>
        </is>
      </c>
      <c r="L332" s="113" t="inlineStr">
        <is>
          <t>S</t>
        </is>
      </c>
      <c r="M332" s="113" t="inlineStr">
        <is>
          <t>V</t>
        </is>
      </c>
      <c r="N332" s="113" t="inlineStr">
        <is>
          <t>_T</t>
        </is>
      </c>
      <c r="O332" s="113" t="inlineStr">
        <is>
          <t>_T</t>
        </is>
      </c>
      <c r="P332" s="113" t="inlineStr">
        <is>
          <t>XDC</t>
        </is>
      </c>
      <c r="Q332" s="113" t="inlineStr">
        <is>
          <t>N</t>
        </is>
      </c>
      <c r="R332" s="113" t="inlineStr">
        <is>
          <t>EDP3</t>
        </is>
      </c>
      <c r="S332" s="130">
        <f>IF(VLOOKUP($X332,'Table 3E'!$B$10:$G$53,'Table 3E'!M$1,0)="","",VLOOKUP($X332,'Table 3E'!$B$10:$G$53,'Table 3E'!M$1,0))</f>
        <v/>
      </c>
      <c r="T332" s="130">
        <f>IF(VLOOKUP($X332,'Table 3E'!$B$10:$G$53,'Table 3E'!N$1,0)="","",VLOOKUP($X332,'Table 3E'!$B$10:$G$53,'Table 3E'!N$1,0))</f>
        <v/>
      </c>
      <c r="U332" s="130">
        <f>IF(VLOOKUP($X332,'Table 3E'!$B$10:$G$53,'Table 3E'!O$1,0)="","",VLOOKUP($X332,'Table 3E'!$B$10:$G$53,'Table 3E'!O$1,0))</f>
        <v/>
      </c>
      <c r="V332" s="130">
        <f>IF(VLOOKUP($X332,'Table 3E'!$B$10:$G$53,'Table 3E'!P$1,0)="","",VLOOKUP($X332,'Table 3E'!$B$10:$G$53,'Table 3E'!P$1,0))</f>
        <v/>
      </c>
      <c r="W332" s="113" t="n"/>
      <c r="X332" s="113">
        <f>A332&amp;"."&amp;B332&amp;"."&amp;C332&amp;"."&amp;D332&amp;"."&amp;E332&amp;"."&amp;F332&amp;"."&amp;G332&amp;"."&amp;H332&amp;"."&amp;I332&amp;"."&amp;J332&amp;"."&amp;K332&amp;"."&amp;L332&amp;"."&amp;M332&amp;"."&amp;N332&amp;"."&amp;O332&amp;"."&amp;P332&amp;"."&amp;Q332&amp;"."&amp;R332</f>
        <v/>
      </c>
      <c r="Y332" s="113" t="n"/>
      <c r="Z332" s="113" t="n"/>
      <c r="AA332" s="118">
        <f>IFERROR(+IF(X332=VLOOKUP(X332,'Table 3E'!$B$10:$B$53,1,0),"OK","check!!!!"),"check!!!!")</f>
        <v/>
      </c>
      <c r="AB332" s="113">
        <f>IF('Table 3E'!B$38=X332,"ok","check!!!!")</f>
        <v/>
      </c>
      <c r="AC332" s="119" t="n"/>
    </row>
    <row r="333">
      <c r="A333" s="113" t="inlineStr">
        <is>
          <t>A</t>
        </is>
      </c>
      <c r="B333" s="113" t="inlineStr">
        <is>
          <t>N</t>
        </is>
      </c>
      <c r="C333" s="113" t="inlineStr">
        <is>
          <t>@@</t>
        </is>
      </c>
      <c r="D333" s="113" t="inlineStr">
        <is>
          <t>_Z</t>
        </is>
      </c>
      <c r="E333" s="113" t="inlineStr">
        <is>
          <t>S1314</t>
        </is>
      </c>
      <c r="F333" s="113" t="inlineStr">
        <is>
          <t>_Z</t>
        </is>
      </c>
      <c r="G333" s="113" t="inlineStr">
        <is>
          <t>C</t>
        </is>
      </c>
      <c r="H333" s="113" t="inlineStr">
        <is>
          <t>_Z</t>
        </is>
      </c>
      <c r="I333" s="113" t="inlineStr">
        <is>
          <t>ORFCD</t>
        </is>
      </c>
      <c r="J333" s="113" t="inlineStr">
        <is>
          <t>_Z</t>
        </is>
      </c>
      <c r="K333" s="113" t="inlineStr">
        <is>
          <t>T</t>
        </is>
      </c>
      <c r="L333" s="113" t="inlineStr">
        <is>
          <t>S</t>
        </is>
      </c>
      <c r="M333" s="113" t="inlineStr">
        <is>
          <t>V</t>
        </is>
      </c>
      <c r="N333" s="113" t="inlineStr">
        <is>
          <t>_T</t>
        </is>
      </c>
      <c r="O333" s="113" t="inlineStr">
        <is>
          <t>_T</t>
        </is>
      </c>
      <c r="P333" s="113" t="inlineStr">
        <is>
          <t>XDC</t>
        </is>
      </c>
      <c r="Q333" s="113" t="inlineStr">
        <is>
          <t>N</t>
        </is>
      </c>
      <c r="R333" s="113" t="inlineStr">
        <is>
          <t>EDP3</t>
        </is>
      </c>
      <c r="S333" s="130">
        <f>IF(VLOOKUP($X333,'Table 3E'!$B$10:$G$53,'Table 3E'!M$1,0)="","",VLOOKUP($X333,'Table 3E'!$B$10:$G$53,'Table 3E'!M$1,0))</f>
        <v/>
      </c>
      <c r="T333" s="130">
        <f>IF(VLOOKUP($X333,'Table 3E'!$B$10:$G$53,'Table 3E'!N$1,0)="","",VLOOKUP($X333,'Table 3E'!$B$10:$G$53,'Table 3E'!N$1,0))</f>
        <v/>
      </c>
      <c r="U333" s="130">
        <f>IF(VLOOKUP($X333,'Table 3E'!$B$10:$G$53,'Table 3E'!O$1,0)="","",VLOOKUP($X333,'Table 3E'!$B$10:$G$53,'Table 3E'!O$1,0))</f>
        <v/>
      </c>
      <c r="V333" s="130">
        <f>IF(VLOOKUP($X333,'Table 3E'!$B$10:$G$53,'Table 3E'!P$1,0)="","",VLOOKUP($X333,'Table 3E'!$B$10:$G$53,'Table 3E'!P$1,0))</f>
        <v/>
      </c>
      <c r="W333" s="113" t="n"/>
      <c r="X333" s="113">
        <f>A333&amp;"."&amp;B333&amp;"."&amp;C333&amp;"."&amp;D333&amp;"."&amp;E333&amp;"."&amp;F333&amp;"."&amp;G333&amp;"."&amp;H333&amp;"."&amp;I333&amp;"."&amp;J333&amp;"."&amp;K333&amp;"."&amp;L333&amp;"."&amp;M333&amp;"."&amp;N333&amp;"."&amp;O333&amp;"."&amp;P333&amp;"."&amp;Q333&amp;"."&amp;R333</f>
        <v/>
      </c>
      <c r="Y333" s="113" t="n"/>
      <c r="Z333" s="113" t="n"/>
      <c r="AA333" s="118">
        <f>IFERROR(+IF(X333=VLOOKUP(X333,'Table 3E'!$B$10:$B$53,1,0),"OK","check!!!!"),"check!!!!")</f>
        <v/>
      </c>
      <c r="AB333" s="113">
        <f>IF('Table 3E'!B$40=X333,"ok","check!!!!")</f>
        <v/>
      </c>
      <c r="AC333" s="119" t="n"/>
    </row>
    <row r="334">
      <c r="A334" s="113" t="inlineStr">
        <is>
          <t>A</t>
        </is>
      </c>
      <c r="B334" s="113" t="inlineStr">
        <is>
          <t>N</t>
        </is>
      </c>
      <c r="C334" s="113" t="inlineStr">
        <is>
          <t>@@</t>
        </is>
      </c>
      <c r="D334" s="113" t="inlineStr">
        <is>
          <t>_Z</t>
        </is>
      </c>
      <c r="E334" s="113" t="inlineStr">
        <is>
          <t>S1314</t>
        </is>
      </c>
      <c r="F334" s="113" t="inlineStr">
        <is>
          <t>_Z</t>
        </is>
      </c>
      <c r="G334" s="113" t="inlineStr">
        <is>
          <t>C</t>
        </is>
      </c>
      <c r="H334" s="113" t="inlineStr">
        <is>
          <t>_Z</t>
        </is>
      </c>
      <c r="I334" s="113" t="inlineStr">
        <is>
          <t>K61</t>
        </is>
      </c>
      <c r="J334" s="113" t="inlineStr">
        <is>
          <t>_Z</t>
        </is>
      </c>
      <c r="K334" s="113" t="inlineStr">
        <is>
          <t>T</t>
        </is>
      </c>
      <c r="L334" s="113" t="inlineStr">
        <is>
          <t>S</t>
        </is>
      </c>
      <c r="M334" s="113" t="inlineStr">
        <is>
          <t>V</t>
        </is>
      </c>
      <c r="N334" s="113" t="inlineStr">
        <is>
          <t>_T</t>
        </is>
      </c>
      <c r="O334" s="113" t="inlineStr">
        <is>
          <t>_T</t>
        </is>
      </c>
      <c r="P334" s="113" t="inlineStr">
        <is>
          <t>XDC</t>
        </is>
      </c>
      <c r="Q334" s="113" t="inlineStr">
        <is>
          <t>N</t>
        </is>
      </c>
      <c r="R334" s="113" t="inlineStr">
        <is>
          <t>EDP3</t>
        </is>
      </c>
      <c r="S334" s="130">
        <f>IF(VLOOKUP($X334,'Table 3E'!$B$10:$G$53,'Table 3E'!M$1,0)="","",VLOOKUP($X334,'Table 3E'!$B$10:$G$53,'Table 3E'!M$1,0))</f>
        <v/>
      </c>
      <c r="T334" s="130">
        <f>IF(VLOOKUP($X334,'Table 3E'!$B$10:$G$53,'Table 3E'!N$1,0)="","",VLOOKUP($X334,'Table 3E'!$B$10:$G$53,'Table 3E'!N$1,0))</f>
        <v/>
      </c>
      <c r="U334" s="130">
        <f>IF(VLOOKUP($X334,'Table 3E'!$B$10:$G$53,'Table 3E'!O$1,0)="","",VLOOKUP($X334,'Table 3E'!$B$10:$G$53,'Table 3E'!O$1,0))</f>
        <v/>
      </c>
      <c r="V334" s="130">
        <f>IF(VLOOKUP($X334,'Table 3E'!$B$10:$G$53,'Table 3E'!P$1,0)="","",VLOOKUP($X334,'Table 3E'!$B$10:$G$53,'Table 3E'!P$1,0))</f>
        <v/>
      </c>
      <c r="W334" s="113" t="n"/>
      <c r="X334" s="113">
        <f>A334&amp;"."&amp;B334&amp;"."&amp;C334&amp;"."&amp;D334&amp;"."&amp;E334&amp;"."&amp;F334&amp;"."&amp;G334&amp;"."&amp;H334&amp;"."&amp;I334&amp;"."&amp;J334&amp;"."&amp;K334&amp;"."&amp;L334&amp;"."&amp;M334&amp;"."&amp;N334&amp;"."&amp;O334&amp;"."&amp;P334&amp;"."&amp;Q334&amp;"."&amp;R334</f>
        <v/>
      </c>
      <c r="Y334" s="113" t="n"/>
      <c r="Z334" s="113" t="n"/>
      <c r="AA334" s="118">
        <f>IFERROR(+IF(X334=VLOOKUP(X334,'Table 3E'!$B$10:$B$53,1,0),"OK","check!!!!"),"check!!!!")</f>
        <v/>
      </c>
      <c r="AB334" s="113">
        <f>IF('Table 3E'!B$41=X334,"ok","check!!!!")</f>
        <v/>
      </c>
      <c r="AC334" s="119" t="n"/>
    </row>
    <row r="335">
      <c r="A335" s="113" t="inlineStr">
        <is>
          <t>A</t>
        </is>
      </c>
      <c r="B335" s="113" t="inlineStr">
        <is>
          <t>N</t>
        </is>
      </c>
      <c r="C335" s="113" t="inlineStr">
        <is>
          <t>@@</t>
        </is>
      </c>
      <c r="D335" s="113" t="inlineStr">
        <is>
          <t>_Z</t>
        </is>
      </c>
      <c r="E335" s="113" t="inlineStr">
        <is>
          <t>S1314</t>
        </is>
      </c>
      <c r="F335" s="113" t="inlineStr">
        <is>
          <t>_Z</t>
        </is>
      </c>
      <c r="G335" s="113" t="inlineStr">
        <is>
          <t>C</t>
        </is>
      </c>
      <c r="H335" s="113" t="inlineStr">
        <is>
          <t>_Z</t>
        </is>
      </c>
      <c r="I335" s="113" t="inlineStr">
        <is>
          <t>KX</t>
        </is>
      </c>
      <c r="J335" s="113" t="inlineStr">
        <is>
          <t>_Z</t>
        </is>
      </c>
      <c r="K335" s="113" t="inlineStr">
        <is>
          <t>T</t>
        </is>
      </c>
      <c r="L335" s="113" t="inlineStr">
        <is>
          <t>S</t>
        </is>
      </c>
      <c r="M335" s="113" t="inlineStr">
        <is>
          <t>V</t>
        </is>
      </c>
      <c r="N335" s="113" t="inlineStr">
        <is>
          <t>_T</t>
        </is>
      </c>
      <c r="O335" s="113" t="inlineStr">
        <is>
          <t>_T</t>
        </is>
      </c>
      <c r="P335" s="113" t="inlineStr">
        <is>
          <t>XDC</t>
        </is>
      </c>
      <c r="Q335" s="113" t="inlineStr">
        <is>
          <t>N</t>
        </is>
      </c>
      <c r="R335" s="113" t="inlineStr">
        <is>
          <t>EDP3</t>
        </is>
      </c>
      <c r="S335" s="130">
        <f>IF(VLOOKUP($X335,'Table 3E'!$B$10:$G$53,'Table 3E'!M$1,0)="","",VLOOKUP($X335,'Table 3E'!$B$10:$G$53,'Table 3E'!M$1,0))</f>
        <v/>
      </c>
      <c r="T335" s="130">
        <f>IF(VLOOKUP($X335,'Table 3E'!$B$10:$G$53,'Table 3E'!N$1,0)="","",VLOOKUP($X335,'Table 3E'!$B$10:$G$53,'Table 3E'!N$1,0))</f>
        <v/>
      </c>
      <c r="U335" s="130">
        <f>IF(VLOOKUP($X335,'Table 3E'!$B$10:$G$53,'Table 3E'!O$1,0)="","",VLOOKUP($X335,'Table 3E'!$B$10:$G$53,'Table 3E'!O$1,0))</f>
        <v/>
      </c>
      <c r="V335" s="130">
        <f>IF(VLOOKUP($X335,'Table 3E'!$B$10:$G$53,'Table 3E'!P$1,0)="","",VLOOKUP($X335,'Table 3E'!$B$10:$G$53,'Table 3E'!P$1,0))</f>
        <v/>
      </c>
      <c r="W335" s="113" t="n"/>
      <c r="X335" s="113">
        <f>A335&amp;"."&amp;B335&amp;"."&amp;C335&amp;"."&amp;D335&amp;"."&amp;E335&amp;"."&amp;F335&amp;"."&amp;G335&amp;"."&amp;H335&amp;"."&amp;I335&amp;"."&amp;J335&amp;"."&amp;K335&amp;"."&amp;L335&amp;"."&amp;M335&amp;"."&amp;N335&amp;"."&amp;O335&amp;"."&amp;P335&amp;"."&amp;Q335&amp;"."&amp;R335</f>
        <v/>
      </c>
      <c r="Y335" s="113" t="n"/>
      <c r="Z335" s="113" t="n"/>
      <c r="AA335" s="118">
        <f>IFERROR(+IF(X335=VLOOKUP(X335,'Table 3E'!$B$10:$B$53,1,0),"OK","check!!!!"),"check!!!!")</f>
        <v/>
      </c>
      <c r="AB335" s="113">
        <f>IF('Table 3E'!B$42=X335,"ok","check!!!!")</f>
        <v/>
      </c>
      <c r="AC335" s="119" t="n"/>
    </row>
    <row r="336">
      <c r="A336" s="113" t="inlineStr">
        <is>
          <t>A</t>
        </is>
      </c>
      <c r="B336" s="113" t="inlineStr">
        <is>
          <t>N</t>
        </is>
      </c>
      <c r="C336" s="113" t="inlineStr">
        <is>
          <t>@@</t>
        </is>
      </c>
      <c r="D336" s="113" t="inlineStr">
        <is>
          <t>_Z</t>
        </is>
      </c>
      <c r="E336" s="113" t="inlineStr">
        <is>
          <t>S1314</t>
        </is>
      </c>
      <c r="F336" s="113" t="inlineStr">
        <is>
          <t>_Z</t>
        </is>
      </c>
      <c r="G336" s="113" t="inlineStr">
        <is>
          <t>C</t>
        </is>
      </c>
      <c r="H336" s="113" t="inlineStr">
        <is>
          <t>_Z</t>
        </is>
      </c>
      <c r="I336" s="113" t="inlineStr">
        <is>
          <t>YA3</t>
        </is>
      </c>
      <c r="J336" s="113" t="inlineStr">
        <is>
          <t>_Z</t>
        </is>
      </c>
      <c r="K336" s="113" t="inlineStr">
        <is>
          <t>T</t>
        </is>
      </c>
      <c r="L336" s="113" t="inlineStr">
        <is>
          <t>S</t>
        </is>
      </c>
      <c r="M336" s="113" t="inlineStr">
        <is>
          <t>V</t>
        </is>
      </c>
      <c r="N336" s="113" t="inlineStr">
        <is>
          <t>_T</t>
        </is>
      </c>
      <c r="O336" s="113" t="inlineStr">
        <is>
          <t>_T</t>
        </is>
      </c>
      <c r="P336" s="113" t="inlineStr">
        <is>
          <t>XDC</t>
        </is>
      </c>
      <c r="Q336" s="113" t="inlineStr">
        <is>
          <t>N</t>
        </is>
      </c>
      <c r="R336" s="113" t="inlineStr">
        <is>
          <t>EDP3</t>
        </is>
      </c>
      <c r="S336" s="130">
        <f>IF(VLOOKUP($X336,'Table 3E'!$B$10:$G$53,'Table 3E'!M$1,0)="","",VLOOKUP($X336,'Table 3E'!$B$10:$G$53,'Table 3E'!M$1,0))</f>
        <v/>
      </c>
      <c r="T336" s="130">
        <f>IF(VLOOKUP($X336,'Table 3E'!$B$10:$G$53,'Table 3E'!N$1,0)="","",VLOOKUP($X336,'Table 3E'!$B$10:$G$53,'Table 3E'!N$1,0))</f>
        <v/>
      </c>
      <c r="U336" s="130">
        <f>IF(VLOOKUP($X336,'Table 3E'!$B$10:$G$53,'Table 3E'!O$1,0)="","",VLOOKUP($X336,'Table 3E'!$B$10:$G$53,'Table 3E'!O$1,0))</f>
        <v/>
      </c>
      <c r="V336" s="130">
        <f>IF(VLOOKUP($X336,'Table 3E'!$B$10:$G$53,'Table 3E'!P$1,0)="","",VLOOKUP($X336,'Table 3E'!$B$10:$G$53,'Table 3E'!P$1,0))</f>
        <v/>
      </c>
      <c r="W336" s="113" t="n"/>
      <c r="X336" s="113">
        <f>A336&amp;"."&amp;B336&amp;"."&amp;C336&amp;"."&amp;D336&amp;"."&amp;E336&amp;"."&amp;F336&amp;"."&amp;G336&amp;"."&amp;H336&amp;"."&amp;I336&amp;"."&amp;J336&amp;"."&amp;K336&amp;"."&amp;L336&amp;"."&amp;M336&amp;"."&amp;N336&amp;"."&amp;O336&amp;"."&amp;P336&amp;"."&amp;Q336&amp;"."&amp;R336</f>
        <v/>
      </c>
      <c r="Y336" s="113" t="n"/>
      <c r="Z336" s="113" t="n"/>
      <c r="AA336" s="118">
        <f>IFERROR(+IF(X336=VLOOKUP(X336,'Table 3E'!$B$10:$B$53,1,0),"OK","check!!!!"),"check!!!!")</f>
        <v/>
      </c>
      <c r="AB336" s="113">
        <f>IF('Table 3E'!B$44=X336,"ok","check!!!!")</f>
        <v/>
      </c>
      <c r="AC336" s="119" t="n"/>
    </row>
    <row r="337">
      <c r="A337" s="113" t="inlineStr">
        <is>
          <t>A</t>
        </is>
      </c>
      <c r="B337" s="113" t="inlineStr">
        <is>
          <t>N</t>
        </is>
      </c>
      <c r="C337" s="113" t="inlineStr">
        <is>
          <t>@@</t>
        </is>
      </c>
      <c r="D337" s="113" t="inlineStr">
        <is>
          <t>_Z</t>
        </is>
      </c>
      <c r="E337" s="113" t="inlineStr">
        <is>
          <t>S1314</t>
        </is>
      </c>
      <c r="F337" s="113" t="inlineStr">
        <is>
          <t>_Z</t>
        </is>
      </c>
      <c r="G337" s="113" t="inlineStr">
        <is>
          <t>C</t>
        </is>
      </c>
      <c r="H337" s="113" t="inlineStr">
        <is>
          <t>_Z</t>
        </is>
      </c>
      <c r="I337" s="113" t="inlineStr">
        <is>
          <t>B9FX9</t>
        </is>
      </c>
      <c r="J337" s="113" t="inlineStr">
        <is>
          <t>_Z</t>
        </is>
      </c>
      <c r="K337" s="113" t="inlineStr">
        <is>
          <t>_Z</t>
        </is>
      </c>
      <c r="L337" s="113" t="inlineStr">
        <is>
          <t>S</t>
        </is>
      </c>
      <c r="M337" s="113" t="inlineStr">
        <is>
          <t>V</t>
        </is>
      </c>
      <c r="N337" s="113" t="inlineStr">
        <is>
          <t>_T</t>
        </is>
      </c>
      <c r="O337" s="113" t="inlineStr">
        <is>
          <t>_T</t>
        </is>
      </c>
      <c r="P337" s="113" t="inlineStr">
        <is>
          <t>XDC</t>
        </is>
      </c>
      <c r="Q337" s="113" t="inlineStr">
        <is>
          <t>N</t>
        </is>
      </c>
      <c r="R337" s="113" t="inlineStr">
        <is>
          <t>EDP3</t>
        </is>
      </c>
      <c r="S337" s="130">
        <f>IF(VLOOKUP($X337,'Table 3E'!$B$10:$G$53,'Table 3E'!M$1,0)="","",VLOOKUP($X337,'Table 3E'!$B$10:$G$53,'Table 3E'!M$1,0))</f>
        <v/>
      </c>
      <c r="T337" s="130">
        <f>IF(VLOOKUP($X337,'Table 3E'!$B$10:$G$53,'Table 3E'!N$1,0)="","",VLOOKUP($X337,'Table 3E'!$B$10:$G$53,'Table 3E'!N$1,0))</f>
        <v/>
      </c>
      <c r="U337" s="130">
        <f>IF(VLOOKUP($X337,'Table 3E'!$B$10:$G$53,'Table 3E'!O$1,0)="","",VLOOKUP($X337,'Table 3E'!$B$10:$G$53,'Table 3E'!O$1,0))</f>
        <v/>
      </c>
      <c r="V337" s="130">
        <f>IF(VLOOKUP($X337,'Table 3E'!$B$10:$G$53,'Table 3E'!P$1,0)="","",VLOOKUP($X337,'Table 3E'!$B$10:$G$53,'Table 3E'!P$1,0))</f>
        <v/>
      </c>
      <c r="W337" s="113" t="n"/>
      <c r="X337" s="113">
        <f>A337&amp;"."&amp;B337&amp;"."&amp;C337&amp;"."&amp;D337&amp;"."&amp;E337&amp;"."&amp;F337&amp;"."&amp;G337&amp;"."&amp;H337&amp;"."&amp;I337&amp;"."&amp;J337&amp;"."&amp;K337&amp;"."&amp;L337&amp;"."&amp;M337&amp;"."&amp;N337&amp;"."&amp;O337&amp;"."&amp;P337&amp;"."&amp;Q337&amp;"."&amp;R337</f>
        <v/>
      </c>
      <c r="Y337" s="113" t="n"/>
      <c r="Z337" s="113" t="n"/>
      <c r="AA337" s="118">
        <f>IFERROR(+IF(X337=VLOOKUP(X337,'Table 3E'!$B$10:$B$53,1,0),"OK","check!!!!"),"check!!!!")</f>
        <v/>
      </c>
      <c r="AB337" s="113">
        <f>IF('Table 3E'!B$45=X337,"ok","check!!!!")</f>
        <v/>
      </c>
      <c r="AC337" s="119" t="n"/>
    </row>
    <row r="338">
      <c r="A338" s="113" t="inlineStr">
        <is>
          <t>A</t>
        </is>
      </c>
      <c r="B338" s="113" t="inlineStr">
        <is>
          <t>N</t>
        </is>
      </c>
      <c r="C338" s="113" t="inlineStr">
        <is>
          <t>@@</t>
        </is>
      </c>
      <c r="D338" s="113" t="inlineStr">
        <is>
          <t>_Z</t>
        </is>
      </c>
      <c r="E338" s="113" t="inlineStr">
        <is>
          <t>S1314</t>
        </is>
      </c>
      <c r="F338" s="113" t="inlineStr">
        <is>
          <t>_Z</t>
        </is>
      </c>
      <c r="G338" s="113" t="inlineStr">
        <is>
          <t>C</t>
        </is>
      </c>
      <c r="H338" s="113" t="inlineStr">
        <is>
          <t>_Z</t>
        </is>
      </c>
      <c r="I338" s="113" t="inlineStr">
        <is>
          <t>YA3O</t>
        </is>
      </c>
      <c r="J338" s="113" t="inlineStr">
        <is>
          <t>_Z</t>
        </is>
      </c>
      <c r="K338" s="113" t="inlineStr">
        <is>
          <t>T</t>
        </is>
      </c>
      <c r="L338" s="113" t="inlineStr">
        <is>
          <t>S</t>
        </is>
      </c>
      <c r="M338" s="113" t="inlineStr">
        <is>
          <t>V</t>
        </is>
      </c>
      <c r="N338" s="113" t="inlineStr">
        <is>
          <t>_T</t>
        </is>
      </c>
      <c r="O338" s="113" t="inlineStr">
        <is>
          <t>_T</t>
        </is>
      </c>
      <c r="P338" s="113" t="inlineStr">
        <is>
          <t>XDC</t>
        </is>
      </c>
      <c r="Q338" s="113" t="inlineStr">
        <is>
          <t>N</t>
        </is>
      </c>
      <c r="R338" s="113" t="inlineStr">
        <is>
          <t>EDP3</t>
        </is>
      </c>
      <c r="S338" s="130">
        <f>IF(VLOOKUP($X338,'Table 3E'!$B$10:$G$53,'Table 3E'!M$1,0)="","",VLOOKUP($X338,'Table 3E'!$B$10:$G$53,'Table 3E'!M$1,0))</f>
        <v/>
      </c>
      <c r="T338" s="130">
        <f>IF(VLOOKUP($X338,'Table 3E'!$B$10:$G$53,'Table 3E'!N$1,0)="","",VLOOKUP($X338,'Table 3E'!$B$10:$G$53,'Table 3E'!N$1,0))</f>
        <v/>
      </c>
      <c r="U338" s="130">
        <f>IF(VLOOKUP($X338,'Table 3E'!$B$10:$G$53,'Table 3E'!O$1,0)="","",VLOOKUP($X338,'Table 3E'!$B$10:$G$53,'Table 3E'!O$1,0))</f>
        <v/>
      </c>
      <c r="V338" s="130">
        <f>IF(VLOOKUP($X338,'Table 3E'!$B$10:$G$53,'Table 3E'!P$1,0)="","",VLOOKUP($X338,'Table 3E'!$B$10:$G$53,'Table 3E'!P$1,0))</f>
        <v/>
      </c>
      <c r="W338" s="113" t="n"/>
      <c r="X338" s="113">
        <f>A338&amp;"."&amp;B338&amp;"."&amp;C338&amp;"."&amp;D338&amp;"."&amp;E338&amp;"."&amp;F338&amp;"."&amp;G338&amp;"."&amp;H338&amp;"."&amp;I338&amp;"."&amp;J338&amp;"."&amp;K338&amp;"."&amp;L338&amp;"."&amp;M338&amp;"."&amp;N338&amp;"."&amp;O338&amp;"."&amp;P338&amp;"."&amp;Q338&amp;"."&amp;R338</f>
        <v/>
      </c>
      <c r="Y338" s="113" t="n"/>
      <c r="Z338" s="113" t="n"/>
      <c r="AA338" s="118">
        <f>IFERROR(+IF(X338=VLOOKUP(X338,'Table 3E'!$B$10:$B$53,1,0),"OK","check!!!!"),"check!!!!")</f>
        <v/>
      </c>
      <c r="AB338" s="113">
        <f>IF('Table 3E'!B$46=X338,"ok","check!!!!")</f>
        <v/>
      </c>
      <c r="AC338" s="119" t="n"/>
    </row>
    <row r="339">
      <c r="A339" s="113" t="inlineStr">
        <is>
          <t>A</t>
        </is>
      </c>
      <c r="B339" s="113" t="inlineStr">
        <is>
          <t>N</t>
        </is>
      </c>
      <c r="C339" s="113" t="inlineStr">
        <is>
          <t>@@</t>
        </is>
      </c>
      <c r="D339" s="113" t="inlineStr">
        <is>
          <t>_Z</t>
        </is>
      </c>
      <c r="E339" s="113" t="inlineStr">
        <is>
          <t>S1314</t>
        </is>
      </c>
      <c r="F339" s="113" t="inlineStr">
        <is>
          <t>_Z</t>
        </is>
      </c>
      <c r="G339" s="113" t="inlineStr">
        <is>
          <t>C</t>
        </is>
      </c>
      <c r="H339" s="113" t="inlineStr">
        <is>
          <t>_Z</t>
        </is>
      </c>
      <c r="I339" s="113" t="inlineStr">
        <is>
          <t>LX</t>
        </is>
      </c>
      <c r="J339" s="113" t="inlineStr">
        <is>
          <t>GD</t>
        </is>
      </c>
      <c r="K339" s="113" t="inlineStr">
        <is>
          <t>T</t>
        </is>
      </c>
      <c r="L339" s="113" t="inlineStr">
        <is>
          <t>F</t>
        </is>
      </c>
      <c r="M339" s="113" t="inlineStr">
        <is>
          <t>V</t>
        </is>
      </c>
      <c r="N339" s="113" t="inlineStr">
        <is>
          <t>_T</t>
        </is>
      </c>
      <c r="O339" s="113" t="inlineStr">
        <is>
          <t>_T</t>
        </is>
      </c>
      <c r="P339" s="113" t="inlineStr">
        <is>
          <t>XDC</t>
        </is>
      </c>
      <c r="Q339" s="113" t="inlineStr">
        <is>
          <t>N</t>
        </is>
      </c>
      <c r="R339" s="113" t="inlineStr">
        <is>
          <t>EDP3</t>
        </is>
      </c>
      <c r="S339" s="130">
        <f>IF(VLOOKUP($X339,'Table 3E'!$B$10:$G$53,'Table 3E'!M$1,0)="","",VLOOKUP($X339,'Table 3E'!$B$10:$G$53,'Table 3E'!M$1,0))</f>
        <v/>
      </c>
      <c r="T339" s="130">
        <f>IF(VLOOKUP($X339,'Table 3E'!$B$10:$G$53,'Table 3E'!N$1,0)="","",VLOOKUP($X339,'Table 3E'!$B$10:$G$53,'Table 3E'!N$1,0))</f>
        <v/>
      </c>
      <c r="U339" s="130">
        <f>IF(VLOOKUP($X339,'Table 3E'!$B$10:$G$53,'Table 3E'!O$1,0)="","",VLOOKUP($X339,'Table 3E'!$B$10:$G$53,'Table 3E'!O$1,0))</f>
        <v/>
      </c>
      <c r="V339" s="130">
        <f>IF(VLOOKUP($X339,'Table 3E'!$B$10:$G$53,'Table 3E'!P$1,0)="","",VLOOKUP($X339,'Table 3E'!$B$10:$G$53,'Table 3E'!P$1,0))</f>
        <v/>
      </c>
      <c r="W339" s="113" t="n"/>
      <c r="X339" s="113">
        <f>A339&amp;"."&amp;B339&amp;"."&amp;C339&amp;"."&amp;D339&amp;"."&amp;E339&amp;"."&amp;F339&amp;"."&amp;G339&amp;"."&amp;H339&amp;"."&amp;I339&amp;"."&amp;J339&amp;"."&amp;K339&amp;"."&amp;L339&amp;"."&amp;M339&amp;"."&amp;N339&amp;"."&amp;O339&amp;"."&amp;P339&amp;"."&amp;Q339&amp;"."&amp;R339</f>
        <v/>
      </c>
      <c r="Y339" s="113" t="n"/>
      <c r="Z339" s="113" t="n"/>
      <c r="AA339" s="118">
        <f>IFERROR(+IF(X339=VLOOKUP(X339,'Table 3E'!$B$10:$B$53,1,0),"OK","check!!!!"),"check!!!!")</f>
        <v/>
      </c>
      <c r="AB339" s="113">
        <f>IF('Table 3E'!B$48=X339,"ok","check!!!!")</f>
        <v/>
      </c>
      <c r="AC339" s="119" t="n"/>
    </row>
    <row r="340">
      <c r="A340" s="113" t="inlineStr">
        <is>
          <t>A</t>
        </is>
      </c>
      <c r="B340" s="113" t="inlineStr">
        <is>
          <t>N</t>
        </is>
      </c>
      <c r="C340" s="113" t="inlineStr">
        <is>
          <t>@@</t>
        </is>
      </c>
      <c r="D340" s="113" t="inlineStr">
        <is>
          <t>_Z</t>
        </is>
      </c>
      <c r="E340" s="113" t="inlineStr">
        <is>
          <t>S1314</t>
        </is>
      </c>
      <c r="F340" s="113" t="inlineStr">
        <is>
          <t>S13</t>
        </is>
      </c>
      <c r="G340" s="113" t="inlineStr">
        <is>
          <t>C</t>
        </is>
      </c>
      <c r="H340" s="113" t="inlineStr">
        <is>
          <t>NE</t>
        </is>
      </c>
      <c r="I340" s="113" t="inlineStr">
        <is>
          <t>LE</t>
        </is>
      </c>
      <c r="J340" s="113" t="inlineStr">
        <is>
          <t>GD</t>
        </is>
      </c>
      <c r="K340" s="113" t="inlineStr">
        <is>
          <t>T</t>
        </is>
      </c>
      <c r="L340" s="113" t="inlineStr">
        <is>
          <t>F</t>
        </is>
      </c>
      <c r="M340" s="113" t="inlineStr">
        <is>
          <t>V</t>
        </is>
      </c>
      <c r="N340" s="113" t="inlineStr">
        <is>
          <t>_T</t>
        </is>
      </c>
      <c r="O340" s="113" t="inlineStr">
        <is>
          <t>_T</t>
        </is>
      </c>
      <c r="P340" s="113" t="inlineStr">
        <is>
          <t>XDC</t>
        </is>
      </c>
      <c r="Q340" s="113" t="inlineStr">
        <is>
          <t>N</t>
        </is>
      </c>
      <c r="R340" s="113" t="inlineStr">
        <is>
          <t>EDP3</t>
        </is>
      </c>
      <c r="S340" s="130">
        <f>IF(VLOOKUP($X340,'Table 3E'!$B$10:$G$53,'Table 3E'!M$1,0)="","",VLOOKUP($X340,'Table 3E'!$B$10:$G$53,'Table 3E'!M$1,0))</f>
        <v/>
      </c>
      <c r="T340" s="130">
        <f>IF(VLOOKUP($X340,'Table 3E'!$B$10:$G$53,'Table 3E'!N$1,0)="","",VLOOKUP($X340,'Table 3E'!$B$10:$G$53,'Table 3E'!N$1,0))</f>
        <v/>
      </c>
      <c r="U340" s="130">
        <f>IF(VLOOKUP($X340,'Table 3E'!$B$10:$G$53,'Table 3E'!O$1,0)="","",VLOOKUP($X340,'Table 3E'!$B$10:$G$53,'Table 3E'!O$1,0))</f>
        <v/>
      </c>
      <c r="V340" s="130">
        <f>IF(VLOOKUP($X340,'Table 3E'!$B$10:$G$53,'Table 3E'!P$1,0)="","",VLOOKUP($X340,'Table 3E'!$B$10:$G$53,'Table 3E'!P$1,0))</f>
        <v/>
      </c>
      <c r="W340" s="113" t="n"/>
      <c r="X340" s="113">
        <f>A340&amp;"."&amp;B340&amp;"."&amp;C340&amp;"."&amp;D340&amp;"."&amp;E340&amp;"."&amp;F340&amp;"."&amp;G340&amp;"."&amp;H340&amp;"."&amp;I340&amp;"."&amp;J340&amp;"."&amp;K340&amp;"."&amp;L340&amp;"."&amp;M340&amp;"."&amp;N340&amp;"."&amp;O340&amp;"."&amp;P340&amp;"."&amp;Q340&amp;"."&amp;R340</f>
        <v/>
      </c>
      <c r="Y340" s="113" t="n"/>
      <c r="Z340" s="113" t="n"/>
      <c r="AA340" s="118">
        <f>IFERROR(+IF(X340=VLOOKUP(X340,'Table 3E'!$B$10:$B$53,1,0),"OK","check!!!!"),"check!!!!")</f>
        <v/>
      </c>
      <c r="AB340" s="113">
        <f>IF('Table 3E'!B$51=X340,"ok","check!!!!")</f>
        <v/>
      </c>
      <c r="AC340" s="119" t="n"/>
    </row>
    <row r="341">
      <c r="A341" s="113" t="inlineStr">
        <is>
          <t>A</t>
        </is>
      </c>
      <c r="B341" s="113" t="inlineStr">
        <is>
          <t>N</t>
        </is>
      </c>
      <c r="C341" s="113" t="inlineStr">
        <is>
          <t>@@</t>
        </is>
      </c>
      <c r="D341" s="113" t="inlineStr">
        <is>
          <t>_Z</t>
        </is>
      </c>
      <c r="E341" s="113" t="inlineStr">
        <is>
          <t>S1314</t>
        </is>
      </c>
      <c r="F341" s="113" t="inlineStr">
        <is>
          <t>_Z</t>
        </is>
      </c>
      <c r="G341" s="113" t="inlineStr">
        <is>
          <t>C</t>
        </is>
      </c>
      <c r="H341" s="113" t="inlineStr">
        <is>
          <t>L</t>
        </is>
      </c>
      <c r="I341" s="113" t="inlineStr">
        <is>
          <t>LE</t>
        </is>
      </c>
      <c r="J341" s="113" t="inlineStr">
        <is>
          <t>GD</t>
        </is>
      </c>
      <c r="K341" s="113" t="inlineStr">
        <is>
          <t>T</t>
        </is>
      </c>
      <c r="L341" s="113" t="inlineStr">
        <is>
          <t>F</t>
        </is>
      </c>
      <c r="M341" s="113" t="inlineStr">
        <is>
          <t>V</t>
        </is>
      </c>
      <c r="N341" s="113" t="inlineStr">
        <is>
          <t>_T</t>
        </is>
      </c>
      <c r="O341" s="113" t="inlineStr">
        <is>
          <t>_T</t>
        </is>
      </c>
      <c r="P341" s="113" t="inlineStr">
        <is>
          <t>XDC</t>
        </is>
      </c>
      <c r="Q341" s="113" t="inlineStr">
        <is>
          <t>N</t>
        </is>
      </c>
      <c r="R341" s="113" t="inlineStr">
        <is>
          <t>EDP3</t>
        </is>
      </c>
      <c r="S341" s="130">
        <f>IF(VLOOKUP($X341,'Table 3E'!$B$10:$G$53,'Table 3E'!M$1,0)="","",VLOOKUP($X341,'Table 3E'!$B$10:$G$53,'Table 3E'!M$1,0))</f>
        <v/>
      </c>
      <c r="T341" s="130">
        <f>IF(VLOOKUP($X341,'Table 3E'!$B$10:$G$53,'Table 3E'!N$1,0)="","",VLOOKUP($X341,'Table 3E'!$B$10:$G$53,'Table 3E'!N$1,0))</f>
        <v/>
      </c>
      <c r="U341" s="130">
        <f>IF(VLOOKUP($X341,'Table 3E'!$B$10:$G$53,'Table 3E'!O$1,0)="","",VLOOKUP($X341,'Table 3E'!$B$10:$G$53,'Table 3E'!O$1,0))</f>
        <v/>
      </c>
      <c r="V341" s="130">
        <f>IF(VLOOKUP($X341,'Table 3E'!$B$10:$G$53,'Table 3E'!P$1,0)="","",VLOOKUP($X341,'Table 3E'!$B$10:$G$53,'Table 3E'!P$1,0))</f>
        <v/>
      </c>
      <c r="W341" s="113" t="n"/>
      <c r="X341" s="113">
        <f>A341&amp;"."&amp;B341&amp;"."&amp;C341&amp;"."&amp;D341&amp;"."&amp;E341&amp;"."&amp;F341&amp;"."&amp;G341&amp;"."&amp;H341&amp;"."&amp;I341&amp;"."&amp;J341&amp;"."&amp;K341&amp;"."&amp;L341&amp;"."&amp;M341&amp;"."&amp;N341&amp;"."&amp;O341&amp;"."&amp;P341&amp;"."&amp;Q341&amp;"."&amp;R341</f>
        <v/>
      </c>
      <c r="Y341" s="113" t="n"/>
      <c r="Z341" s="113" t="n"/>
      <c r="AA341" s="118">
        <f>IFERROR(+IF(X341=VLOOKUP(X341,'Table 3E'!$B$10:$B$53,1,0),"OK","check!!!!"),"check!!!!")</f>
        <v/>
      </c>
      <c r="AB341" s="113">
        <f>IF('Table 3E'!B$52=X341,"ok","check!!!!")</f>
        <v/>
      </c>
      <c r="AC341" s="119" t="n"/>
    </row>
    <row r="342">
      <c r="A342" s="113" t="inlineStr">
        <is>
          <t>A</t>
        </is>
      </c>
      <c r="B342" s="113" t="inlineStr">
        <is>
          <t>N</t>
        </is>
      </c>
      <c r="C342" s="113" t="inlineStr">
        <is>
          <t>@@</t>
        </is>
      </c>
      <c r="D342" s="113" t="inlineStr">
        <is>
          <t>_Z</t>
        </is>
      </c>
      <c r="E342" s="113" t="inlineStr">
        <is>
          <t>S1314</t>
        </is>
      </c>
      <c r="F342" s="113" t="inlineStr">
        <is>
          <t>S13T</t>
        </is>
      </c>
      <c r="G342" s="113" t="inlineStr">
        <is>
          <t>_Z</t>
        </is>
      </c>
      <c r="H342" s="113" t="inlineStr">
        <is>
          <t>A</t>
        </is>
      </c>
      <c r="I342" s="113" t="inlineStr">
        <is>
          <t>LE</t>
        </is>
      </c>
      <c r="J342" s="113" t="inlineStr">
        <is>
          <t>GD</t>
        </is>
      </c>
      <c r="K342" s="113" t="inlineStr">
        <is>
          <t>T</t>
        </is>
      </c>
      <c r="L342" s="113" t="inlineStr">
        <is>
          <t>F</t>
        </is>
      </c>
      <c r="M342" s="113" t="inlineStr">
        <is>
          <t>V</t>
        </is>
      </c>
      <c r="N342" s="113" t="inlineStr">
        <is>
          <t>_T</t>
        </is>
      </c>
      <c r="O342" s="113" t="inlineStr">
        <is>
          <t>_T</t>
        </is>
      </c>
      <c r="P342" s="113" t="inlineStr">
        <is>
          <t>XDC</t>
        </is>
      </c>
      <c r="Q342" s="113" t="inlineStr">
        <is>
          <t>N</t>
        </is>
      </c>
      <c r="R342" s="113" t="inlineStr">
        <is>
          <t>EDP3</t>
        </is>
      </c>
      <c r="S342" s="130">
        <f>IF(VLOOKUP($X342,'Table 3E'!$B$10:$G$53,'Table 3E'!M$1,0)="","",VLOOKUP($X342,'Table 3E'!$B$10:$G$53,'Table 3E'!M$1,0))</f>
        <v/>
      </c>
      <c r="T342" s="130">
        <f>IF(VLOOKUP($X342,'Table 3E'!$B$10:$G$53,'Table 3E'!N$1,0)="","",VLOOKUP($X342,'Table 3E'!$B$10:$G$53,'Table 3E'!N$1,0))</f>
        <v/>
      </c>
      <c r="U342" s="130">
        <f>IF(VLOOKUP($X342,'Table 3E'!$B$10:$G$53,'Table 3E'!O$1,0)="","",VLOOKUP($X342,'Table 3E'!$B$10:$G$53,'Table 3E'!O$1,0))</f>
        <v/>
      </c>
      <c r="V342" s="130">
        <f>IF(VLOOKUP($X342,'Table 3E'!$B$10:$G$53,'Table 3E'!P$1,0)="","",VLOOKUP($X342,'Table 3E'!$B$10:$G$53,'Table 3E'!P$1,0))</f>
        <v/>
      </c>
      <c r="W342" s="113" t="n"/>
      <c r="X342" s="113">
        <f>A342&amp;"."&amp;B342&amp;"."&amp;C342&amp;"."&amp;D342&amp;"."&amp;E342&amp;"."&amp;F342&amp;"."&amp;G342&amp;"."&amp;H342&amp;"."&amp;I342&amp;"."&amp;J342&amp;"."&amp;K342&amp;"."&amp;L342&amp;"."&amp;M342&amp;"."&amp;N342&amp;"."&amp;O342&amp;"."&amp;P342&amp;"."&amp;Q342&amp;"."&amp;R342</f>
        <v/>
      </c>
      <c r="Y342" s="113" t="n"/>
      <c r="Z342" s="113" t="n"/>
      <c r="AA342" s="118">
        <f>IFERROR(+IF(X342=VLOOKUP(X342,'Table 3E'!$B$10:$B$53,1,0),"OK","check!!!!"),"check!!!!")</f>
        <v/>
      </c>
      <c r="AB342" s="113">
        <f>IF('Table 3E'!B$53=X342,"ok","check!!!!")</f>
        <v/>
      </c>
      <c r="AC342" s="119" t="n"/>
    </row>
    <row r="343">
      <c r="A343" s="113" t="inlineStr">
        <is>
          <t>A</t>
        </is>
      </c>
      <c r="B343" s="113" t="inlineStr">
        <is>
          <t>N</t>
        </is>
      </c>
      <c r="C343" s="113" t="inlineStr">
        <is>
          <t>@@</t>
        </is>
      </c>
      <c r="D343" s="113" t="inlineStr">
        <is>
          <t>_Z</t>
        </is>
      </c>
      <c r="E343" s="113" t="inlineStr">
        <is>
          <t>S13</t>
        </is>
      </c>
      <c r="F343" s="113" t="inlineStr">
        <is>
          <t>_Z</t>
        </is>
      </c>
      <c r="G343" s="113" t="inlineStr">
        <is>
          <t>C</t>
        </is>
      </c>
      <c r="H343" s="113" t="inlineStr">
        <is>
          <t>L</t>
        </is>
      </c>
      <c r="I343" s="113" t="inlineStr">
        <is>
          <t>F</t>
        </is>
      </c>
      <c r="J343" s="113" t="inlineStr">
        <is>
          <t>F81</t>
        </is>
      </c>
      <c r="K343" s="113" t="inlineStr">
        <is>
          <t>T</t>
        </is>
      </c>
      <c r="L343" s="113" t="inlineStr">
        <is>
          <t>S</t>
        </is>
      </c>
      <c r="M343" s="113" t="inlineStr">
        <is>
          <t>V</t>
        </is>
      </c>
      <c r="N343" s="113" t="inlineStr">
        <is>
          <t>_T</t>
        </is>
      </c>
      <c r="O343" s="113" t="inlineStr">
        <is>
          <t>_T</t>
        </is>
      </c>
      <c r="P343" s="113" t="inlineStr">
        <is>
          <t>XDC</t>
        </is>
      </c>
      <c r="Q343" s="113" t="inlineStr">
        <is>
          <t>N</t>
        </is>
      </c>
      <c r="R343" s="113" t="inlineStr">
        <is>
          <t>EDP4</t>
        </is>
      </c>
      <c r="S343" s="131">
        <f>IF(VLOOKUP($X343,'Table 4'!$B$10:$I$38,'Table 4'!M$1,0)="","",VLOOKUP($X343,'Table 4'!$B$10:$I$38,'Table 4'!M$1,0))</f>
        <v/>
      </c>
      <c r="T343" s="131">
        <f>IF(VLOOKUP($X343,'Table 4'!$B$10:$I$38,'Table 4'!N$1,0)="","",VLOOKUP($X343,'Table 4'!$B$10:$I$38,'Table 4'!N$1,0))</f>
        <v/>
      </c>
      <c r="U343" s="131">
        <f>IF(VLOOKUP($X343,'Table 4'!$B$10:$I$38,'Table 4'!O$1,0)="","",VLOOKUP($X343,'Table 4'!$B$10:$I$38,'Table 4'!O$1,0))</f>
        <v/>
      </c>
      <c r="V343" s="131">
        <f>IF(VLOOKUP($X343,'Table 4'!$B$10:$I$38,'Table 4'!P$1,0)="","",VLOOKUP($X343,'Table 4'!$B$10:$I$38,'Table 4'!P$1,0))</f>
        <v/>
      </c>
      <c r="W343" s="131">
        <f>IF(VLOOKUP($X343,'Table 4'!$B$10:$I$38,'Table 4'!Q$1,0)="","",VLOOKUP($X343,'Table 4'!$B$10:$I$38,'Table 4'!Q$1,0))</f>
        <v/>
      </c>
      <c r="X343" s="113">
        <f>A343&amp;"."&amp;B343&amp;"."&amp;C343&amp;"."&amp;D343&amp;"."&amp;E343&amp;"."&amp;F343&amp;"."&amp;G343&amp;"."&amp;H343&amp;"."&amp;I343&amp;"."&amp;J343&amp;"."&amp;K343&amp;"."&amp;L343&amp;"."&amp;M343&amp;"."&amp;N343&amp;"."&amp;O343&amp;"."&amp;P343&amp;"."&amp;Q343&amp;"."&amp;R343</f>
        <v/>
      </c>
      <c r="Y343" s="113" t="n"/>
      <c r="Z343" s="113" t="n"/>
      <c r="AA343" s="118">
        <f>IFERROR(+IF(X343=VLOOKUP(X343,'Table 4'!$B$10:$B$38,1,0),"OK","check!!!!"),"check!!!!")</f>
        <v/>
      </c>
      <c r="AB343" s="113">
        <f>IF('Table 4'!B10=X343,"ok","check!!!!")</f>
        <v/>
      </c>
      <c r="AC343" s="119" t="n"/>
    </row>
    <row r="344">
      <c r="A344" s="113" t="inlineStr">
        <is>
          <t>A</t>
        </is>
      </c>
      <c r="B344" s="113" t="inlineStr">
        <is>
          <t>N</t>
        </is>
      </c>
      <c r="C344" s="113" t="inlineStr">
        <is>
          <t>@@</t>
        </is>
      </c>
      <c r="D344" s="113" t="inlineStr">
        <is>
          <t>_Z</t>
        </is>
      </c>
      <c r="E344" s="113" t="inlineStr">
        <is>
          <t>S13</t>
        </is>
      </c>
      <c r="F344" s="113" t="inlineStr">
        <is>
          <t>_Z</t>
        </is>
      </c>
      <c r="G344" s="113" t="inlineStr">
        <is>
          <t>C</t>
        </is>
      </c>
      <c r="H344" s="113" t="inlineStr">
        <is>
          <t>L</t>
        </is>
      </c>
      <c r="I344" s="113" t="inlineStr">
        <is>
          <t>LE</t>
        </is>
      </c>
      <c r="J344" s="113" t="inlineStr">
        <is>
          <t>FPU</t>
        </is>
      </c>
      <c r="K344" s="113" t="inlineStr">
        <is>
          <t>T</t>
        </is>
      </c>
      <c r="L344" s="113" t="inlineStr">
        <is>
          <t>S</t>
        </is>
      </c>
      <c r="M344" s="113" t="inlineStr">
        <is>
          <t>V</t>
        </is>
      </c>
      <c r="N344" s="113" t="inlineStr">
        <is>
          <t>_T</t>
        </is>
      </c>
      <c r="O344" s="113" t="inlineStr">
        <is>
          <t>_T</t>
        </is>
      </c>
      <c r="P344" s="113" t="inlineStr">
        <is>
          <t>XDC</t>
        </is>
      </c>
      <c r="Q344" s="113" t="inlineStr">
        <is>
          <t>N</t>
        </is>
      </c>
      <c r="R344" s="113" t="inlineStr">
        <is>
          <t>EDP4</t>
        </is>
      </c>
      <c r="S344" s="131">
        <f>IF(VLOOKUP($X344,'Table 4'!$B$10:$I$38,'Table 4'!M$1,0)="","",VLOOKUP($X344,'Table 4'!$B$10:$I$38,'Table 4'!M$1,0))</f>
        <v/>
      </c>
      <c r="T344" s="131">
        <f>IF(VLOOKUP($X344,'Table 4'!$B$10:$I$38,'Table 4'!N$1,0)="","",VLOOKUP($X344,'Table 4'!$B$10:$I$38,'Table 4'!N$1,0))</f>
        <v/>
      </c>
      <c r="U344" s="131">
        <f>IF(VLOOKUP($X344,'Table 4'!$B$10:$I$38,'Table 4'!O$1,0)="","",VLOOKUP($X344,'Table 4'!$B$10:$I$38,'Table 4'!O$1,0))</f>
        <v/>
      </c>
      <c r="V344" s="131">
        <f>IF(VLOOKUP($X344,'Table 4'!$B$10:$I$38,'Table 4'!P$1,0)="","",VLOOKUP($X344,'Table 4'!$B$10:$I$38,'Table 4'!P$1,0))</f>
        <v/>
      </c>
      <c r="W344" s="131">
        <f>IF(VLOOKUP($X344,'Table 4'!$B$10:$I$38,'Table 4'!Q$1,0)="","",VLOOKUP($X344,'Table 4'!$B$10:$I$38,'Table 4'!Q$1,0))</f>
        <v/>
      </c>
      <c r="X344" s="113">
        <f>A344&amp;"."&amp;B344&amp;"."&amp;C344&amp;"."&amp;D344&amp;"."&amp;E344&amp;"."&amp;F344&amp;"."&amp;G344&amp;"."&amp;H344&amp;"."&amp;I344&amp;"."&amp;J344&amp;"."&amp;K344&amp;"."&amp;L344&amp;"."&amp;M344&amp;"."&amp;N344&amp;"."&amp;O344&amp;"."&amp;P344&amp;"."&amp;Q344&amp;"."&amp;R344</f>
        <v/>
      </c>
      <c r="Y344" s="113" t="n"/>
      <c r="Z344" s="113" t="n"/>
      <c r="AA344" s="118">
        <f>IFERROR(+IF(X344=VLOOKUP(X344,'Table 4'!$B$10:$B$38,1,0),"OK","check!!!!"),"check!!!!")</f>
        <v/>
      </c>
      <c r="AB344" s="113">
        <f>IF('Table 4'!B16=X344,"ok","check!!!!")</f>
        <v/>
      </c>
      <c r="AC344" s="119" t="n"/>
    </row>
    <row r="345">
      <c r="A345" s="113" t="inlineStr">
        <is>
          <t>A</t>
        </is>
      </c>
      <c r="B345" s="113" t="inlineStr">
        <is>
          <t>N</t>
        </is>
      </c>
      <c r="C345" s="113" t="inlineStr">
        <is>
          <t>@@</t>
        </is>
      </c>
      <c r="D345" s="113" t="inlineStr">
        <is>
          <t>_Z</t>
        </is>
      </c>
      <c r="E345" s="113" t="inlineStr">
        <is>
          <t>S1</t>
        </is>
      </c>
      <c r="F345" s="113" t="inlineStr">
        <is>
          <t>_Z</t>
        </is>
      </c>
      <c r="G345" s="113" t="inlineStr">
        <is>
          <t>_Z</t>
        </is>
      </c>
      <c r="H345" s="113" t="inlineStr">
        <is>
          <t>B</t>
        </is>
      </c>
      <c r="I345" s="113" t="inlineStr">
        <is>
          <t>B5GQ</t>
        </is>
      </c>
      <c r="J345" s="113" t="inlineStr">
        <is>
          <t>_Z</t>
        </is>
      </c>
      <c r="K345" s="113" t="inlineStr">
        <is>
          <t>T</t>
        </is>
      </c>
      <c r="L345" s="113" t="inlineStr">
        <is>
          <t>S</t>
        </is>
      </c>
      <c r="M345" s="113" t="inlineStr">
        <is>
          <t>V</t>
        </is>
      </c>
      <c r="N345" s="113" t="inlineStr">
        <is>
          <t>_T</t>
        </is>
      </c>
      <c r="O345" s="113" t="inlineStr">
        <is>
          <t>_T</t>
        </is>
      </c>
      <c r="P345" s="113" t="inlineStr">
        <is>
          <t>XDC</t>
        </is>
      </c>
      <c r="Q345" s="113" t="inlineStr">
        <is>
          <t>N</t>
        </is>
      </c>
      <c r="R345" s="113" t="inlineStr">
        <is>
          <t>EDP4</t>
        </is>
      </c>
      <c r="S345" s="131">
        <f>IF(VLOOKUP($X345,'Table 4'!$B$10:$I$38,'Table 4'!M$1,0)="","",VLOOKUP($X345,'Table 4'!$B$10:$I$38,'Table 4'!M$1,0))</f>
        <v/>
      </c>
      <c r="T345" s="131">
        <f>IF(VLOOKUP($X345,'Table 4'!$B$10:$I$38,'Table 4'!N$1,0)="","",VLOOKUP($X345,'Table 4'!$B$10:$I$38,'Table 4'!N$1,0))</f>
        <v/>
      </c>
      <c r="U345" s="131">
        <f>IF(VLOOKUP($X345,'Table 4'!$B$10:$I$38,'Table 4'!O$1,0)="","",VLOOKUP($X345,'Table 4'!$B$10:$I$38,'Table 4'!O$1,0))</f>
        <v/>
      </c>
      <c r="V345" s="131">
        <f>IF(VLOOKUP($X345,'Table 4'!$B$10:$I$38,'Table 4'!P$1,0)="","",VLOOKUP($X345,'Table 4'!$B$10:$I$38,'Table 4'!P$1,0))</f>
        <v/>
      </c>
      <c r="W345" s="131">
        <f>IF(VLOOKUP($X345,'Table 4'!$B$10:$I$38,'Table 4'!Q$1,0)="","",VLOOKUP($X345,'Table 4'!$B$10:$I$38,'Table 4'!Q$1,0))</f>
        <v/>
      </c>
      <c r="X345" s="113">
        <f>A345&amp;"."&amp;B345&amp;"."&amp;C345&amp;"."&amp;D345&amp;"."&amp;E345&amp;"."&amp;F345&amp;"."&amp;G345&amp;"."&amp;H345&amp;"."&amp;I345&amp;"."&amp;J345&amp;"."&amp;K345&amp;"."&amp;L345&amp;"."&amp;M345&amp;"."&amp;N345&amp;"."&amp;O345&amp;"."&amp;P345&amp;"."&amp;Q345&amp;"."&amp;R345</f>
        <v/>
      </c>
      <c r="Y345" s="113" t="n"/>
      <c r="Z345" s="113" t="n"/>
      <c r="AA345" s="118">
        <f>IFERROR(+IF(X345=VLOOKUP(X345,'Table 4'!$B$10:$B$38,1,0),"OK","check!!!!"),"check!!!!")</f>
        <v/>
      </c>
      <c r="AB345" s="113">
        <f>IF('Table 4'!B38=X345,"ok","check!!!!")</f>
        <v/>
      </c>
      <c r="AC345" s="119" t="n"/>
    </row>
  </sheetData>
  <mergeCells count="90">
    <mergeCell ref="B11:D11"/>
    <mergeCell ref="F5:H5"/>
    <mergeCell ref="F18:H18"/>
    <mergeCell ref="F8:H8"/>
    <mergeCell ref="L27:AZ27"/>
    <mergeCell ref="F2:H2"/>
    <mergeCell ref="F17:H17"/>
    <mergeCell ref="L2:AZ2"/>
    <mergeCell ref="L17:AZ17"/>
    <mergeCell ref="B28:D28"/>
    <mergeCell ref="F22:H22"/>
    <mergeCell ref="F31:H31"/>
    <mergeCell ref="B30:D30"/>
    <mergeCell ref="F9:H9"/>
    <mergeCell ref="B6:D6"/>
    <mergeCell ref="B20:D20"/>
    <mergeCell ref="L3:AZ3"/>
    <mergeCell ref="N22:Q22"/>
    <mergeCell ref="F14:H14"/>
    <mergeCell ref="B4:D4"/>
    <mergeCell ref="L5:AZ5"/>
    <mergeCell ref="L30:AZ30"/>
    <mergeCell ref="L20:AZ20"/>
    <mergeCell ref="L29:AZ29"/>
    <mergeCell ref="F12:H12"/>
    <mergeCell ref="F7:H7"/>
    <mergeCell ref="L31:AZ31"/>
    <mergeCell ref="F21:H21"/>
    <mergeCell ref="L6:AZ6"/>
    <mergeCell ref="I2:K19"/>
    <mergeCell ref="B8:D8"/>
    <mergeCell ref="B17:D17"/>
    <mergeCell ref="B10:D10"/>
    <mergeCell ref="B19:D19"/>
    <mergeCell ref="L7:AZ7"/>
    <mergeCell ref="L16:AZ16"/>
    <mergeCell ref="F27:H27"/>
    <mergeCell ref="B9:D9"/>
    <mergeCell ref="B5:D5"/>
    <mergeCell ref="F29:H29"/>
    <mergeCell ref="F11:H11"/>
    <mergeCell ref="F25:H25"/>
    <mergeCell ref="B31:D31"/>
    <mergeCell ref="L25:AZ25"/>
    <mergeCell ref="B21:D21"/>
    <mergeCell ref="L9:AZ9"/>
    <mergeCell ref="F3:H3"/>
    <mergeCell ref="F15:H15"/>
    <mergeCell ref="F24:H24"/>
    <mergeCell ref="B14:D14"/>
    <mergeCell ref="B23:D23"/>
    <mergeCell ref="L11:AZ11"/>
    <mergeCell ref="B13:D13"/>
    <mergeCell ref="F26:H26"/>
    <mergeCell ref="F23:H23"/>
    <mergeCell ref="F13:H13"/>
    <mergeCell ref="L13:AZ13"/>
    <mergeCell ref="I20:K20"/>
    <mergeCell ref="L15:AZ15"/>
    <mergeCell ref="L18:AZ18"/>
    <mergeCell ref="L8:AZ8"/>
    <mergeCell ref="B25:D25"/>
    <mergeCell ref="L26:AZ26"/>
    <mergeCell ref="F16:H16"/>
    <mergeCell ref="F6:H6"/>
    <mergeCell ref="B22:D22"/>
    <mergeCell ref="L10:AZ10"/>
    <mergeCell ref="F30:H30"/>
    <mergeCell ref="B12:D12"/>
    <mergeCell ref="F20:H20"/>
    <mergeCell ref="B29:D29"/>
    <mergeCell ref="F28:H28"/>
    <mergeCell ref="L19:AZ19"/>
    <mergeCell ref="L28:AZ28"/>
    <mergeCell ref="B15:D15"/>
    <mergeCell ref="B24:D24"/>
    <mergeCell ref="L12:AZ12"/>
    <mergeCell ref="B26:D26"/>
    <mergeCell ref="L14:AZ14"/>
    <mergeCell ref="F4:H4"/>
    <mergeCell ref="B7:D7"/>
    <mergeCell ref="B16:D16"/>
    <mergeCell ref="L4:AZ4"/>
    <mergeCell ref="F10:H10"/>
    <mergeCell ref="B3:D3"/>
    <mergeCell ref="N23:Q23"/>
    <mergeCell ref="F19:H19"/>
    <mergeCell ref="B18:D18"/>
    <mergeCell ref="B27:D27"/>
    <mergeCell ref="B2:D2"/>
  </mergeCells>
  <conditionalFormatting sqref="S34:W165 S166:V345 W343:W345">
    <cfRule type="cellIs" priority="3" operator="between" stopIfTrue="1">
      <formula>-1000000000000</formula>
      <formula>1000000000000</formula>
    </cfRule>
    <cfRule type="cellIs" priority="4" operator="equal" stopIfTrue="1">
      <formula>"M"</formula>
    </cfRule>
    <cfRule type="cellIs" priority="5" operator="equal" stopIfTrue="1">
      <formula>"L"</formula>
    </cfRule>
  </conditionalFormatting>
  <conditionalFormatting sqref="AA33">
    <cfRule type="cellIs" priority="2" operator="notEqual" dxfId="0">
      <formula>"vlookup - ok"</formula>
    </cfRule>
  </conditionalFormatting>
  <conditionalFormatting sqref="AB33">
    <cfRule type="cellIs" priority="1" operator="notEqual" dxfId="0">
      <formula>"link - ok"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7">
    <tabColor rgb="FFFFFF00"/>
    <outlinePr summaryBelow="1" summaryRight="1"/>
    <pageSetUpPr/>
  </sheetPr>
  <dimension ref="A1:IV43"/>
  <sheetViews>
    <sheetView workbookViewId="0">
      <selection activeCell="F17" sqref="F17"/>
    </sheetView>
  </sheetViews>
  <sheetFormatPr baseColWidth="8" defaultColWidth="8.88671875" defaultRowHeight="15"/>
  <cols>
    <col width="23.109375" bestFit="1" customWidth="1" style="55" min="1" max="1"/>
    <col width="8.88671875" customWidth="1" style="55" min="2" max="2"/>
    <col width="16" customWidth="1" style="55" min="3" max="3"/>
    <col width="8.88671875" customWidth="1" style="55" min="4" max="5"/>
    <col width="8.6640625" bestFit="1" customWidth="1" style="55" min="6" max="6"/>
    <col width="8.88671875" customWidth="1" style="55" min="7" max="7"/>
    <col width="22.88671875" bestFit="1" customWidth="1" style="55" min="8" max="8"/>
    <col width="8.88671875" customWidth="1" style="55" min="9" max="256"/>
    <col width="23.109375" bestFit="1" customWidth="1" style="55" min="257" max="257"/>
    <col width="8.88671875" customWidth="1" style="55" min="258" max="258"/>
    <col width="16" customWidth="1" style="55" min="259" max="259"/>
    <col width="8.88671875" customWidth="1" style="55" min="260" max="261"/>
    <col width="8.6640625" bestFit="1" customWidth="1" style="55" min="262" max="262"/>
    <col width="8.88671875" customWidth="1" style="55" min="263" max="512"/>
    <col width="23.109375" bestFit="1" customWidth="1" style="55" min="513" max="513"/>
    <col width="8.88671875" customWidth="1" style="55" min="514" max="514"/>
    <col width="16" customWidth="1" style="55" min="515" max="515"/>
    <col width="8.88671875" customWidth="1" style="55" min="516" max="517"/>
    <col width="8.6640625" bestFit="1" customWidth="1" style="55" min="518" max="518"/>
    <col width="8.88671875" customWidth="1" style="55" min="519" max="768"/>
    <col width="23.109375" bestFit="1" customWidth="1" style="55" min="769" max="769"/>
    <col width="8.88671875" customWidth="1" style="55" min="770" max="770"/>
    <col width="16" customWidth="1" style="55" min="771" max="771"/>
    <col width="8.88671875" customWidth="1" style="55" min="772" max="773"/>
    <col width="8.6640625" bestFit="1" customWidth="1" style="55" min="774" max="774"/>
    <col width="8.88671875" customWidth="1" style="55" min="775" max="1024"/>
    <col width="23.109375" bestFit="1" customWidth="1" style="55" min="1025" max="1025"/>
    <col width="8.88671875" customWidth="1" style="55" min="1026" max="1026"/>
    <col width="16" customWidth="1" style="55" min="1027" max="1027"/>
    <col width="8.88671875" customWidth="1" style="55" min="1028" max="1029"/>
    <col width="8.6640625" bestFit="1" customWidth="1" style="55" min="1030" max="1030"/>
    <col width="8.88671875" customWidth="1" style="55" min="1031" max="1280"/>
    <col width="23.109375" bestFit="1" customWidth="1" style="55" min="1281" max="1281"/>
    <col width="8.88671875" customWidth="1" style="55" min="1282" max="1282"/>
    <col width="16" customWidth="1" style="55" min="1283" max="1283"/>
    <col width="8.88671875" customWidth="1" style="55" min="1284" max="1285"/>
    <col width="8.6640625" bestFit="1" customWidth="1" style="55" min="1286" max="1286"/>
    <col width="8.88671875" customWidth="1" style="55" min="1287" max="1536"/>
    <col width="23.109375" bestFit="1" customWidth="1" style="55" min="1537" max="1537"/>
    <col width="8.88671875" customWidth="1" style="55" min="1538" max="1538"/>
    <col width="16" customWidth="1" style="55" min="1539" max="1539"/>
    <col width="8.88671875" customWidth="1" style="55" min="1540" max="1541"/>
    <col width="8.6640625" bestFit="1" customWidth="1" style="55" min="1542" max="1542"/>
    <col width="8.88671875" customWidth="1" style="55" min="1543" max="1792"/>
    <col width="23.109375" bestFit="1" customWidth="1" style="55" min="1793" max="1793"/>
    <col width="8.88671875" customWidth="1" style="55" min="1794" max="1794"/>
    <col width="16" customWidth="1" style="55" min="1795" max="1795"/>
    <col width="8.88671875" customWidth="1" style="55" min="1796" max="1797"/>
    <col width="8.6640625" bestFit="1" customWidth="1" style="55" min="1798" max="1798"/>
    <col width="8.88671875" customWidth="1" style="55" min="1799" max="2048"/>
    <col width="23.109375" bestFit="1" customWidth="1" style="55" min="2049" max="2049"/>
    <col width="8.88671875" customWidth="1" style="55" min="2050" max="2050"/>
    <col width="16" customWidth="1" style="55" min="2051" max="2051"/>
    <col width="8.88671875" customWidth="1" style="55" min="2052" max="2053"/>
    <col width="8.6640625" bestFit="1" customWidth="1" style="55" min="2054" max="2054"/>
    <col width="8.88671875" customWidth="1" style="55" min="2055" max="2304"/>
    <col width="23.109375" bestFit="1" customWidth="1" style="55" min="2305" max="2305"/>
    <col width="8.88671875" customWidth="1" style="55" min="2306" max="2306"/>
    <col width="16" customWidth="1" style="55" min="2307" max="2307"/>
    <col width="8.88671875" customWidth="1" style="55" min="2308" max="2309"/>
    <col width="8.6640625" bestFit="1" customWidth="1" style="55" min="2310" max="2310"/>
    <col width="8.88671875" customWidth="1" style="55" min="2311" max="2560"/>
    <col width="23.109375" bestFit="1" customWidth="1" style="55" min="2561" max="2561"/>
    <col width="8.88671875" customWidth="1" style="55" min="2562" max="2562"/>
    <col width="16" customWidth="1" style="55" min="2563" max="2563"/>
    <col width="8.88671875" customWidth="1" style="55" min="2564" max="2565"/>
    <col width="8.6640625" bestFit="1" customWidth="1" style="55" min="2566" max="2566"/>
    <col width="8.88671875" customWidth="1" style="55" min="2567" max="2816"/>
    <col width="23.109375" bestFit="1" customWidth="1" style="55" min="2817" max="2817"/>
    <col width="8.88671875" customWidth="1" style="55" min="2818" max="2818"/>
    <col width="16" customWidth="1" style="55" min="2819" max="2819"/>
    <col width="8.88671875" customWidth="1" style="55" min="2820" max="2821"/>
    <col width="8.6640625" bestFit="1" customWidth="1" style="55" min="2822" max="2822"/>
    <col width="8.88671875" customWidth="1" style="55" min="2823" max="3072"/>
    <col width="23.109375" bestFit="1" customWidth="1" style="55" min="3073" max="3073"/>
    <col width="8.88671875" customWidth="1" style="55" min="3074" max="3074"/>
    <col width="16" customWidth="1" style="55" min="3075" max="3075"/>
    <col width="8.88671875" customWidth="1" style="55" min="3076" max="3077"/>
    <col width="8.6640625" bestFit="1" customWidth="1" style="55" min="3078" max="3078"/>
    <col width="8.88671875" customWidth="1" style="55" min="3079" max="3328"/>
    <col width="23.109375" bestFit="1" customWidth="1" style="55" min="3329" max="3329"/>
    <col width="8.88671875" customWidth="1" style="55" min="3330" max="3330"/>
    <col width="16" customWidth="1" style="55" min="3331" max="3331"/>
    <col width="8.88671875" customWidth="1" style="55" min="3332" max="3333"/>
    <col width="8.6640625" bestFit="1" customWidth="1" style="55" min="3334" max="3334"/>
    <col width="8.88671875" customWidth="1" style="55" min="3335" max="3584"/>
    <col width="23.109375" bestFit="1" customWidth="1" style="55" min="3585" max="3585"/>
    <col width="8.88671875" customWidth="1" style="55" min="3586" max="3586"/>
    <col width="16" customWidth="1" style="55" min="3587" max="3587"/>
    <col width="8.88671875" customWidth="1" style="55" min="3588" max="3589"/>
    <col width="8.6640625" bestFit="1" customWidth="1" style="55" min="3590" max="3590"/>
    <col width="8.88671875" customWidth="1" style="55" min="3591" max="3840"/>
    <col width="23.109375" bestFit="1" customWidth="1" style="55" min="3841" max="3841"/>
    <col width="8.88671875" customWidth="1" style="55" min="3842" max="3842"/>
    <col width="16" customWidth="1" style="55" min="3843" max="3843"/>
    <col width="8.88671875" customWidth="1" style="55" min="3844" max="3845"/>
    <col width="8.6640625" bestFit="1" customWidth="1" style="55" min="3846" max="3846"/>
    <col width="8.88671875" customWidth="1" style="55" min="3847" max="4096"/>
    <col width="23.109375" bestFit="1" customWidth="1" style="55" min="4097" max="4097"/>
    <col width="8.88671875" customWidth="1" style="55" min="4098" max="4098"/>
    <col width="16" customWidth="1" style="55" min="4099" max="4099"/>
    <col width="8.88671875" customWidth="1" style="55" min="4100" max="4101"/>
    <col width="8.6640625" bestFit="1" customWidth="1" style="55" min="4102" max="4102"/>
    <col width="8.88671875" customWidth="1" style="55" min="4103" max="4352"/>
    <col width="23.109375" bestFit="1" customWidth="1" style="55" min="4353" max="4353"/>
    <col width="8.88671875" customWidth="1" style="55" min="4354" max="4354"/>
    <col width="16" customWidth="1" style="55" min="4355" max="4355"/>
    <col width="8.88671875" customWidth="1" style="55" min="4356" max="4357"/>
    <col width="8.6640625" bestFit="1" customWidth="1" style="55" min="4358" max="4358"/>
    <col width="8.88671875" customWidth="1" style="55" min="4359" max="4608"/>
    <col width="23.109375" bestFit="1" customWidth="1" style="55" min="4609" max="4609"/>
    <col width="8.88671875" customWidth="1" style="55" min="4610" max="4610"/>
    <col width="16" customWidth="1" style="55" min="4611" max="4611"/>
    <col width="8.88671875" customWidth="1" style="55" min="4612" max="4613"/>
    <col width="8.6640625" bestFit="1" customWidth="1" style="55" min="4614" max="4614"/>
    <col width="8.88671875" customWidth="1" style="55" min="4615" max="4864"/>
    <col width="23.109375" bestFit="1" customWidth="1" style="55" min="4865" max="4865"/>
    <col width="8.88671875" customWidth="1" style="55" min="4866" max="4866"/>
    <col width="16" customWidth="1" style="55" min="4867" max="4867"/>
    <col width="8.88671875" customWidth="1" style="55" min="4868" max="4869"/>
    <col width="8.6640625" bestFit="1" customWidth="1" style="55" min="4870" max="4870"/>
    <col width="8.88671875" customWidth="1" style="55" min="4871" max="5120"/>
    <col width="23.109375" bestFit="1" customWidth="1" style="55" min="5121" max="5121"/>
    <col width="8.88671875" customWidth="1" style="55" min="5122" max="5122"/>
    <col width="16" customWidth="1" style="55" min="5123" max="5123"/>
    <col width="8.88671875" customWidth="1" style="55" min="5124" max="5125"/>
    <col width="8.6640625" bestFit="1" customWidth="1" style="55" min="5126" max="5126"/>
    <col width="8.88671875" customWidth="1" style="55" min="5127" max="5376"/>
    <col width="23.109375" bestFit="1" customWidth="1" style="55" min="5377" max="5377"/>
    <col width="8.88671875" customWidth="1" style="55" min="5378" max="5378"/>
    <col width="16" customWidth="1" style="55" min="5379" max="5379"/>
    <col width="8.88671875" customWidth="1" style="55" min="5380" max="5381"/>
    <col width="8.6640625" bestFit="1" customWidth="1" style="55" min="5382" max="5382"/>
    <col width="8.88671875" customWidth="1" style="55" min="5383" max="5632"/>
    <col width="23.109375" bestFit="1" customWidth="1" style="55" min="5633" max="5633"/>
    <col width="8.88671875" customWidth="1" style="55" min="5634" max="5634"/>
    <col width="16" customWidth="1" style="55" min="5635" max="5635"/>
    <col width="8.88671875" customWidth="1" style="55" min="5636" max="5637"/>
    <col width="8.6640625" bestFit="1" customWidth="1" style="55" min="5638" max="5638"/>
    <col width="8.88671875" customWidth="1" style="55" min="5639" max="5888"/>
    <col width="23.109375" bestFit="1" customWidth="1" style="55" min="5889" max="5889"/>
    <col width="8.88671875" customWidth="1" style="55" min="5890" max="5890"/>
    <col width="16" customWidth="1" style="55" min="5891" max="5891"/>
    <col width="8.88671875" customWidth="1" style="55" min="5892" max="5893"/>
    <col width="8.6640625" bestFit="1" customWidth="1" style="55" min="5894" max="5894"/>
    <col width="8.88671875" customWidth="1" style="55" min="5895" max="6144"/>
    <col width="23.109375" bestFit="1" customWidth="1" style="55" min="6145" max="6145"/>
    <col width="8.88671875" customWidth="1" style="55" min="6146" max="6146"/>
    <col width="16" customWidth="1" style="55" min="6147" max="6147"/>
    <col width="8.88671875" customWidth="1" style="55" min="6148" max="6149"/>
    <col width="8.6640625" bestFit="1" customWidth="1" style="55" min="6150" max="6150"/>
    <col width="8.88671875" customWidth="1" style="55" min="6151" max="6400"/>
    <col width="23.109375" bestFit="1" customWidth="1" style="55" min="6401" max="6401"/>
    <col width="8.88671875" customWidth="1" style="55" min="6402" max="6402"/>
    <col width="16" customWidth="1" style="55" min="6403" max="6403"/>
    <col width="8.88671875" customWidth="1" style="55" min="6404" max="6405"/>
    <col width="8.6640625" bestFit="1" customWidth="1" style="55" min="6406" max="6406"/>
    <col width="8.88671875" customWidth="1" style="55" min="6407" max="6656"/>
    <col width="23.109375" bestFit="1" customWidth="1" style="55" min="6657" max="6657"/>
    <col width="8.88671875" customWidth="1" style="55" min="6658" max="6658"/>
    <col width="16" customWidth="1" style="55" min="6659" max="6659"/>
    <col width="8.88671875" customWidth="1" style="55" min="6660" max="6661"/>
    <col width="8.6640625" bestFit="1" customWidth="1" style="55" min="6662" max="6662"/>
    <col width="8.88671875" customWidth="1" style="55" min="6663" max="6912"/>
    <col width="23.109375" bestFit="1" customWidth="1" style="55" min="6913" max="6913"/>
    <col width="8.88671875" customWidth="1" style="55" min="6914" max="6914"/>
    <col width="16" customWidth="1" style="55" min="6915" max="6915"/>
    <col width="8.88671875" customWidth="1" style="55" min="6916" max="6917"/>
    <col width="8.6640625" bestFit="1" customWidth="1" style="55" min="6918" max="6918"/>
    <col width="8.88671875" customWidth="1" style="55" min="6919" max="7168"/>
    <col width="23.109375" bestFit="1" customWidth="1" style="55" min="7169" max="7169"/>
    <col width="8.88671875" customWidth="1" style="55" min="7170" max="7170"/>
    <col width="16" customWidth="1" style="55" min="7171" max="7171"/>
    <col width="8.88671875" customWidth="1" style="55" min="7172" max="7173"/>
    <col width="8.6640625" bestFit="1" customWidth="1" style="55" min="7174" max="7174"/>
    <col width="8.88671875" customWidth="1" style="55" min="7175" max="7424"/>
    <col width="23.109375" bestFit="1" customWidth="1" style="55" min="7425" max="7425"/>
    <col width="8.88671875" customWidth="1" style="55" min="7426" max="7426"/>
    <col width="16" customWidth="1" style="55" min="7427" max="7427"/>
    <col width="8.88671875" customWidth="1" style="55" min="7428" max="7429"/>
    <col width="8.6640625" bestFit="1" customWidth="1" style="55" min="7430" max="7430"/>
    <col width="8.88671875" customWidth="1" style="55" min="7431" max="7680"/>
    <col width="23.109375" bestFit="1" customWidth="1" style="55" min="7681" max="7681"/>
    <col width="8.88671875" customWidth="1" style="55" min="7682" max="7682"/>
    <col width="16" customWidth="1" style="55" min="7683" max="7683"/>
    <col width="8.88671875" customWidth="1" style="55" min="7684" max="7685"/>
    <col width="8.6640625" bestFit="1" customWidth="1" style="55" min="7686" max="7686"/>
    <col width="8.88671875" customWidth="1" style="55" min="7687" max="7936"/>
    <col width="23.109375" bestFit="1" customWidth="1" style="55" min="7937" max="7937"/>
    <col width="8.88671875" customWidth="1" style="55" min="7938" max="7938"/>
    <col width="16" customWidth="1" style="55" min="7939" max="7939"/>
    <col width="8.88671875" customWidth="1" style="55" min="7940" max="7941"/>
    <col width="8.6640625" bestFit="1" customWidth="1" style="55" min="7942" max="7942"/>
    <col width="8.88671875" customWidth="1" style="55" min="7943" max="8192"/>
    <col width="23.109375" bestFit="1" customWidth="1" style="55" min="8193" max="8193"/>
    <col width="8.88671875" customWidth="1" style="55" min="8194" max="8194"/>
    <col width="16" customWidth="1" style="55" min="8195" max="8195"/>
    <col width="8.88671875" customWidth="1" style="55" min="8196" max="8197"/>
    <col width="8.6640625" bestFit="1" customWidth="1" style="55" min="8198" max="8198"/>
    <col width="8.88671875" customWidth="1" style="55" min="8199" max="8448"/>
    <col width="23.109375" bestFit="1" customWidth="1" style="55" min="8449" max="8449"/>
    <col width="8.88671875" customWidth="1" style="55" min="8450" max="8450"/>
    <col width="16" customWidth="1" style="55" min="8451" max="8451"/>
    <col width="8.88671875" customWidth="1" style="55" min="8452" max="8453"/>
    <col width="8.6640625" bestFit="1" customWidth="1" style="55" min="8454" max="8454"/>
    <col width="8.88671875" customWidth="1" style="55" min="8455" max="8704"/>
    <col width="23.109375" bestFit="1" customWidth="1" style="55" min="8705" max="8705"/>
    <col width="8.88671875" customWidth="1" style="55" min="8706" max="8706"/>
    <col width="16" customWidth="1" style="55" min="8707" max="8707"/>
    <col width="8.88671875" customWidth="1" style="55" min="8708" max="8709"/>
    <col width="8.6640625" bestFit="1" customWidth="1" style="55" min="8710" max="8710"/>
    <col width="8.88671875" customWidth="1" style="55" min="8711" max="8960"/>
    <col width="23.109375" bestFit="1" customWidth="1" style="55" min="8961" max="8961"/>
    <col width="8.88671875" customWidth="1" style="55" min="8962" max="8962"/>
    <col width="16" customWidth="1" style="55" min="8963" max="8963"/>
    <col width="8.88671875" customWidth="1" style="55" min="8964" max="8965"/>
    <col width="8.6640625" bestFit="1" customWidth="1" style="55" min="8966" max="8966"/>
    <col width="8.88671875" customWidth="1" style="55" min="8967" max="9216"/>
    <col width="23.109375" bestFit="1" customWidth="1" style="55" min="9217" max="9217"/>
    <col width="8.88671875" customWidth="1" style="55" min="9218" max="9218"/>
    <col width="16" customWidth="1" style="55" min="9219" max="9219"/>
    <col width="8.88671875" customWidth="1" style="55" min="9220" max="9221"/>
    <col width="8.6640625" bestFit="1" customWidth="1" style="55" min="9222" max="9222"/>
    <col width="8.88671875" customWidth="1" style="55" min="9223" max="9472"/>
    <col width="23.109375" bestFit="1" customWidth="1" style="55" min="9473" max="9473"/>
    <col width="8.88671875" customWidth="1" style="55" min="9474" max="9474"/>
    <col width="16" customWidth="1" style="55" min="9475" max="9475"/>
    <col width="8.88671875" customWidth="1" style="55" min="9476" max="9477"/>
    <col width="8.6640625" bestFit="1" customWidth="1" style="55" min="9478" max="9478"/>
    <col width="8.88671875" customWidth="1" style="55" min="9479" max="9728"/>
    <col width="23.109375" bestFit="1" customWidth="1" style="55" min="9729" max="9729"/>
    <col width="8.88671875" customWidth="1" style="55" min="9730" max="9730"/>
    <col width="16" customWidth="1" style="55" min="9731" max="9731"/>
    <col width="8.88671875" customWidth="1" style="55" min="9732" max="9733"/>
    <col width="8.6640625" bestFit="1" customWidth="1" style="55" min="9734" max="9734"/>
    <col width="8.88671875" customWidth="1" style="55" min="9735" max="9984"/>
    <col width="23.109375" bestFit="1" customWidth="1" style="55" min="9985" max="9985"/>
    <col width="8.88671875" customWidth="1" style="55" min="9986" max="9986"/>
    <col width="16" customWidth="1" style="55" min="9987" max="9987"/>
    <col width="8.88671875" customWidth="1" style="55" min="9988" max="9989"/>
    <col width="8.6640625" bestFit="1" customWidth="1" style="55" min="9990" max="9990"/>
    <col width="8.88671875" customWidth="1" style="55" min="9991" max="10240"/>
    <col width="23.109375" bestFit="1" customWidth="1" style="55" min="10241" max="10241"/>
    <col width="8.88671875" customWidth="1" style="55" min="10242" max="10242"/>
    <col width="16" customWidth="1" style="55" min="10243" max="10243"/>
    <col width="8.88671875" customWidth="1" style="55" min="10244" max="10245"/>
    <col width="8.6640625" bestFit="1" customWidth="1" style="55" min="10246" max="10246"/>
    <col width="8.88671875" customWidth="1" style="55" min="10247" max="10496"/>
    <col width="23.109375" bestFit="1" customWidth="1" style="55" min="10497" max="10497"/>
    <col width="8.88671875" customWidth="1" style="55" min="10498" max="10498"/>
    <col width="16" customWidth="1" style="55" min="10499" max="10499"/>
    <col width="8.88671875" customWidth="1" style="55" min="10500" max="10501"/>
    <col width="8.6640625" bestFit="1" customWidth="1" style="55" min="10502" max="10502"/>
    <col width="8.88671875" customWidth="1" style="55" min="10503" max="10752"/>
    <col width="23.109375" bestFit="1" customWidth="1" style="55" min="10753" max="10753"/>
    <col width="8.88671875" customWidth="1" style="55" min="10754" max="10754"/>
    <col width="16" customWidth="1" style="55" min="10755" max="10755"/>
    <col width="8.88671875" customWidth="1" style="55" min="10756" max="10757"/>
    <col width="8.6640625" bestFit="1" customWidth="1" style="55" min="10758" max="10758"/>
    <col width="8.88671875" customWidth="1" style="55" min="10759" max="11008"/>
    <col width="23.109375" bestFit="1" customWidth="1" style="55" min="11009" max="11009"/>
    <col width="8.88671875" customWidth="1" style="55" min="11010" max="11010"/>
    <col width="16" customWidth="1" style="55" min="11011" max="11011"/>
    <col width="8.88671875" customWidth="1" style="55" min="11012" max="11013"/>
    <col width="8.6640625" bestFit="1" customWidth="1" style="55" min="11014" max="11014"/>
    <col width="8.88671875" customWidth="1" style="55" min="11015" max="11264"/>
    <col width="23.109375" bestFit="1" customWidth="1" style="55" min="11265" max="11265"/>
    <col width="8.88671875" customWidth="1" style="55" min="11266" max="11266"/>
    <col width="16" customWidth="1" style="55" min="11267" max="11267"/>
    <col width="8.88671875" customWidth="1" style="55" min="11268" max="11269"/>
    <col width="8.6640625" bestFit="1" customWidth="1" style="55" min="11270" max="11270"/>
    <col width="8.88671875" customWidth="1" style="55" min="11271" max="11520"/>
    <col width="23.109375" bestFit="1" customWidth="1" style="55" min="11521" max="11521"/>
    <col width="8.88671875" customWidth="1" style="55" min="11522" max="11522"/>
    <col width="16" customWidth="1" style="55" min="11523" max="11523"/>
    <col width="8.88671875" customWidth="1" style="55" min="11524" max="11525"/>
    <col width="8.6640625" bestFit="1" customWidth="1" style="55" min="11526" max="11526"/>
    <col width="8.88671875" customWidth="1" style="55" min="11527" max="11776"/>
    <col width="23.109375" bestFit="1" customWidth="1" style="55" min="11777" max="11777"/>
    <col width="8.88671875" customWidth="1" style="55" min="11778" max="11778"/>
    <col width="16" customWidth="1" style="55" min="11779" max="11779"/>
    <col width="8.88671875" customWidth="1" style="55" min="11780" max="11781"/>
    <col width="8.6640625" bestFit="1" customWidth="1" style="55" min="11782" max="11782"/>
    <col width="8.88671875" customWidth="1" style="55" min="11783" max="12032"/>
    <col width="23.109375" bestFit="1" customWidth="1" style="55" min="12033" max="12033"/>
    <col width="8.88671875" customWidth="1" style="55" min="12034" max="12034"/>
    <col width="16" customWidth="1" style="55" min="12035" max="12035"/>
    <col width="8.88671875" customWidth="1" style="55" min="12036" max="12037"/>
    <col width="8.6640625" bestFit="1" customWidth="1" style="55" min="12038" max="12038"/>
    <col width="8.88671875" customWidth="1" style="55" min="12039" max="12288"/>
    <col width="23.109375" bestFit="1" customWidth="1" style="55" min="12289" max="12289"/>
    <col width="8.88671875" customWidth="1" style="55" min="12290" max="12290"/>
    <col width="16" customWidth="1" style="55" min="12291" max="12291"/>
    <col width="8.88671875" customWidth="1" style="55" min="12292" max="12293"/>
    <col width="8.6640625" bestFit="1" customWidth="1" style="55" min="12294" max="12294"/>
    <col width="8.88671875" customWidth="1" style="55" min="12295" max="12544"/>
    <col width="23.109375" bestFit="1" customWidth="1" style="55" min="12545" max="12545"/>
    <col width="8.88671875" customWidth="1" style="55" min="12546" max="12546"/>
    <col width="16" customWidth="1" style="55" min="12547" max="12547"/>
    <col width="8.88671875" customWidth="1" style="55" min="12548" max="12549"/>
    <col width="8.6640625" bestFit="1" customWidth="1" style="55" min="12550" max="12550"/>
    <col width="8.88671875" customWidth="1" style="55" min="12551" max="12800"/>
    <col width="23.109375" bestFit="1" customWidth="1" style="55" min="12801" max="12801"/>
    <col width="8.88671875" customWidth="1" style="55" min="12802" max="12802"/>
    <col width="16" customWidth="1" style="55" min="12803" max="12803"/>
    <col width="8.88671875" customWidth="1" style="55" min="12804" max="12805"/>
    <col width="8.6640625" bestFit="1" customWidth="1" style="55" min="12806" max="12806"/>
    <col width="8.88671875" customWidth="1" style="55" min="12807" max="13056"/>
    <col width="23.109375" bestFit="1" customWidth="1" style="55" min="13057" max="13057"/>
    <col width="8.88671875" customWidth="1" style="55" min="13058" max="13058"/>
    <col width="16" customWidth="1" style="55" min="13059" max="13059"/>
    <col width="8.88671875" customWidth="1" style="55" min="13060" max="13061"/>
    <col width="8.6640625" bestFit="1" customWidth="1" style="55" min="13062" max="13062"/>
    <col width="8.88671875" customWidth="1" style="55" min="13063" max="13312"/>
    <col width="23.109375" bestFit="1" customWidth="1" style="55" min="13313" max="13313"/>
    <col width="8.88671875" customWidth="1" style="55" min="13314" max="13314"/>
    <col width="16" customWidth="1" style="55" min="13315" max="13315"/>
    <col width="8.88671875" customWidth="1" style="55" min="13316" max="13317"/>
    <col width="8.6640625" bestFit="1" customWidth="1" style="55" min="13318" max="13318"/>
    <col width="8.88671875" customWidth="1" style="55" min="13319" max="13568"/>
    <col width="23.109375" bestFit="1" customWidth="1" style="55" min="13569" max="13569"/>
    <col width="8.88671875" customWidth="1" style="55" min="13570" max="13570"/>
    <col width="16" customWidth="1" style="55" min="13571" max="13571"/>
    <col width="8.88671875" customWidth="1" style="55" min="13572" max="13573"/>
    <col width="8.6640625" bestFit="1" customWidth="1" style="55" min="13574" max="13574"/>
    <col width="8.88671875" customWidth="1" style="55" min="13575" max="13824"/>
    <col width="23.109375" bestFit="1" customWidth="1" style="55" min="13825" max="13825"/>
    <col width="8.88671875" customWidth="1" style="55" min="13826" max="13826"/>
    <col width="16" customWidth="1" style="55" min="13827" max="13827"/>
    <col width="8.88671875" customWidth="1" style="55" min="13828" max="13829"/>
    <col width="8.6640625" bestFit="1" customWidth="1" style="55" min="13830" max="13830"/>
    <col width="8.88671875" customWidth="1" style="55" min="13831" max="14080"/>
    <col width="23.109375" bestFit="1" customWidth="1" style="55" min="14081" max="14081"/>
    <col width="8.88671875" customWidth="1" style="55" min="14082" max="14082"/>
    <col width="16" customWidth="1" style="55" min="14083" max="14083"/>
    <col width="8.88671875" customWidth="1" style="55" min="14084" max="14085"/>
    <col width="8.6640625" bestFit="1" customWidth="1" style="55" min="14086" max="14086"/>
    <col width="8.88671875" customWidth="1" style="55" min="14087" max="14336"/>
    <col width="23.109375" bestFit="1" customWidth="1" style="55" min="14337" max="14337"/>
    <col width="8.88671875" customWidth="1" style="55" min="14338" max="14338"/>
    <col width="16" customWidth="1" style="55" min="14339" max="14339"/>
    <col width="8.88671875" customWidth="1" style="55" min="14340" max="14341"/>
    <col width="8.6640625" bestFit="1" customWidth="1" style="55" min="14342" max="14342"/>
    <col width="8.88671875" customWidth="1" style="55" min="14343" max="14592"/>
    <col width="23.109375" bestFit="1" customWidth="1" style="55" min="14593" max="14593"/>
    <col width="8.88671875" customWidth="1" style="55" min="14594" max="14594"/>
    <col width="16" customWidth="1" style="55" min="14595" max="14595"/>
    <col width="8.88671875" customWidth="1" style="55" min="14596" max="14597"/>
    <col width="8.6640625" bestFit="1" customWidth="1" style="55" min="14598" max="14598"/>
    <col width="8.88671875" customWidth="1" style="55" min="14599" max="14848"/>
    <col width="23.109375" bestFit="1" customWidth="1" style="55" min="14849" max="14849"/>
    <col width="8.88671875" customWidth="1" style="55" min="14850" max="14850"/>
    <col width="16" customWidth="1" style="55" min="14851" max="14851"/>
    <col width="8.88671875" customWidth="1" style="55" min="14852" max="14853"/>
    <col width="8.6640625" bestFit="1" customWidth="1" style="55" min="14854" max="14854"/>
    <col width="8.88671875" customWidth="1" style="55" min="14855" max="15104"/>
    <col width="23.109375" bestFit="1" customWidth="1" style="55" min="15105" max="15105"/>
    <col width="8.88671875" customWidth="1" style="55" min="15106" max="15106"/>
    <col width="16" customWidth="1" style="55" min="15107" max="15107"/>
    <col width="8.88671875" customWidth="1" style="55" min="15108" max="15109"/>
    <col width="8.6640625" bestFit="1" customWidth="1" style="55" min="15110" max="15110"/>
    <col width="8.88671875" customWidth="1" style="55" min="15111" max="15360"/>
    <col width="23.109375" bestFit="1" customWidth="1" style="55" min="15361" max="15361"/>
    <col width="8.88671875" customWidth="1" style="55" min="15362" max="15362"/>
    <col width="16" customWidth="1" style="55" min="15363" max="15363"/>
    <col width="8.88671875" customWidth="1" style="55" min="15364" max="15365"/>
    <col width="8.6640625" bestFit="1" customWidth="1" style="55" min="15366" max="15366"/>
    <col width="8.88671875" customWidth="1" style="55" min="15367" max="15616"/>
    <col width="23.109375" bestFit="1" customWidth="1" style="55" min="15617" max="15617"/>
    <col width="8.88671875" customWidth="1" style="55" min="15618" max="15618"/>
    <col width="16" customWidth="1" style="55" min="15619" max="15619"/>
    <col width="8.88671875" customWidth="1" style="55" min="15620" max="15621"/>
    <col width="8.6640625" bestFit="1" customWidth="1" style="55" min="15622" max="15622"/>
    <col width="8.88671875" customWidth="1" style="55" min="15623" max="15872"/>
    <col width="23.109375" bestFit="1" customWidth="1" style="55" min="15873" max="15873"/>
    <col width="8.88671875" customWidth="1" style="55" min="15874" max="15874"/>
    <col width="16" customWidth="1" style="55" min="15875" max="15875"/>
    <col width="8.88671875" customWidth="1" style="55" min="15876" max="15877"/>
    <col width="8.6640625" bestFit="1" customWidth="1" style="55" min="15878" max="15878"/>
    <col width="8.88671875" customWidth="1" style="55" min="15879" max="16128"/>
    <col width="23.109375" bestFit="1" customWidth="1" style="55" min="16129" max="16129"/>
    <col width="8.88671875" customWidth="1" style="55" min="16130" max="16130"/>
    <col width="16" customWidth="1" style="55" min="16131" max="16131"/>
    <col width="8.88671875" customWidth="1" style="55" min="16132" max="16133"/>
    <col width="8.6640625" bestFit="1" customWidth="1" style="55" min="16134" max="16134"/>
    <col width="8.88671875" customWidth="1" style="55" min="16135" max="16384"/>
  </cols>
  <sheetData>
    <row r="1" ht="30" customHeight="1">
      <c r="A1" s="52" t="inlineStr">
        <is>
          <t>Element</t>
        </is>
      </c>
      <c r="B1" s="52" t="inlineStr">
        <is>
          <t>Type</t>
        </is>
      </c>
      <c r="C1" s="52" t="inlineStr">
        <is>
          <t>PosType</t>
        </is>
      </c>
      <c r="D1" s="53" t="inlineStr">
        <is>
          <t>Position</t>
        </is>
      </c>
      <c r="E1" s="52" t="n"/>
      <c r="F1" s="52" t="inlineStr">
        <is>
          <t>DataStart</t>
        </is>
      </c>
      <c r="G1" s="54" t="inlineStr">
        <is>
          <t>S34</t>
        </is>
      </c>
      <c r="I1" s="50" t="n"/>
      <c r="O1" s="56" t="inlineStr">
        <is>
          <t xml:space="preserve">
 DATES</t>
        </is>
      </c>
    </row>
    <row r="2" ht="15.75" customHeight="1">
      <c r="A2" s="52" t="inlineStr">
        <is>
          <t>FREQ</t>
        </is>
      </c>
      <c r="B2" s="52" t="inlineStr">
        <is>
          <t>DIM</t>
        </is>
      </c>
      <c r="C2" s="54" t="inlineStr">
        <is>
          <t>COLUMN</t>
        </is>
      </c>
      <c r="D2" s="54" t="n">
        <v>1</v>
      </c>
      <c r="E2" s="52" t="n"/>
      <c r="F2" s="52" t="inlineStr">
        <is>
          <t>NumColums</t>
        </is>
      </c>
      <c r="G2" s="57" t="inlineStr">
        <is>
          <t>5</t>
        </is>
      </c>
      <c r="H2" s="50" t="n"/>
      <c r="I2" s="50" t="n"/>
      <c r="J2" s="50" t="n"/>
      <c r="K2" s="50" t="n"/>
      <c r="L2" s="50" t="n"/>
      <c r="M2" s="50" t="n"/>
      <c r="N2" s="50" t="n"/>
      <c r="O2" s="50" t="n"/>
      <c r="P2" s="50" t="n"/>
      <c r="Q2" s="50" t="n"/>
      <c r="R2" s="50" t="n"/>
      <c r="S2" s="50" t="n"/>
      <c r="T2" s="50" t="n"/>
      <c r="U2" s="50" t="n"/>
      <c r="V2" s="50" t="n"/>
      <c r="W2" s="50" t="n"/>
      <c r="X2" s="50" t="n"/>
      <c r="Y2" s="50" t="n"/>
      <c r="Z2" s="50" t="n"/>
      <c r="AA2" s="50" t="n"/>
      <c r="AB2" s="50" t="n"/>
      <c r="AC2" s="50" t="n"/>
      <c r="AD2" s="50" t="n"/>
      <c r="AE2" s="50" t="n"/>
      <c r="AF2" s="50" t="n"/>
      <c r="AG2" s="50" t="n"/>
      <c r="AH2" s="50" t="n"/>
      <c r="AI2" s="50" t="n"/>
      <c r="AJ2" s="50" t="n"/>
      <c r="AK2" s="50" t="n"/>
      <c r="AL2" s="50" t="n"/>
      <c r="AM2" s="50" t="n"/>
      <c r="AN2" s="50" t="n"/>
      <c r="AO2" s="50" t="n"/>
      <c r="AP2" s="50" t="n"/>
      <c r="AQ2" s="50" t="n"/>
      <c r="AR2" s="50" t="n"/>
      <c r="AS2" s="50" t="n"/>
      <c r="AT2" s="50" t="n"/>
      <c r="AU2" s="50" t="n"/>
      <c r="AV2" s="50" t="n"/>
      <c r="AW2" s="50" t="n"/>
      <c r="AX2" s="50" t="n"/>
      <c r="AY2" s="50" t="n"/>
      <c r="AZ2" s="50" t="n"/>
      <c r="BA2" s="50" t="n"/>
      <c r="BB2" s="50" t="n"/>
      <c r="BC2" s="50" t="n"/>
      <c r="BD2" s="50" t="n"/>
      <c r="BE2" s="50" t="n"/>
      <c r="BF2" s="50" t="n"/>
      <c r="BG2" s="50" t="n"/>
      <c r="BH2" s="50" t="n"/>
      <c r="BI2" s="50" t="n"/>
      <c r="BJ2" s="50" t="n"/>
      <c r="BK2" s="50" t="n"/>
      <c r="BL2" s="50" t="n"/>
      <c r="BM2" s="50" t="n"/>
      <c r="BN2" s="50" t="n"/>
      <c r="BO2" s="50" t="n"/>
      <c r="BP2" s="50" t="n"/>
      <c r="BQ2" s="50" t="n"/>
      <c r="BR2" s="50" t="n"/>
      <c r="BS2" s="50" t="n"/>
      <c r="BT2" s="50" t="n"/>
      <c r="BU2" s="50" t="n"/>
      <c r="BV2" s="50" t="n"/>
      <c r="BW2" s="50" t="n"/>
      <c r="BX2" s="50" t="n"/>
      <c r="BY2" s="50" t="n"/>
      <c r="BZ2" s="50" t="n"/>
      <c r="CA2" s="50" t="n"/>
      <c r="CB2" s="50" t="n"/>
      <c r="CC2" s="50" t="n"/>
      <c r="CD2" s="50" t="n"/>
      <c r="CE2" s="50" t="n"/>
      <c r="CF2" s="50" t="n"/>
      <c r="CG2" s="50" t="n"/>
      <c r="CH2" s="50" t="n"/>
      <c r="CI2" s="50" t="n"/>
      <c r="CJ2" s="50" t="n"/>
      <c r="CK2" s="50" t="n"/>
      <c r="CL2" s="50" t="n"/>
      <c r="CM2" s="50" t="n"/>
      <c r="CN2" s="50" t="n"/>
      <c r="CO2" s="50" t="n"/>
      <c r="CP2" s="50" t="n"/>
      <c r="CQ2" s="50" t="n"/>
      <c r="CR2" s="50" t="n"/>
      <c r="CS2" s="50" t="n"/>
      <c r="CT2" s="50" t="n"/>
      <c r="CU2" s="50" t="n"/>
      <c r="CV2" s="50" t="n"/>
      <c r="CW2" s="50" t="n"/>
      <c r="CX2" s="50" t="n"/>
      <c r="CY2" s="50" t="n"/>
      <c r="CZ2" s="50" t="n"/>
      <c r="DA2" s="50" t="n"/>
      <c r="DB2" s="50" t="n"/>
      <c r="DC2" s="50" t="n"/>
      <c r="DD2" s="50" t="n"/>
      <c r="DE2" s="50" t="n"/>
      <c r="DF2" s="50" t="n"/>
      <c r="DG2" s="50" t="n"/>
      <c r="DH2" s="50" t="n"/>
      <c r="DI2" s="50" t="n"/>
      <c r="DJ2" s="50" t="n"/>
      <c r="DK2" s="50" t="n"/>
      <c r="DL2" s="50" t="n"/>
      <c r="DM2" s="50" t="n"/>
      <c r="DN2" s="50" t="n"/>
      <c r="DO2" s="50" t="n"/>
      <c r="DP2" s="50" t="n"/>
      <c r="DQ2" s="50" t="n"/>
      <c r="DR2" s="50" t="n"/>
      <c r="DS2" s="50" t="n"/>
      <c r="DT2" s="50" t="n"/>
      <c r="DU2" s="50" t="n"/>
      <c r="DV2" s="50" t="n"/>
      <c r="DW2" s="50" t="n"/>
      <c r="DX2" s="50" t="n"/>
      <c r="DY2" s="50" t="n"/>
      <c r="DZ2" s="50" t="n"/>
      <c r="EA2" s="50" t="n"/>
      <c r="EB2" s="50" t="n"/>
      <c r="EC2" s="50" t="n"/>
      <c r="ED2" s="50" t="n"/>
      <c r="EE2" s="50" t="n"/>
      <c r="EF2" s="50" t="n"/>
      <c r="EG2" s="50" t="n"/>
      <c r="EH2" s="50" t="n"/>
      <c r="EI2" s="50" t="n"/>
      <c r="EJ2" s="50" t="n"/>
      <c r="EK2" s="50" t="n"/>
      <c r="EL2" s="50" t="n"/>
      <c r="EM2" s="50" t="n"/>
      <c r="EN2" s="50" t="n"/>
      <c r="EO2" s="50" t="n"/>
      <c r="EP2" s="50" t="n"/>
      <c r="EQ2" s="50" t="n"/>
      <c r="ER2" s="50" t="n"/>
      <c r="ES2" s="50" t="n"/>
      <c r="ET2" s="50" t="n"/>
      <c r="EU2" s="50" t="n"/>
      <c r="EV2" s="50" t="n"/>
      <c r="EW2" s="50" t="n"/>
      <c r="EX2" s="50" t="n"/>
      <c r="EY2" s="50" t="n"/>
      <c r="EZ2" s="50" t="n"/>
      <c r="FA2" s="50" t="n"/>
      <c r="FB2" s="50" t="n"/>
      <c r="FC2" s="50" t="n"/>
      <c r="FD2" s="50" t="n"/>
      <c r="FE2" s="50" t="n"/>
      <c r="FF2" s="50" t="n"/>
      <c r="FG2" s="50" t="n"/>
      <c r="FH2" s="50" t="n"/>
      <c r="FI2" s="50" t="n"/>
      <c r="FJ2" s="50" t="n"/>
      <c r="FK2" s="50" t="n"/>
      <c r="FL2" s="50" t="n"/>
      <c r="FM2" s="50" t="n"/>
      <c r="FN2" s="50" t="n"/>
      <c r="FO2" s="50" t="n"/>
      <c r="FP2" s="50" t="n"/>
      <c r="FQ2" s="50" t="n"/>
      <c r="FR2" s="50" t="n"/>
      <c r="FS2" s="50" t="n"/>
      <c r="FT2" s="50" t="n"/>
      <c r="FU2" s="50" t="n"/>
      <c r="FV2" s="50" t="n"/>
      <c r="FW2" s="50" t="n"/>
      <c r="FX2" s="50" t="n"/>
      <c r="FY2" s="50" t="n"/>
      <c r="FZ2" s="50" t="n"/>
      <c r="GA2" s="50" t="n"/>
      <c r="GB2" s="50" t="n"/>
      <c r="GC2" s="50" t="n"/>
      <c r="GD2" s="50" t="n"/>
      <c r="GE2" s="50" t="n"/>
      <c r="GF2" s="50" t="n"/>
      <c r="GG2" s="50" t="n"/>
      <c r="GH2" s="50" t="n"/>
      <c r="GI2" s="50" t="n"/>
      <c r="GJ2" s="50" t="n"/>
      <c r="GK2" s="50" t="n"/>
      <c r="GL2" s="50" t="n"/>
      <c r="GM2" s="50" t="n"/>
      <c r="GN2" s="50" t="n"/>
      <c r="GO2" s="50" t="n"/>
      <c r="GP2" s="50" t="n"/>
      <c r="GQ2" s="50" t="n"/>
      <c r="GR2" s="50" t="n"/>
      <c r="GS2" s="50" t="n"/>
      <c r="GT2" s="50" t="n"/>
      <c r="GU2" s="50" t="n"/>
      <c r="GV2" s="50" t="n"/>
      <c r="GW2" s="50" t="n"/>
      <c r="GX2" s="50" t="n"/>
      <c r="GY2" s="50" t="n"/>
      <c r="GZ2" s="50" t="n"/>
      <c r="HA2" s="50" t="n"/>
      <c r="HB2" s="50" t="n"/>
      <c r="HC2" s="50" t="n"/>
      <c r="HD2" s="50" t="n"/>
      <c r="HE2" s="50" t="n"/>
      <c r="HF2" s="50" t="n"/>
      <c r="HG2" s="50" t="n"/>
      <c r="HH2" s="50" t="n"/>
      <c r="HI2" s="50" t="n"/>
      <c r="HJ2" s="50" t="n"/>
      <c r="HK2" s="50" t="n"/>
      <c r="HL2" s="50" t="n"/>
      <c r="HM2" s="50" t="n"/>
      <c r="HN2" s="50" t="n"/>
      <c r="HO2" s="50" t="n"/>
      <c r="HP2" s="50" t="n"/>
      <c r="HQ2" s="50" t="n"/>
      <c r="HR2" s="50" t="n"/>
      <c r="HS2" s="50" t="n"/>
      <c r="HT2" s="50" t="n"/>
      <c r="HU2" s="50" t="n"/>
      <c r="HV2" s="50" t="n"/>
      <c r="HW2" s="50" t="n"/>
      <c r="HX2" s="50" t="n"/>
      <c r="HY2" s="50" t="n"/>
      <c r="HZ2" s="50" t="n"/>
      <c r="IA2" s="50" t="n"/>
      <c r="IB2" s="50" t="n"/>
      <c r="IC2" s="50" t="n"/>
      <c r="ID2" s="50" t="n"/>
      <c r="IE2" s="50" t="n"/>
      <c r="IF2" s="50" t="n"/>
      <c r="IG2" s="50" t="n"/>
      <c r="IH2" s="50" t="n"/>
      <c r="II2" s="50" t="n"/>
      <c r="IJ2" s="50" t="n"/>
      <c r="IK2" s="50" t="n"/>
      <c r="IL2" s="50" t="n"/>
      <c r="IM2" s="50" t="n"/>
      <c r="IN2" s="50" t="n"/>
      <c r="IO2" s="50" t="n"/>
      <c r="IP2" s="50" t="n"/>
      <c r="IQ2" s="50" t="n"/>
      <c r="IR2" s="50" t="n"/>
      <c r="IS2" s="50" t="n"/>
      <c r="IT2" s="50" t="n"/>
      <c r="IU2" s="50" t="n"/>
      <c r="IV2" s="50" t="n"/>
    </row>
    <row r="3" ht="15.75" customHeight="1">
      <c r="A3" s="52" t="inlineStr">
        <is>
          <t>REF_AREA</t>
        </is>
      </c>
      <c r="B3" s="52" t="inlineStr">
        <is>
          <t>DIM</t>
        </is>
      </c>
      <c r="C3" s="54" t="inlineStr">
        <is>
          <t>COLUMN</t>
        </is>
      </c>
      <c r="D3" s="54" t="n">
        <v>3</v>
      </c>
      <c r="E3" s="52" t="n"/>
      <c r="F3" s="50" t="n"/>
      <c r="G3" s="50" t="n"/>
      <c r="H3" s="50" t="n"/>
      <c r="I3" s="50" t="n"/>
      <c r="J3" s="50" t="n"/>
      <c r="K3" s="50" t="n"/>
      <c r="L3" s="50" t="n"/>
      <c r="M3" s="50" t="n"/>
      <c r="N3" s="50" t="n"/>
      <c r="O3" s="50" t="n"/>
      <c r="P3" s="50" t="n"/>
      <c r="Q3" s="50" t="n"/>
      <c r="R3" s="50" t="n"/>
      <c r="S3" s="50" t="n"/>
      <c r="T3" s="50" t="n"/>
      <c r="U3" s="50" t="n"/>
      <c r="V3" s="50" t="n"/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  <c r="AH3" s="50" t="n"/>
      <c r="AI3" s="50" t="n"/>
      <c r="AJ3" s="50" t="n"/>
      <c r="AK3" s="50" t="n"/>
      <c r="AL3" s="50" t="n"/>
      <c r="AM3" s="50" t="n"/>
      <c r="AN3" s="50" t="n"/>
      <c r="AO3" s="50" t="n"/>
      <c r="AP3" s="50" t="n"/>
      <c r="AQ3" s="50" t="n"/>
      <c r="AR3" s="50" t="n"/>
      <c r="AS3" s="50" t="n"/>
      <c r="AT3" s="50" t="n"/>
      <c r="AU3" s="50" t="n"/>
      <c r="AV3" s="50" t="n"/>
      <c r="AW3" s="50" t="n"/>
      <c r="AX3" s="50" t="n"/>
      <c r="AY3" s="50" t="n"/>
      <c r="AZ3" s="50" t="n"/>
      <c r="BA3" s="50" t="n"/>
      <c r="BB3" s="50" t="n"/>
      <c r="BC3" s="50" t="n"/>
      <c r="BD3" s="50" t="n"/>
      <c r="BE3" s="50" t="n"/>
      <c r="BF3" s="50" t="n"/>
      <c r="BG3" s="50" t="n"/>
      <c r="BH3" s="50" t="n"/>
      <c r="BI3" s="50" t="n"/>
      <c r="BJ3" s="50" t="n"/>
      <c r="BK3" s="50" t="n"/>
      <c r="BL3" s="50" t="n"/>
      <c r="BM3" s="50" t="n"/>
      <c r="BN3" s="50" t="n"/>
      <c r="BO3" s="50" t="n"/>
      <c r="BP3" s="50" t="n"/>
      <c r="BQ3" s="50" t="n"/>
      <c r="BR3" s="50" t="n"/>
      <c r="BS3" s="50" t="n"/>
      <c r="BT3" s="50" t="n"/>
      <c r="BU3" s="50" t="n"/>
      <c r="BV3" s="50" t="n"/>
      <c r="BW3" s="50" t="n"/>
      <c r="BX3" s="50" t="n"/>
      <c r="BY3" s="50" t="n"/>
      <c r="BZ3" s="50" t="n"/>
      <c r="CA3" s="50" t="n"/>
      <c r="CB3" s="50" t="n"/>
      <c r="CC3" s="50" t="n"/>
      <c r="CD3" s="50" t="n"/>
      <c r="CE3" s="50" t="n"/>
      <c r="CF3" s="50" t="n"/>
      <c r="CG3" s="50" t="n"/>
      <c r="CH3" s="50" t="n"/>
      <c r="CI3" s="50" t="n"/>
      <c r="CJ3" s="50" t="n"/>
      <c r="CK3" s="50" t="n"/>
      <c r="CL3" s="50" t="n"/>
      <c r="CM3" s="50" t="n"/>
      <c r="CN3" s="50" t="n"/>
      <c r="CO3" s="50" t="n"/>
      <c r="CP3" s="50" t="n"/>
      <c r="CQ3" s="50" t="n"/>
      <c r="CR3" s="50" t="n"/>
      <c r="CS3" s="50" t="n"/>
      <c r="CT3" s="50" t="n"/>
      <c r="CU3" s="50" t="n"/>
      <c r="CV3" s="50" t="n"/>
      <c r="CW3" s="50" t="n"/>
      <c r="CX3" s="50" t="n"/>
      <c r="CY3" s="50" t="n"/>
      <c r="CZ3" s="50" t="n"/>
      <c r="DA3" s="50" t="n"/>
      <c r="DB3" s="50" t="n"/>
      <c r="DC3" s="50" t="n"/>
      <c r="DD3" s="50" t="n"/>
      <c r="DE3" s="50" t="n"/>
      <c r="DF3" s="50" t="n"/>
      <c r="DG3" s="50" t="n"/>
      <c r="DH3" s="50" t="n"/>
      <c r="DI3" s="50" t="n"/>
      <c r="DJ3" s="50" t="n"/>
      <c r="DK3" s="50" t="n"/>
      <c r="DL3" s="50" t="n"/>
      <c r="DM3" s="50" t="n"/>
      <c r="DN3" s="50" t="n"/>
      <c r="DO3" s="50" t="n"/>
      <c r="DP3" s="50" t="n"/>
      <c r="DQ3" s="50" t="n"/>
      <c r="DR3" s="50" t="n"/>
      <c r="DS3" s="50" t="n"/>
      <c r="DT3" s="50" t="n"/>
      <c r="DU3" s="50" t="n"/>
      <c r="DV3" s="50" t="n"/>
      <c r="DW3" s="50" t="n"/>
      <c r="DX3" s="50" t="n"/>
      <c r="DY3" s="50" t="n"/>
      <c r="DZ3" s="50" t="n"/>
      <c r="EA3" s="50" t="n"/>
      <c r="EB3" s="50" t="n"/>
      <c r="EC3" s="50" t="n"/>
      <c r="ED3" s="50" t="n"/>
      <c r="EE3" s="50" t="n"/>
      <c r="EF3" s="50" t="n"/>
      <c r="EG3" s="50" t="n"/>
      <c r="EH3" s="50" t="n"/>
      <c r="EI3" s="50" t="n"/>
      <c r="EJ3" s="50" t="n"/>
      <c r="EK3" s="50" t="n"/>
      <c r="EL3" s="50" t="n"/>
      <c r="EM3" s="50" t="n"/>
      <c r="EN3" s="50" t="n"/>
      <c r="EO3" s="50" t="n"/>
      <c r="EP3" s="50" t="n"/>
      <c r="EQ3" s="50" t="n"/>
      <c r="ER3" s="50" t="n"/>
      <c r="ES3" s="50" t="n"/>
      <c r="ET3" s="50" t="n"/>
      <c r="EU3" s="50" t="n"/>
      <c r="EV3" s="50" t="n"/>
      <c r="EW3" s="50" t="n"/>
      <c r="EX3" s="50" t="n"/>
      <c r="EY3" s="50" t="n"/>
      <c r="EZ3" s="50" t="n"/>
      <c r="FA3" s="50" t="n"/>
      <c r="FB3" s="50" t="n"/>
      <c r="FC3" s="50" t="n"/>
      <c r="FD3" s="50" t="n"/>
      <c r="FE3" s="50" t="n"/>
      <c r="FF3" s="50" t="n"/>
      <c r="FG3" s="50" t="n"/>
      <c r="FH3" s="50" t="n"/>
      <c r="FI3" s="50" t="n"/>
      <c r="FJ3" s="50" t="n"/>
      <c r="FK3" s="50" t="n"/>
      <c r="FL3" s="50" t="n"/>
      <c r="FM3" s="50" t="n"/>
      <c r="FN3" s="50" t="n"/>
      <c r="FO3" s="50" t="n"/>
      <c r="FP3" s="50" t="n"/>
      <c r="FQ3" s="50" t="n"/>
      <c r="FR3" s="50" t="n"/>
      <c r="FS3" s="50" t="n"/>
      <c r="FT3" s="50" t="n"/>
      <c r="FU3" s="50" t="n"/>
      <c r="FV3" s="50" t="n"/>
      <c r="FW3" s="50" t="n"/>
      <c r="FX3" s="50" t="n"/>
      <c r="FY3" s="50" t="n"/>
      <c r="FZ3" s="50" t="n"/>
      <c r="GA3" s="50" t="n"/>
      <c r="GB3" s="50" t="n"/>
      <c r="GC3" s="50" t="n"/>
      <c r="GD3" s="50" t="n"/>
      <c r="GE3" s="50" t="n"/>
      <c r="GF3" s="50" t="n"/>
      <c r="GG3" s="50" t="n"/>
      <c r="GH3" s="50" t="n"/>
      <c r="GI3" s="50" t="n"/>
      <c r="GJ3" s="50" t="n"/>
      <c r="GK3" s="50" t="n"/>
      <c r="GL3" s="50" t="n"/>
      <c r="GM3" s="50" t="n"/>
      <c r="GN3" s="50" t="n"/>
      <c r="GO3" s="50" t="n"/>
      <c r="GP3" s="50" t="n"/>
      <c r="GQ3" s="50" t="n"/>
      <c r="GR3" s="50" t="n"/>
      <c r="GS3" s="50" t="n"/>
      <c r="GT3" s="50" t="n"/>
      <c r="GU3" s="50" t="n"/>
      <c r="GV3" s="50" t="n"/>
      <c r="GW3" s="50" t="n"/>
      <c r="GX3" s="50" t="n"/>
      <c r="GY3" s="50" t="n"/>
      <c r="GZ3" s="50" t="n"/>
      <c r="HA3" s="50" t="n"/>
      <c r="HB3" s="50" t="n"/>
      <c r="HC3" s="50" t="n"/>
      <c r="HD3" s="50" t="n"/>
      <c r="HE3" s="50" t="n"/>
      <c r="HF3" s="50" t="n"/>
      <c r="HG3" s="50" t="n"/>
      <c r="HH3" s="50" t="n"/>
      <c r="HI3" s="50" t="n"/>
      <c r="HJ3" s="50" t="n"/>
      <c r="HK3" s="50" t="n"/>
      <c r="HL3" s="50" t="n"/>
      <c r="HM3" s="50" t="n"/>
      <c r="HN3" s="50" t="n"/>
      <c r="HO3" s="50" t="n"/>
      <c r="HP3" s="50" t="n"/>
      <c r="HQ3" s="50" t="n"/>
      <c r="HR3" s="50" t="n"/>
      <c r="HS3" s="50" t="n"/>
      <c r="HT3" s="50" t="n"/>
      <c r="HU3" s="50" t="n"/>
      <c r="HV3" s="50" t="n"/>
      <c r="HW3" s="50" t="n"/>
      <c r="HX3" s="50" t="n"/>
      <c r="HY3" s="50" t="n"/>
      <c r="HZ3" s="50" t="n"/>
      <c r="IA3" s="50" t="n"/>
      <c r="IB3" s="50" t="n"/>
      <c r="IC3" s="50" t="n"/>
      <c r="ID3" s="50" t="n"/>
      <c r="IE3" s="50" t="n"/>
      <c r="IF3" s="50" t="n"/>
      <c r="IG3" s="50" t="n"/>
      <c r="IH3" s="50" t="n"/>
      <c r="II3" s="50" t="n"/>
      <c r="IJ3" s="50" t="n"/>
      <c r="IK3" s="50" t="n"/>
      <c r="IL3" s="50" t="n"/>
      <c r="IM3" s="50" t="n"/>
      <c r="IN3" s="50" t="n"/>
      <c r="IO3" s="50" t="n"/>
      <c r="IP3" s="50" t="n"/>
      <c r="IQ3" s="50" t="n"/>
      <c r="IR3" s="50" t="n"/>
      <c r="IS3" s="50" t="n"/>
      <c r="IT3" s="50" t="n"/>
      <c r="IU3" s="50" t="n"/>
      <c r="IV3" s="50" t="n"/>
    </row>
    <row r="4" ht="15.75" customHeight="1">
      <c r="A4" s="52" t="inlineStr">
        <is>
          <t>TIME</t>
        </is>
      </c>
      <c r="B4" s="52" t="inlineStr">
        <is>
          <t>DIM</t>
        </is>
      </c>
      <c r="C4" s="54" t="inlineStr">
        <is>
          <t>ROW</t>
        </is>
      </c>
      <c r="D4" s="61" t="n">
        <v>33</v>
      </c>
      <c r="E4" s="52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0" t="n"/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  <c r="AH4" s="50" t="n"/>
      <c r="AI4" s="50" t="n"/>
      <c r="AJ4" s="50" t="n"/>
      <c r="AK4" s="50" t="n"/>
      <c r="AL4" s="50" t="n"/>
      <c r="AM4" s="50" t="n"/>
      <c r="AN4" s="50" t="n"/>
      <c r="AO4" s="50" t="n"/>
      <c r="AP4" s="50" t="n"/>
      <c r="AQ4" s="50" t="n"/>
      <c r="AR4" s="50" t="n"/>
      <c r="AS4" s="50" t="n"/>
      <c r="AT4" s="50" t="n"/>
      <c r="AU4" s="50" t="n"/>
      <c r="AV4" s="50" t="n"/>
      <c r="AW4" s="50" t="n"/>
      <c r="AX4" s="50" t="n"/>
      <c r="AY4" s="50" t="n"/>
      <c r="AZ4" s="50" t="n"/>
      <c r="BA4" s="50" t="n"/>
      <c r="BB4" s="50" t="n"/>
      <c r="BC4" s="50" t="n"/>
      <c r="BD4" s="50" t="n"/>
      <c r="BE4" s="50" t="n"/>
      <c r="BF4" s="50" t="n"/>
      <c r="BG4" s="50" t="n"/>
      <c r="BH4" s="50" t="n"/>
      <c r="BI4" s="50" t="n"/>
      <c r="BJ4" s="50" t="n"/>
      <c r="BK4" s="50" t="n"/>
      <c r="BL4" s="50" t="n"/>
      <c r="BM4" s="50" t="n"/>
      <c r="BN4" s="50" t="n"/>
      <c r="BO4" s="50" t="n"/>
      <c r="BP4" s="50" t="n"/>
      <c r="BQ4" s="50" t="n"/>
      <c r="BR4" s="50" t="n"/>
      <c r="BS4" s="50" t="n"/>
      <c r="BT4" s="50" t="n"/>
      <c r="BU4" s="50" t="n"/>
      <c r="BV4" s="50" t="n"/>
      <c r="BW4" s="50" t="n"/>
      <c r="BX4" s="50" t="n"/>
      <c r="BY4" s="50" t="n"/>
      <c r="BZ4" s="50" t="n"/>
      <c r="CA4" s="50" t="n"/>
      <c r="CB4" s="50" t="n"/>
      <c r="CC4" s="50" t="n"/>
      <c r="CD4" s="50" t="n"/>
      <c r="CE4" s="50" t="n"/>
      <c r="CF4" s="50" t="n"/>
      <c r="CG4" s="50" t="n"/>
      <c r="CH4" s="50" t="n"/>
      <c r="CI4" s="50" t="n"/>
      <c r="CJ4" s="50" t="n"/>
      <c r="CK4" s="50" t="n"/>
      <c r="CL4" s="50" t="n"/>
      <c r="CM4" s="50" t="n"/>
      <c r="CN4" s="50" t="n"/>
      <c r="CO4" s="50" t="n"/>
      <c r="CP4" s="50" t="n"/>
      <c r="CQ4" s="50" t="n"/>
      <c r="CR4" s="50" t="n"/>
      <c r="CS4" s="50" t="n"/>
      <c r="CT4" s="50" t="n"/>
      <c r="CU4" s="50" t="n"/>
      <c r="CV4" s="50" t="n"/>
      <c r="CW4" s="50" t="n"/>
      <c r="CX4" s="50" t="n"/>
      <c r="CY4" s="50" t="n"/>
      <c r="CZ4" s="50" t="n"/>
      <c r="DA4" s="50" t="n"/>
      <c r="DB4" s="50" t="n"/>
      <c r="DC4" s="50" t="n"/>
      <c r="DD4" s="50" t="n"/>
      <c r="DE4" s="50" t="n"/>
      <c r="DF4" s="50" t="n"/>
      <c r="DG4" s="50" t="n"/>
      <c r="DH4" s="50" t="n"/>
      <c r="DI4" s="50" t="n"/>
      <c r="DJ4" s="50" t="n"/>
      <c r="DK4" s="50" t="n"/>
      <c r="DL4" s="50" t="n"/>
      <c r="DM4" s="50" t="n"/>
      <c r="DN4" s="50" t="n"/>
      <c r="DO4" s="50" t="n"/>
      <c r="DP4" s="50" t="n"/>
      <c r="DQ4" s="50" t="n"/>
      <c r="DR4" s="50" t="n"/>
      <c r="DS4" s="50" t="n"/>
      <c r="DT4" s="50" t="n"/>
      <c r="DU4" s="50" t="n"/>
      <c r="DV4" s="50" t="n"/>
      <c r="DW4" s="50" t="n"/>
      <c r="DX4" s="50" t="n"/>
      <c r="DY4" s="50" t="n"/>
      <c r="DZ4" s="50" t="n"/>
      <c r="EA4" s="50" t="n"/>
      <c r="EB4" s="50" t="n"/>
      <c r="EC4" s="50" t="n"/>
      <c r="ED4" s="50" t="n"/>
      <c r="EE4" s="50" t="n"/>
      <c r="EF4" s="50" t="n"/>
      <c r="EG4" s="50" t="n"/>
      <c r="EH4" s="50" t="n"/>
      <c r="EI4" s="50" t="n"/>
      <c r="EJ4" s="50" t="n"/>
      <c r="EK4" s="50" t="n"/>
      <c r="EL4" s="50" t="n"/>
      <c r="EM4" s="50" t="n"/>
      <c r="EN4" s="50" t="n"/>
      <c r="EO4" s="50" t="n"/>
      <c r="EP4" s="50" t="n"/>
      <c r="EQ4" s="50" t="n"/>
      <c r="ER4" s="50" t="n"/>
      <c r="ES4" s="50" t="n"/>
      <c r="ET4" s="50" t="n"/>
      <c r="EU4" s="50" t="n"/>
      <c r="EV4" s="50" t="n"/>
      <c r="EW4" s="50" t="n"/>
      <c r="EX4" s="50" t="n"/>
      <c r="EY4" s="50" t="n"/>
      <c r="EZ4" s="50" t="n"/>
      <c r="FA4" s="50" t="n"/>
      <c r="FB4" s="50" t="n"/>
      <c r="FC4" s="50" t="n"/>
      <c r="FD4" s="50" t="n"/>
      <c r="FE4" s="50" t="n"/>
      <c r="FF4" s="50" t="n"/>
      <c r="FG4" s="50" t="n"/>
      <c r="FH4" s="50" t="n"/>
      <c r="FI4" s="50" t="n"/>
      <c r="FJ4" s="50" t="n"/>
      <c r="FK4" s="50" t="n"/>
      <c r="FL4" s="50" t="n"/>
      <c r="FM4" s="50" t="n"/>
      <c r="FN4" s="50" t="n"/>
      <c r="FO4" s="50" t="n"/>
      <c r="FP4" s="50" t="n"/>
      <c r="FQ4" s="50" t="n"/>
      <c r="FR4" s="50" t="n"/>
      <c r="FS4" s="50" t="n"/>
      <c r="FT4" s="50" t="n"/>
      <c r="FU4" s="50" t="n"/>
      <c r="FV4" s="50" t="n"/>
      <c r="FW4" s="50" t="n"/>
      <c r="FX4" s="50" t="n"/>
      <c r="FY4" s="50" t="n"/>
      <c r="FZ4" s="50" t="n"/>
      <c r="GA4" s="50" t="n"/>
      <c r="GB4" s="50" t="n"/>
      <c r="GC4" s="50" t="n"/>
      <c r="GD4" s="50" t="n"/>
      <c r="GE4" s="50" t="n"/>
      <c r="GF4" s="50" t="n"/>
      <c r="GG4" s="50" t="n"/>
      <c r="GH4" s="50" t="n"/>
      <c r="GI4" s="50" t="n"/>
      <c r="GJ4" s="50" t="n"/>
      <c r="GK4" s="50" t="n"/>
      <c r="GL4" s="50" t="n"/>
      <c r="GM4" s="50" t="n"/>
      <c r="GN4" s="50" t="n"/>
      <c r="GO4" s="50" t="n"/>
      <c r="GP4" s="50" t="n"/>
      <c r="GQ4" s="50" t="n"/>
      <c r="GR4" s="50" t="n"/>
      <c r="GS4" s="50" t="n"/>
      <c r="GT4" s="50" t="n"/>
      <c r="GU4" s="50" t="n"/>
      <c r="GV4" s="50" t="n"/>
      <c r="GW4" s="50" t="n"/>
      <c r="GX4" s="50" t="n"/>
      <c r="GY4" s="50" t="n"/>
      <c r="GZ4" s="50" t="n"/>
      <c r="HA4" s="50" t="n"/>
      <c r="HB4" s="50" t="n"/>
      <c r="HC4" s="50" t="n"/>
      <c r="HD4" s="50" t="n"/>
      <c r="HE4" s="50" t="n"/>
      <c r="HF4" s="50" t="n"/>
      <c r="HG4" s="50" t="n"/>
      <c r="HH4" s="50" t="n"/>
      <c r="HI4" s="50" t="n"/>
      <c r="HJ4" s="50" t="n"/>
      <c r="HK4" s="50" t="n"/>
      <c r="HL4" s="50" t="n"/>
      <c r="HM4" s="50" t="n"/>
      <c r="HN4" s="50" t="n"/>
      <c r="HO4" s="50" t="n"/>
      <c r="HP4" s="50" t="n"/>
      <c r="HQ4" s="50" t="n"/>
      <c r="HR4" s="50" t="n"/>
      <c r="HS4" s="50" t="n"/>
      <c r="HT4" s="50" t="n"/>
      <c r="HU4" s="50" t="n"/>
      <c r="HV4" s="50" t="n"/>
      <c r="HW4" s="50" t="n"/>
      <c r="HX4" s="50" t="n"/>
      <c r="HY4" s="50" t="n"/>
      <c r="HZ4" s="50" t="n"/>
      <c r="IA4" s="50" t="n"/>
      <c r="IB4" s="50" t="n"/>
      <c r="IC4" s="50" t="n"/>
      <c r="ID4" s="50" t="n"/>
      <c r="IE4" s="50" t="n"/>
      <c r="IF4" s="50" t="n"/>
      <c r="IG4" s="50" t="n"/>
      <c r="IH4" s="50" t="n"/>
      <c r="II4" s="50" t="n"/>
      <c r="IJ4" s="50" t="n"/>
      <c r="IK4" s="50" t="n"/>
      <c r="IL4" s="50" t="n"/>
      <c r="IM4" s="50" t="n"/>
      <c r="IN4" s="50" t="n"/>
      <c r="IO4" s="50" t="n"/>
      <c r="IP4" s="50" t="n"/>
      <c r="IQ4" s="50" t="n"/>
      <c r="IR4" s="50" t="n"/>
      <c r="IS4" s="50" t="n"/>
      <c r="IT4" s="50" t="n"/>
      <c r="IU4" s="50" t="n"/>
      <c r="IV4" s="50" t="n"/>
    </row>
    <row r="5" ht="15.75" customHeight="1">
      <c r="A5" s="52" t="inlineStr">
        <is>
          <t>ADJUSTMENT</t>
        </is>
      </c>
      <c r="B5" s="52" t="inlineStr">
        <is>
          <t>DIM</t>
        </is>
      </c>
      <c r="C5" s="54" t="inlineStr">
        <is>
          <t>COLUMN</t>
        </is>
      </c>
      <c r="D5" s="54" t="n">
        <v>2</v>
      </c>
      <c r="E5" s="52" t="n"/>
      <c r="F5" s="52" t="n"/>
      <c r="G5" s="52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0" t="n"/>
      <c r="V5" s="50" t="n"/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  <c r="AH5" s="50" t="n"/>
      <c r="AI5" s="50" t="n"/>
      <c r="AJ5" s="50" t="n"/>
      <c r="AK5" s="50" t="n"/>
      <c r="AL5" s="50" t="n"/>
      <c r="AM5" s="50" t="n"/>
      <c r="AN5" s="50" t="n"/>
      <c r="AO5" s="50" t="n"/>
      <c r="AP5" s="50" t="n"/>
      <c r="AQ5" s="50" t="n"/>
      <c r="AR5" s="50" t="n"/>
      <c r="AS5" s="50" t="n"/>
      <c r="AT5" s="50" t="n"/>
      <c r="AU5" s="50" t="n"/>
      <c r="AV5" s="50" t="n"/>
      <c r="AW5" s="50" t="n"/>
      <c r="AX5" s="50" t="n"/>
      <c r="AY5" s="50" t="n"/>
      <c r="AZ5" s="50" t="n"/>
      <c r="BA5" s="50" t="n"/>
      <c r="BB5" s="50" t="n"/>
      <c r="BC5" s="50" t="n"/>
      <c r="BD5" s="50" t="n"/>
      <c r="BE5" s="50" t="n"/>
      <c r="BF5" s="50" t="n"/>
      <c r="BG5" s="50" t="n"/>
      <c r="BH5" s="50" t="n"/>
      <c r="BI5" s="50" t="n"/>
      <c r="BJ5" s="50" t="n"/>
      <c r="BK5" s="50" t="n"/>
      <c r="BL5" s="50" t="n"/>
      <c r="BM5" s="50" t="n"/>
      <c r="BN5" s="50" t="n"/>
      <c r="BO5" s="50" t="n"/>
      <c r="BP5" s="50" t="n"/>
      <c r="BQ5" s="50" t="n"/>
      <c r="BR5" s="50" t="n"/>
      <c r="BS5" s="50" t="n"/>
      <c r="BT5" s="50" t="n"/>
      <c r="BU5" s="50" t="n"/>
      <c r="BV5" s="50" t="n"/>
      <c r="BW5" s="50" t="n"/>
      <c r="BX5" s="50" t="n"/>
      <c r="BY5" s="50" t="n"/>
      <c r="BZ5" s="50" t="n"/>
      <c r="CA5" s="50" t="n"/>
      <c r="CB5" s="50" t="n"/>
      <c r="CC5" s="50" t="n"/>
      <c r="CD5" s="50" t="n"/>
      <c r="CE5" s="50" t="n"/>
      <c r="CF5" s="50" t="n"/>
      <c r="CG5" s="50" t="n"/>
      <c r="CH5" s="50" t="n"/>
      <c r="CI5" s="50" t="n"/>
      <c r="CJ5" s="50" t="n"/>
      <c r="CK5" s="50" t="n"/>
      <c r="CL5" s="50" t="n"/>
      <c r="CM5" s="50" t="n"/>
      <c r="CN5" s="50" t="n"/>
      <c r="CO5" s="50" t="n"/>
      <c r="CP5" s="50" t="n"/>
      <c r="CQ5" s="50" t="n"/>
      <c r="CR5" s="50" t="n"/>
      <c r="CS5" s="50" t="n"/>
      <c r="CT5" s="50" t="n"/>
      <c r="CU5" s="50" t="n"/>
      <c r="CV5" s="50" t="n"/>
      <c r="CW5" s="50" t="n"/>
      <c r="CX5" s="50" t="n"/>
      <c r="CY5" s="50" t="n"/>
      <c r="CZ5" s="50" t="n"/>
      <c r="DA5" s="50" t="n"/>
      <c r="DB5" s="50" t="n"/>
      <c r="DC5" s="50" t="n"/>
      <c r="DD5" s="50" t="n"/>
      <c r="DE5" s="50" t="n"/>
      <c r="DF5" s="50" t="n"/>
      <c r="DG5" s="50" t="n"/>
      <c r="DH5" s="50" t="n"/>
      <c r="DI5" s="50" t="n"/>
      <c r="DJ5" s="50" t="n"/>
      <c r="DK5" s="50" t="n"/>
      <c r="DL5" s="50" t="n"/>
      <c r="DM5" s="50" t="n"/>
      <c r="DN5" s="50" t="n"/>
      <c r="DO5" s="50" t="n"/>
      <c r="DP5" s="50" t="n"/>
      <c r="DQ5" s="50" t="n"/>
      <c r="DR5" s="50" t="n"/>
      <c r="DS5" s="50" t="n"/>
      <c r="DT5" s="50" t="n"/>
      <c r="DU5" s="50" t="n"/>
      <c r="DV5" s="50" t="n"/>
      <c r="DW5" s="50" t="n"/>
      <c r="DX5" s="50" t="n"/>
      <c r="DY5" s="50" t="n"/>
      <c r="DZ5" s="50" t="n"/>
      <c r="EA5" s="50" t="n"/>
      <c r="EB5" s="50" t="n"/>
      <c r="EC5" s="50" t="n"/>
      <c r="ED5" s="50" t="n"/>
      <c r="EE5" s="50" t="n"/>
      <c r="EF5" s="50" t="n"/>
      <c r="EG5" s="50" t="n"/>
      <c r="EH5" s="50" t="n"/>
      <c r="EI5" s="50" t="n"/>
      <c r="EJ5" s="50" t="n"/>
      <c r="EK5" s="50" t="n"/>
      <c r="EL5" s="50" t="n"/>
      <c r="EM5" s="50" t="n"/>
      <c r="EN5" s="50" t="n"/>
      <c r="EO5" s="50" t="n"/>
      <c r="EP5" s="50" t="n"/>
      <c r="EQ5" s="50" t="n"/>
      <c r="ER5" s="50" t="n"/>
      <c r="ES5" s="50" t="n"/>
      <c r="ET5" s="50" t="n"/>
      <c r="EU5" s="50" t="n"/>
      <c r="EV5" s="50" t="n"/>
      <c r="EW5" s="50" t="n"/>
      <c r="EX5" s="50" t="n"/>
      <c r="EY5" s="50" t="n"/>
      <c r="EZ5" s="50" t="n"/>
      <c r="FA5" s="50" t="n"/>
      <c r="FB5" s="50" t="n"/>
      <c r="FC5" s="50" t="n"/>
      <c r="FD5" s="50" t="n"/>
      <c r="FE5" s="50" t="n"/>
      <c r="FF5" s="50" t="n"/>
      <c r="FG5" s="50" t="n"/>
      <c r="FH5" s="50" t="n"/>
      <c r="FI5" s="50" t="n"/>
      <c r="FJ5" s="50" t="n"/>
      <c r="FK5" s="50" t="n"/>
      <c r="FL5" s="50" t="n"/>
      <c r="FM5" s="50" t="n"/>
      <c r="FN5" s="50" t="n"/>
      <c r="FO5" s="50" t="n"/>
      <c r="FP5" s="50" t="n"/>
      <c r="FQ5" s="50" t="n"/>
      <c r="FR5" s="50" t="n"/>
      <c r="FS5" s="50" t="n"/>
      <c r="FT5" s="50" t="n"/>
      <c r="FU5" s="50" t="n"/>
      <c r="FV5" s="50" t="n"/>
      <c r="FW5" s="50" t="n"/>
      <c r="FX5" s="50" t="n"/>
      <c r="FY5" s="50" t="n"/>
      <c r="FZ5" s="50" t="n"/>
      <c r="GA5" s="50" t="n"/>
      <c r="GB5" s="50" t="n"/>
      <c r="GC5" s="50" t="n"/>
      <c r="GD5" s="50" t="n"/>
      <c r="GE5" s="50" t="n"/>
      <c r="GF5" s="50" t="n"/>
      <c r="GG5" s="50" t="n"/>
      <c r="GH5" s="50" t="n"/>
      <c r="GI5" s="50" t="n"/>
      <c r="GJ5" s="50" t="n"/>
      <c r="GK5" s="50" t="n"/>
      <c r="GL5" s="50" t="n"/>
      <c r="GM5" s="50" t="n"/>
      <c r="GN5" s="50" t="n"/>
      <c r="GO5" s="50" t="n"/>
      <c r="GP5" s="50" t="n"/>
      <c r="GQ5" s="50" t="n"/>
      <c r="GR5" s="50" t="n"/>
      <c r="GS5" s="50" t="n"/>
      <c r="GT5" s="50" t="n"/>
      <c r="GU5" s="50" t="n"/>
      <c r="GV5" s="50" t="n"/>
      <c r="GW5" s="50" t="n"/>
      <c r="GX5" s="50" t="n"/>
      <c r="GY5" s="50" t="n"/>
      <c r="GZ5" s="50" t="n"/>
      <c r="HA5" s="50" t="n"/>
      <c r="HB5" s="50" t="n"/>
      <c r="HC5" s="50" t="n"/>
      <c r="HD5" s="50" t="n"/>
      <c r="HE5" s="50" t="n"/>
      <c r="HF5" s="50" t="n"/>
      <c r="HG5" s="50" t="n"/>
      <c r="HH5" s="50" t="n"/>
      <c r="HI5" s="50" t="n"/>
      <c r="HJ5" s="50" t="n"/>
      <c r="HK5" s="50" t="n"/>
      <c r="HL5" s="50" t="n"/>
      <c r="HM5" s="50" t="n"/>
      <c r="HN5" s="50" t="n"/>
      <c r="HO5" s="50" t="n"/>
      <c r="HP5" s="50" t="n"/>
      <c r="HQ5" s="50" t="n"/>
      <c r="HR5" s="50" t="n"/>
      <c r="HS5" s="50" t="n"/>
      <c r="HT5" s="50" t="n"/>
      <c r="HU5" s="50" t="n"/>
      <c r="HV5" s="50" t="n"/>
      <c r="HW5" s="50" t="n"/>
      <c r="HX5" s="50" t="n"/>
      <c r="HY5" s="50" t="n"/>
      <c r="HZ5" s="50" t="n"/>
      <c r="IA5" s="50" t="n"/>
      <c r="IB5" s="50" t="n"/>
      <c r="IC5" s="50" t="n"/>
      <c r="ID5" s="50" t="n"/>
      <c r="IE5" s="50" t="n"/>
      <c r="IF5" s="50" t="n"/>
      <c r="IG5" s="50" t="n"/>
      <c r="IH5" s="50" t="n"/>
      <c r="II5" s="50" t="n"/>
      <c r="IJ5" s="50" t="n"/>
      <c r="IK5" s="50" t="n"/>
      <c r="IL5" s="50" t="n"/>
      <c r="IM5" s="50" t="n"/>
      <c r="IN5" s="50" t="n"/>
      <c r="IO5" s="50" t="n"/>
      <c r="IP5" s="50" t="n"/>
      <c r="IQ5" s="50" t="n"/>
      <c r="IR5" s="50" t="n"/>
      <c r="IS5" s="50" t="n"/>
      <c r="IT5" s="50" t="n"/>
      <c r="IU5" s="50" t="n"/>
      <c r="IV5" s="50" t="n"/>
    </row>
    <row r="6" ht="15.75" customHeight="1">
      <c r="A6" s="52" t="inlineStr">
        <is>
          <t>PRICES</t>
        </is>
      </c>
      <c r="B6" s="52" t="inlineStr">
        <is>
          <t>DIM</t>
        </is>
      </c>
      <c r="C6" s="54" t="inlineStr">
        <is>
          <t>COLUMN</t>
        </is>
      </c>
      <c r="D6" s="54" t="n">
        <v>13</v>
      </c>
      <c r="E6" s="52" t="n"/>
      <c r="F6" s="52" t="n"/>
      <c r="G6" s="52" t="n"/>
      <c r="H6" s="50" t="n"/>
      <c r="I6" s="50" t="n"/>
    </row>
    <row r="7" ht="15.75" customHeight="1">
      <c r="A7" s="52" t="inlineStr">
        <is>
          <t>REF_YEAR_PRICE:</t>
        </is>
      </c>
      <c r="B7" s="52" t="inlineStr">
        <is>
          <t>DIM</t>
        </is>
      </c>
      <c r="C7" s="58" t="inlineStr">
        <is>
          <t>SKIP</t>
        </is>
      </c>
      <c r="D7" s="57" t="n"/>
      <c r="H7" s="50" t="n"/>
      <c r="I7" s="50" t="n"/>
    </row>
    <row r="8" ht="15.75" customHeight="1">
      <c r="A8" s="52" t="inlineStr">
        <is>
          <t>UNIT_MEASURE:</t>
        </is>
      </c>
      <c r="B8" s="52" t="inlineStr">
        <is>
          <t>DIM</t>
        </is>
      </c>
      <c r="C8" s="54" t="inlineStr">
        <is>
          <t>COLUMN</t>
        </is>
      </c>
      <c r="D8" s="54" t="n">
        <v>16</v>
      </c>
      <c r="E8" s="52" t="n"/>
      <c r="F8" s="52" t="n"/>
      <c r="G8" s="53" t="n"/>
      <c r="H8" s="50" t="n"/>
      <c r="I8" s="50" t="n"/>
    </row>
    <row r="9" ht="15.75" customHeight="1">
      <c r="A9" s="52" t="inlineStr">
        <is>
          <t>TRANSFORMATION:</t>
        </is>
      </c>
      <c r="B9" s="52" t="inlineStr">
        <is>
          <t>DIM</t>
        </is>
      </c>
      <c r="C9" s="54" t="inlineStr">
        <is>
          <t>COLUMN</t>
        </is>
      </c>
      <c r="D9" s="54" t="n">
        <v>17</v>
      </c>
      <c r="E9" s="52" t="n"/>
      <c r="F9" s="52" t="n"/>
      <c r="G9" s="53" t="n"/>
      <c r="H9" s="50" t="n"/>
      <c r="I9" s="50" t="n"/>
    </row>
    <row r="10" ht="15.75" customHeight="1">
      <c r="A10" s="52" t="inlineStr">
        <is>
          <t>VALUATION:</t>
        </is>
      </c>
      <c r="B10" s="52" t="inlineStr">
        <is>
          <t>DIM</t>
        </is>
      </c>
      <c r="C10" s="54" t="inlineStr">
        <is>
          <t>COLUMN</t>
        </is>
      </c>
      <c r="D10" s="54" t="n">
        <v>12</v>
      </c>
      <c r="E10" s="52" t="n"/>
      <c r="F10" s="52" t="n"/>
      <c r="G10" s="53" t="n"/>
      <c r="H10" s="50" t="n"/>
      <c r="I10" s="50" t="n"/>
    </row>
    <row r="11" ht="15.75" customHeight="1">
      <c r="A11" s="52" t="inlineStr">
        <is>
          <t>STO</t>
        </is>
      </c>
      <c r="B11" s="52" t="inlineStr">
        <is>
          <t>DIM</t>
        </is>
      </c>
      <c r="C11" s="54" t="inlineStr">
        <is>
          <t>COLUMN</t>
        </is>
      </c>
      <c r="D11" s="54" t="n">
        <v>9</v>
      </c>
      <c r="E11" s="52" t="n"/>
      <c r="F11" s="52" t="n"/>
      <c r="G11" s="52" t="n"/>
      <c r="H11" s="50" t="n"/>
      <c r="I11" s="50" t="n"/>
    </row>
    <row r="12" ht="15.75" customHeight="1">
      <c r="A12" s="52" t="inlineStr">
        <is>
          <t>INSTR_ASSET</t>
        </is>
      </c>
      <c r="B12" s="52" t="inlineStr">
        <is>
          <t>DIM</t>
        </is>
      </c>
      <c r="C12" s="54" t="inlineStr">
        <is>
          <t>COLUMN</t>
        </is>
      </c>
      <c r="D12" s="54" t="n">
        <v>10</v>
      </c>
      <c r="E12" s="52" t="n"/>
      <c r="F12" s="52" t="n"/>
      <c r="G12" s="52" t="n"/>
      <c r="H12" s="50" t="n"/>
      <c r="I12" s="50" t="n"/>
    </row>
    <row r="13" ht="15.75" customHeight="1">
      <c r="A13" s="52" t="inlineStr">
        <is>
          <t>ORIG_MATURITY:</t>
        </is>
      </c>
      <c r="B13" s="52" t="inlineStr">
        <is>
          <t>DIM</t>
        </is>
      </c>
      <c r="C13" s="54" t="inlineStr">
        <is>
          <t>COLUMN</t>
        </is>
      </c>
      <c r="D13" s="54" t="n">
        <v>11</v>
      </c>
      <c r="E13" s="52" t="n"/>
      <c r="F13" s="52" t="n"/>
      <c r="G13" s="52" t="n"/>
      <c r="H13" s="50" t="n"/>
      <c r="I13" s="50" t="n"/>
    </row>
    <row r="14" ht="15.75" customHeight="1">
      <c r="A14" s="52" t="inlineStr">
        <is>
          <t>RESI_MATURITY:</t>
        </is>
      </c>
      <c r="B14" s="52" t="inlineStr">
        <is>
          <t>DIM</t>
        </is>
      </c>
      <c r="C14" s="58" t="inlineStr">
        <is>
          <t>SKIP</t>
        </is>
      </c>
      <c r="D14" s="57" t="n"/>
      <c r="E14" s="52" t="n"/>
      <c r="F14" s="52" t="n"/>
      <c r="G14" s="52" t="n"/>
      <c r="H14" s="50" t="n"/>
      <c r="I14" s="50" t="n"/>
    </row>
    <row r="15" ht="15.75" customHeight="1">
      <c r="A15" s="52" t="inlineStr">
        <is>
          <t>REF_SECTOR:</t>
        </is>
      </c>
      <c r="B15" s="52" t="inlineStr">
        <is>
          <t>DIM</t>
        </is>
      </c>
      <c r="C15" s="54" t="inlineStr">
        <is>
          <t>COLUMN</t>
        </is>
      </c>
      <c r="D15" s="54" t="n">
        <v>5</v>
      </c>
      <c r="E15" s="52" t="n"/>
      <c r="F15" s="52" t="n"/>
      <c r="G15" s="52" t="n"/>
      <c r="H15" s="50" t="n"/>
      <c r="I15" s="50" t="n"/>
    </row>
    <row r="16" ht="15.75" customHeight="1">
      <c r="A16" s="52" t="inlineStr">
        <is>
          <t>COUNTERPART_AREA:</t>
        </is>
      </c>
      <c r="B16" s="52" t="inlineStr">
        <is>
          <t>DIM</t>
        </is>
      </c>
      <c r="C16" s="54" t="inlineStr">
        <is>
          <t>COLUMN</t>
        </is>
      </c>
      <c r="D16" s="54" t="n">
        <v>4</v>
      </c>
      <c r="E16" s="52" t="n"/>
      <c r="F16" s="52" t="n"/>
      <c r="G16" s="52" t="n"/>
      <c r="H16" s="51" t="n"/>
      <c r="I16" s="50" t="n"/>
    </row>
    <row r="17" ht="15.75" customHeight="1">
      <c r="A17" s="52" t="inlineStr">
        <is>
          <t>COUNTERPART_SECTOR:</t>
        </is>
      </c>
      <c r="B17" s="52" t="inlineStr">
        <is>
          <t>DIM</t>
        </is>
      </c>
      <c r="C17" s="54" t="inlineStr">
        <is>
          <t>COLUMN</t>
        </is>
      </c>
      <c r="D17" s="54" t="n">
        <v>6</v>
      </c>
      <c r="E17" s="52" t="n"/>
      <c r="F17" s="52" t="n"/>
      <c r="G17" s="52" t="n"/>
      <c r="H17" s="50" t="n"/>
      <c r="I17" s="50" t="n"/>
    </row>
    <row r="18" ht="15.75" customHeight="1">
      <c r="A18" s="52" t="inlineStr">
        <is>
          <t>ACTIVITY:</t>
        </is>
      </c>
      <c r="B18" s="52" t="inlineStr">
        <is>
          <t>DIM</t>
        </is>
      </c>
      <c r="C18" s="58" t="inlineStr">
        <is>
          <t>SKIP</t>
        </is>
      </c>
      <c r="D18" s="57" t="n"/>
      <c r="E18" s="52" t="n"/>
      <c r="F18" s="52" t="n"/>
      <c r="G18" s="52" t="n"/>
      <c r="H18" s="50" t="n"/>
      <c r="I18" s="50" t="n"/>
    </row>
    <row r="19" ht="15.75" customHeight="1">
      <c r="A19" s="52" t="inlineStr">
        <is>
          <t>ACTIVITY_TO:</t>
        </is>
      </c>
      <c r="B19" s="52" t="inlineStr">
        <is>
          <t>DIM</t>
        </is>
      </c>
      <c r="C19" s="58" t="inlineStr">
        <is>
          <t>SKIP</t>
        </is>
      </c>
      <c r="D19" s="54" t="n"/>
      <c r="E19" s="52" t="n"/>
      <c r="F19" s="52" t="n"/>
      <c r="G19" s="52" t="n"/>
      <c r="H19" s="50" t="n"/>
    </row>
    <row r="20">
      <c r="A20" s="52" t="inlineStr">
        <is>
          <t>PRODUCT:</t>
        </is>
      </c>
      <c r="B20" s="52" t="inlineStr">
        <is>
          <t>DIM</t>
        </is>
      </c>
      <c r="C20" s="58" t="inlineStr">
        <is>
          <t>SKIP</t>
        </is>
      </c>
      <c r="D20" s="57" t="n"/>
      <c r="E20" s="52" t="n"/>
      <c r="F20" s="52" t="n"/>
      <c r="G20" s="53" t="n"/>
    </row>
    <row r="21">
      <c r="A21" s="52" t="inlineStr">
        <is>
          <t>PRODUCT_TO:</t>
        </is>
      </c>
      <c r="B21" s="52" t="inlineStr">
        <is>
          <t>DIM</t>
        </is>
      </c>
      <c r="C21" s="58" t="inlineStr">
        <is>
          <t>SKIP</t>
        </is>
      </c>
      <c r="D21" s="57" t="n"/>
      <c r="E21" s="52" t="n"/>
      <c r="F21" s="52" t="n"/>
      <c r="G21" s="53" t="n"/>
    </row>
    <row r="22">
      <c r="A22" s="52" t="inlineStr">
        <is>
          <t>COFOG</t>
        </is>
      </c>
      <c r="B22" s="52" t="inlineStr">
        <is>
          <t>DIM</t>
        </is>
      </c>
      <c r="C22" s="58" t="inlineStr">
        <is>
          <t>SKIP</t>
        </is>
      </c>
      <c r="D22" s="57" t="n"/>
      <c r="E22" s="52" t="n"/>
      <c r="F22" s="52" t="n"/>
      <c r="G22" s="53" t="n"/>
    </row>
    <row r="23">
      <c r="A23" s="52" t="inlineStr">
        <is>
          <t>ACCOUNTING_ENTRY:</t>
        </is>
      </c>
      <c r="B23" s="52" t="inlineStr">
        <is>
          <t>DIM</t>
        </is>
      </c>
      <c r="C23" s="54" t="inlineStr">
        <is>
          <t>COLUMN</t>
        </is>
      </c>
      <c r="D23" s="54" t="n">
        <v>8</v>
      </c>
      <c r="E23" s="52" t="n"/>
      <c r="F23" s="52" t="n"/>
      <c r="G23" s="53" t="n"/>
    </row>
    <row r="24">
      <c r="A24" s="52" t="inlineStr">
        <is>
          <t>CONSOLIDATION:</t>
        </is>
      </c>
      <c r="B24" s="52" t="inlineStr">
        <is>
          <t>DIM</t>
        </is>
      </c>
      <c r="C24" s="54" t="inlineStr">
        <is>
          <t>COLUMN</t>
        </is>
      </c>
      <c r="D24" s="54" t="n">
        <v>7</v>
      </c>
      <c r="E24" s="52" t="n"/>
      <c r="F24" s="52" t="n"/>
      <c r="G24" s="53" t="n"/>
    </row>
    <row r="25">
      <c r="A25" s="52" t="inlineStr">
        <is>
          <t>CURRENCY_DENOMINATION:</t>
        </is>
      </c>
      <c r="B25" s="52" t="inlineStr">
        <is>
          <t>DIM</t>
        </is>
      </c>
      <c r="C25" s="54" t="inlineStr">
        <is>
          <t>COLUMN</t>
        </is>
      </c>
      <c r="D25" s="54" t="n">
        <v>14</v>
      </c>
      <c r="E25" s="52" t="n"/>
      <c r="F25" s="52" t="n"/>
      <c r="G25" s="53" t="n"/>
    </row>
    <row r="26">
      <c r="A26" s="52" t="inlineStr">
        <is>
          <t>REF_PERIOD</t>
        </is>
      </c>
      <c r="B26" s="52" t="inlineStr">
        <is>
          <t>DIM</t>
        </is>
      </c>
      <c r="C26" s="54" t="inlineStr">
        <is>
          <t>ROW</t>
        </is>
      </c>
      <c r="D26" s="61" t="n">
        <v>33</v>
      </c>
      <c r="E26" s="52" t="n"/>
      <c r="F26" s="52" t="n"/>
      <c r="G26" s="53" t="n"/>
    </row>
    <row r="27">
      <c r="A27" s="52" t="inlineStr">
        <is>
          <t>OBS_STATUS</t>
        </is>
      </c>
      <c r="B27" s="52" t="inlineStr">
        <is>
          <t>ATT</t>
        </is>
      </c>
      <c r="C27" s="58" t="inlineStr">
        <is>
          <t>SKIP</t>
        </is>
      </c>
      <c r="D27" s="59" t="n"/>
    </row>
    <row r="28">
      <c r="A28" s="52" t="inlineStr">
        <is>
          <t>CONF_STATUS</t>
        </is>
      </c>
      <c r="B28" s="52" t="inlineStr">
        <is>
          <t>ATT</t>
        </is>
      </c>
      <c r="C28" s="58" t="inlineStr">
        <is>
          <t>SKIP</t>
        </is>
      </c>
      <c r="D28" s="59" t="n"/>
      <c r="E28" s="52" t="n"/>
    </row>
    <row r="29">
      <c r="A29" s="52" t="inlineStr">
        <is>
          <t>REF_PERIOD_DETAIL</t>
        </is>
      </c>
      <c r="B29" s="52" t="inlineStr">
        <is>
          <t>ATT</t>
        </is>
      </c>
      <c r="C29" s="54" t="inlineStr">
        <is>
          <t>CELL</t>
        </is>
      </c>
      <c r="D29" s="54" t="inlineStr">
        <is>
          <t>F11</t>
        </is>
      </c>
      <c r="E29" s="52" t="n"/>
      <c r="F29" s="52" t="n"/>
      <c r="G29" s="52" t="n"/>
    </row>
    <row r="30">
      <c r="A30" s="52" t="inlineStr">
        <is>
          <t>TIME_FORMAT</t>
        </is>
      </c>
      <c r="B30" s="52" t="inlineStr">
        <is>
          <t>ATT</t>
        </is>
      </c>
      <c r="C30" s="58" t="inlineStr">
        <is>
          <t>SKIP</t>
        </is>
      </c>
      <c r="D30" s="59" t="n"/>
      <c r="E30" s="52" t="n"/>
      <c r="F30" s="52" t="n"/>
      <c r="G30" s="52" t="n"/>
    </row>
    <row r="31">
      <c r="A31" s="52" t="inlineStr">
        <is>
          <t>TIME_PER_COLLECT</t>
        </is>
      </c>
      <c r="B31" s="52" t="inlineStr">
        <is>
          <t>ATT</t>
        </is>
      </c>
      <c r="C31" s="58" t="inlineStr">
        <is>
          <t>SKIP</t>
        </is>
      </c>
      <c r="D31" s="59" t="n"/>
      <c r="E31" s="52" t="n"/>
      <c r="F31" s="52" t="n"/>
      <c r="G31" s="52" t="n"/>
    </row>
    <row r="32" ht="15.75" customHeight="1">
      <c r="A32" s="60" t="inlineStr">
        <is>
          <t>CUST_BREAKDOWN_LB</t>
        </is>
      </c>
      <c r="B32" s="52" t="inlineStr">
        <is>
          <t>ATT</t>
        </is>
      </c>
      <c r="C32" s="54" t="inlineStr">
        <is>
          <t>COLUMN</t>
        </is>
      </c>
      <c r="D32" s="54" t="n">
        <v>15</v>
      </c>
      <c r="E32" s="52" t="n"/>
      <c r="F32" s="52" t="n"/>
      <c r="G32" s="52" t="n"/>
    </row>
    <row r="33">
      <c r="A33" s="52" t="inlineStr">
        <is>
          <t>REF_YEAR_PRICE</t>
        </is>
      </c>
      <c r="B33" s="52" t="inlineStr">
        <is>
          <t>ATT</t>
        </is>
      </c>
      <c r="C33" s="58" t="inlineStr">
        <is>
          <t>SKIP</t>
        </is>
      </c>
      <c r="D33" s="59" t="n"/>
      <c r="E33" s="52" t="n"/>
      <c r="F33" s="52" t="n"/>
      <c r="G33" s="52" t="n"/>
    </row>
    <row r="34">
      <c r="A34" s="52" t="inlineStr">
        <is>
          <t>COMMENT_OBS</t>
        </is>
      </c>
      <c r="B34" s="52" t="inlineStr">
        <is>
          <t>ATT</t>
        </is>
      </c>
      <c r="C34" s="58" t="inlineStr">
        <is>
          <t>SKIP</t>
        </is>
      </c>
      <c r="D34" s="59" t="n"/>
      <c r="E34" s="52" t="n"/>
      <c r="F34" s="52" t="n"/>
      <c r="G34" s="52" t="n"/>
    </row>
    <row r="35">
      <c r="A35" s="52" t="inlineStr">
        <is>
          <t>COMMENT_GRP</t>
        </is>
      </c>
      <c r="B35" s="52" t="inlineStr">
        <is>
          <t>ATT</t>
        </is>
      </c>
      <c r="C35" s="58" t="inlineStr">
        <is>
          <t>SKIP</t>
        </is>
      </c>
      <c r="D35" s="59" t="n"/>
      <c r="E35" s="52" t="n"/>
      <c r="F35" s="52" t="n"/>
      <c r="G35" s="52" t="n"/>
    </row>
    <row r="36">
      <c r="A36" s="52" t="inlineStr">
        <is>
          <t>DECIMALS</t>
        </is>
      </c>
      <c r="B36" s="52" t="inlineStr">
        <is>
          <t>ATT</t>
        </is>
      </c>
      <c r="C36" s="54" t="inlineStr">
        <is>
          <t>CELL</t>
        </is>
      </c>
      <c r="D36" s="54" t="inlineStr">
        <is>
          <t>F3</t>
        </is>
      </c>
      <c r="E36" s="52" t="n"/>
      <c r="F36" s="52" t="n"/>
      <c r="G36" s="52" t="n"/>
    </row>
    <row r="37">
      <c r="A37" s="52" t="inlineStr">
        <is>
          <t>TABLE_IDENTIFIER</t>
        </is>
      </c>
      <c r="B37" s="52" t="inlineStr">
        <is>
          <t>ATT</t>
        </is>
      </c>
      <c r="C37" s="54" t="inlineStr">
        <is>
          <t>COLUMN</t>
        </is>
      </c>
      <c r="D37" s="54" t="n">
        <v>18</v>
      </c>
      <c r="E37" s="52" t="n"/>
      <c r="F37" s="52" t="n"/>
      <c r="G37" s="52" t="n"/>
    </row>
    <row r="38">
      <c r="A38" s="52" t="inlineStr">
        <is>
          <t>TITLE</t>
        </is>
      </c>
      <c r="B38" s="52" t="inlineStr">
        <is>
          <t>ATT</t>
        </is>
      </c>
      <c r="C38" s="54" t="inlineStr">
        <is>
          <t>CELL</t>
        </is>
      </c>
      <c r="D38" s="54" t="inlineStr">
        <is>
          <t>A1</t>
        </is>
      </c>
      <c r="E38" s="52" t="n"/>
      <c r="F38" s="52" t="n"/>
      <c r="G38" s="52" t="n"/>
    </row>
    <row r="39">
      <c r="A39" s="52" t="inlineStr">
        <is>
          <t>UNIT_MULT</t>
        </is>
      </c>
      <c r="B39" s="52" t="inlineStr">
        <is>
          <t>ATT</t>
        </is>
      </c>
      <c r="C39" s="54" t="inlineStr">
        <is>
          <t>CELL</t>
        </is>
      </c>
      <c r="D39" s="54" t="inlineStr">
        <is>
          <t>F2</t>
        </is>
      </c>
      <c r="E39" s="52" t="n"/>
      <c r="F39" s="52" t="n"/>
      <c r="G39" s="52" t="n"/>
    </row>
    <row r="40">
      <c r="A40" s="52" t="inlineStr">
        <is>
          <t>LAST_UPDATE</t>
        </is>
      </c>
      <c r="B40" s="52" t="inlineStr">
        <is>
          <t>ATT</t>
        </is>
      </c>
      <c r="C40" s="54" t="inlineStr">
        <is>
          <t>CELL</t>
        </is>
      </c>
      <c r="D40" s="54" t="inlineStr">
        <is>
          <t>F23</t>
        </is>
      </c>
      <c r="E40" s="52" t="n"/>
      <c r="F40" s="52" t="n"/>
      <c r="G40" s="52" t="n"/>
    </row>
    <row r="41">
      <c r="A41" s="52" t="inlineStr">
        <is>
          <t>EMBARGO_DATE</t>
        </is>
      </c>
      <c r="B41" s="52" t="inlineStr">
        <is>
          <t>ATT</t>
        </is>
      </c>
      <c r="C41" s="54" t="inlineStr">
        <is>
          <t>CELL</t>
        </is>
      </c>
      <c r="D41" s="54" t="inlineStr">
        <is>
          <t>F18</t>
        </is>
      </c>
      <c r="E41" s="52" t="n"/>
      <c r="F41" s="52" t="n"/>
      <c r="G41" s="52" t="n"/>
    </row>
    <row r="42" ht="15.75" customHeight="1">
      <c r="A42" s="52" t="inlineStr">
        <is>
          <t>COMPILING_ORG</t>
        </is>
      </c>
      <c r="B42" s="52" t="inlineStr">
        <is>
          <t>ATT</t>
        </is>
      </c>
      <c r="C42" s="54" t="inlineStr">
        <is>
          <t>CELL</t>
        </is>
      </c>
      <c r="D42" s="54" t="inlineStr">
        <is>
          <t>F24</t>
        </is>
      </c>
      <c r="E42" s="52" t="n"/>
      <c r="F42" s="52" t="n"/>
      <c r="G42" s="52" t="n"/>
      <c r="H42" s="17" t="n"/>
    </row>
    <row r="43">
      <c r="A43" s="52" t="inlineStr">
        <is>
          <t>COMMENT_DSET</t>
        </is>
      </c>
      <c r="B43" s="52" t="inlineStr">
        <is>
          <t>ATT</t>
        </is>
      </c>
      <c r="C43" s="58" t="inlineStr">
        <is>
          <t>SKIP</t>
        </is>
      </c>
      <c r="D43" s="59" t="n"/>
      <c r="E43" s="52" t="n"/>
      <c r="F43" s="52" t="n"/>
      <c r="G43" s="52" t="n"/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2" transitionEvaluation="1">
    <tabColor rgb="FF00FF00"/>
    <outlinePr summaryBelow="1" summaryRight="1"/>
    <pageSetUpPr fitToPage="1"/>
  </sheetPr>
  <dimension ref="A1:P434"/>
  <sheetViews>
    <sheetView showGridLines="0" defaultGridColor="0" topLeftCell="C4" colorId="22" zoomScale="85" zoomScaleNormal="85" zoomScaleSheetLayoutView="80" workbookViewId="0">
      <selection activeCell="H26" sqref="H26"/>
    </sheetView>
  </sheetViews>
  <sheetFormatPr baseColWidth="8" defaultColWidth="9.77734375" defaultRowHeight="15.75"/>
  <cols>
    <col hidden="1" width="11.5546875" customWidth="1" style="153" min="1" max="1"/>
    <col hidden="1" width="37.88671875" customWidth="1" style="151" min="2" max="2"/>
    <col width="54.77734375" customWidth="1" style="152" min="3" max="3"/>
    <col width="10.5546875" customWidth="1" style="152" min="4" max="4"/>
    <col width="11.109375" customWidth="1" style="152" min="5" max="8"/>
    <col width="9.77734375" customWidth="1" style="152" min="9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75" t="n"/>
      <c r="B1" s="162" t="n"/>
      <c r="C1" s="220" t="inlineStr">
        <is>
          <t xml:space="preserve">Table 1: Reporting of government surplus/ deficit and debt levels and provision of associated data </t>
        </is>
      </c>
      <c r="D1" s="156" t="n"/>
      <c r="I1" s="221" t="n"/>
      <c r="J1" s="154">
        <f>'Cover page'!$N$1</f>
        <v/>
      </c>
      <c r="K1" s="154" t="inlineStr">
        <is>
          <t>estimated</t>
        </is>
      </c>
      <c r="L1" s="154" t="n">
        <v>4</v>
      </c>
      <c r="M1" s="154" t="n">
        <v>5</v>
      </c>
      <c r="N1" s="154" t="n">
        <v>6</v>
      </c>
      <c r="O1" s="154" t="n">
        <v>7</v>
      </c>
      <c r="P1" s="154" t="n">
        <v>8</v>
      </c>
    </row>
    <row r="2" ht="11.25" customHeight="1" thickBot="1">
      <c r="A2" s="175" t="n"/>
      <c r="B2" s="162" t="n"/>
      <c r="C2" s="222" t="n"/>
      <c r="D2" s="157" t="n"/>
      <c r="J2" s="157" t="n"/>
      <c r="K2" s="154" t="inlineStr">
        <is>
          <t>half-finalized</t>
        </is>
      </c>
    </row>
    <row r="3" ht="11.25" customHeight="1" thickTop="1">
      <c r="A3" s="217" t="n"/>
      <c r="B3" s="223" t="n"/>
      <c r="C3" s="244" t="n"/>
      <c r="D3" s="245" t="n"/>
      <c r="E3" s="245" t="n"/>
      <c r="F3" s="245" t="n"/>
      <c r="G3" s="245" t="n"/>
      <c r="H3" s="245" t="n"/>
      <c r="I3" s="246" t="n"/>
      <c r="J3" s="157" t="n"/>
      <c r="K3" s="154" t="inlineStr">
        <is>
          <t>final</t>
        </is>
      </c>
    </row>
    <row r="4" ht="18" customHeight="1">
      <c r="A4" s="163" t="n"/>
      <c r="B4" s="224" t="n"/>
      <c r="C4" s="247">
        <f>'Cover page'!E14</f>
        <v/>
      </c>
      <c r="D4" s="157" t="n"/>
      <c r="E4" s="241" t="inlineStr">
        <is>
          <t>Year</t>
        </is>
      </c>
      <c r="F4" s="248" t="n"/>
      <c r="G4" s="249" t="n"/>
      <c r="H4" s="249" t="n"/>
      <c r="I4" s="250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408" t="inlineStr">
        <is>
          <t>ESA 2010</t>
        </is>
      </c>
      <c r="E5" s="406" t="n">
        <v>2021</v>
      </c>
      <c r="F5" s="242" t="n">
        <v>2022</v>
      </c>
      <c r="G5" s="242" t="n">
        <v>2023</v>
      </c>
      <c r="H5" s="431" t="n">
        <v>2024</v>
      </c>
      <c r="I5" s="250" t="n"/>
    </row>
    <row r="6">
      <c r="A6" s="160" t="n"/>
      <c r="B6" s="161" t="n"/>
      <c r="C6" s="247">
        <f>'Cover page'!E13</f>
        <v/>
      </c>
      <c r="D6" s="408" t="inlineStr">
        <is>
          <t>codes</t>
        </is>
      </c>
      <c r="E6" s="407" t="n"/>
      <c r="F6" s="243" t="n"/>
      <c r="G6" s="243" t="n"/>
      <c r="H6" s="432" t="n"/>
      <c r="I6" s="250" t="n"/>
    </row>
    <row r="7" ht="16.5" customHeight="1" thickBot="1">
      <c r="A7" s="163" t="n"/>
      <c r="B7" s="224" t="n"/>
      <c r="C7" s="252" t="n"/>
      <c r="D7" s="409" t="n"/>
      <c r="E7" s="420" t="n"/>
      <c r="F7" s="421" t="n"/>
      <c r="G7" s="421" t="n"/>
      <c r="H7" s="421" t="n"/>
      <c r="I7" s="250" t="n"/>
    </row>
    <row r="8">
      <c r="A8" s="160" t="n"/>
      <c r="B8" s="225" t="n"/>
      <c r="C8" s="415" t="n"/>
      <c r="D8" s="416" t="n"/>
      <c r="E8" s="426" t="inlineStr">
        <is>
          <t>half-finalized</t>
        </is>
      </c>
      <c r="F8" s="427" t="inlineStr">
        <is>
          <t>half-finalized</t>
        </is>
      </c>
      <c r="G8" s="427" t="inlineStr">
        <is>
          <t>half-finalized</t>
        </is>
      </c>
      <c r="H8" s="427" t="inlineStr">
        <is>
          <t>half-finalized</t>
        </is>
      </c>
      <c r="I8" s="253" t="n"/>
    </row>
    <row r="9">
      <c r="A9" s="212" t="n"/>
      <c r="B9" s="161" t="n"/>
      <c r="C9" s="254" t="inlineStr">
        <is>
          <t>Net lending (+)/ net borrowing (-)</t>
        </is>
      </c>
      <c r="D9" s="408" t="inlineStr">
        <is>
          <t>B.9</t>
        </is>
      </c>
      <c r="E9" s="226" t="n"/>
      <c r="F9" s="226" t="n"/>
      <c r="G9" s="226" t="n"/>
      <c r="H9" s="226" t="n"/>
      <c r="I9" s="250" t="n"/>
    </row>
    <row r="10">
      <c r="A10" s="161" t="inlineStr">
        <is>
          <t>T1.B9.S13</t>
        </is>
      </c>
      <c r="B10" s="167" t="inlineStr">
        <is>
          <t>A.N.@@._Z.S13._Z._Z.B.B9._Z._Z._Z.XDC._T.S.V.N._T.EDP1</t>
        </is>
      </c>
      <c r="C10" s="255" t="inlineStr">
        <is>
          <t xml:space="preserve">General government </t>
        </is>
      </c>
      <c r="D10" s="410" t="inlineStr">
        <is>
          <t>S.13</t>
        </is>
      </c>
      <c r="E10" s="433" t="n">
        <v>-13044</v>
      </c>
      <c r="F10" s="434" t="n">
        <v>-5104</v>
      </c>
      <c r="G10" s="434" t="n">
        <v>-3042</v>
      </c>
      <c r="H10" s="434" t="n">
        <v>3181</v>
      </c>
      <c r="I10" s="250" t="n"/>
      <c r="K10" s="195" t="n"/>
      <c r="L10" s="195" t="n"/>
      <c r="M10" s="195" t="n"/>
      <c r="N10" s="195" t="n"/>
    </row>
    <row r="11">
      <c r="A11" s="161" t="inlineStr">
        <is>
          <t>T1.B9.S1311</t>
        </is>
      </c>
      <c r="B11" s="167" t="inlineStr">
        <is>
          <t>A.N.@@._Z.S1311._Z._Z.B.B9._Z._Z._Z.XDC._T.S.V.N._T.EDP1</t>
        </is>
      </c>
      <c r="C11" s="255" t="inlineStr">
        <is>
          <t xml:space="preserve"> - Central government </t>
        </is>
      </c>
      <c r="D11" s="410" t="inlineStr">
        <is>
          <t>S.1311</t>
        </is>
      </c>
      <c r="E11" s="433" t="n">
        <v>-14483</v>
      </c>
      <c r="F11" s="434" t="n">
        <v>-7497</v>
      </c>
      <c r="G11" s="434" t="n">
        <v>-3380</v>
      </c>
      <c r="H11" s="434" t="n">
        <v>2050</v>
      </c>
      <c r="I11" s="250" t="n"/>
      <c r="K11" s="195" t="n"/>
      <c r="L11" s="195" t="n"/>
      <c r="M11" s="195" t="n"/>
      <c r="N11" s="195" t="n"/>
    </row>
    <row r="12">
      <c r="A12" s="161" t="inlineStr">
        <is>
          <t>T1.B9.S1312</t>
        </is>
      </c>
      <c r="B12" s="167" t="inlineStr">
        <is>
          <t>A.N.@@._Z.S1312._Z._Z.B.B9._Z._Z._Z.XDC._T.S.V.N._T.EDP1</t>
        </is>
      </c>
      <c r="C12" s="255" t="inlineStr">
        <is>
          <t xml:space="preserve"> - State government </t>
        </is>
      </c>
      <c r="D12" s="410" t="inlineStr">
        <is>
          <t>S.1312</t>
        </is>
      </c>
      <c r="E12" s="433" t="inlineStr">
        <is>
          <t>M</t>
        </is>
      </c>
      <c r="F12" s="434" t="inlineStr">
        <is>
          <t>M</t>
        </is>
      </c>
      <c r="G12" s="434" t="inlineStr">
        <is>
          <t>M</t>
        </is>
      </c>
      <c r="H12" s="434" t="inlineStr">
        <is>
          <t>M</t>
        </is>
      </c>
      <c r="I12" s="250" t="n"/>
      <c r="K12" s="195" t="n"/>
      <c r="L12" s="195" t="n"/>
      <c r="M12" s="195" t="n"/>
      <c r="N12" s="195" t="n"/>
    </row>
    <row r="13">
      <c r="A13" s="161" t="inlineStr">
        <is>
          <t>T1.B9.S1313</t>
        </is>
      </c>
      <c r="B13" s="167" t="inlineStr">
        <is>
          <t>A.N.@@._Z.S1313._Z._Z.B.B9._Z._Z._Z.XDC._T.S.V.N._T.EDP1</t>
        </is>
      </c>
      <c r="C13" s="255" t="inlineStr">
        <is>
          <t xml:space="preserve"> - Local government </t>
        </is>
      </c>
      <c r="D13" s="410" t="inlineStr">
        <is>
          <t>S.1313</t>
        </is>
      </c>
      <c r="E13" s="435" t="n">
        <v>-161</v>
      </c>
      <c r="F13" s="436" t="n">
        <v>-350</v>
      </c>
      <c r="G13" s="436" t="n">
        <v>-599</v>
      </c>
      <c r="H13" s="436" t="n">
        <v>30</v>
      </c>
      <c r="I13" s="250" t="n"/>
      <c r="K13" s="195" t="n"/>
      <c r="L13" s="195" t="n"/>
      <c r="M13" s="195" t="n"/>
      <c r="N13" s="195" t="n"/>
    </row>
    <row r="14">
      <c r="A14" s="161" t="inlineStr">
        <is>
          <t>T1.B9.S1314</t>
        </is>
      </c>
      <c r="B14" s="167" t="inlineStr">
        <is>
          <t>A.N.@@._Z.S1314._Z._Z.B.B9._Z._Z._Z.XDC._T.S.V.N._T.EDP1</t>
        </is>
      </c>
      <c r="C14" s="255" t="inlineStr">
        <is>
          <t xml:space="preserve"> - Social security funds </t>
        </is>
      </c>
      <c r="D14" s="410" t="inlineStr">
        <is>
          <t>S.1314</t>
        </is>
      </c>
      <c r="E14" s="433" t="n">
        <v>1600</v>
      </c>
      <c r="F14" s="434" t="n">
        <v>2743</v>
      </c>
      <c r="G14" s="434" t="n">
        <v>937</v>
      </c>
      <c r="H14" s="434" t="n">
        <v>1101</v>
      </c>
      <c r="I14" s="250" t="n"/>
      <c r="K14" s="195" t="n"/>
      <c r="L14" s="195" t="n"/>
      <c r="M14" s="195" t="n"/>
      <c r="N14" s="195" t="n"/>
    </row>
    <row r="15" ht="16.5" customHeight="1" thickBot="1">
      <c r="A15" s="161" t="n"/>
      <c r="B15" s="167" t="n"/>
      <c r="C15" s="417" t="n"/>
      <c r="D15" s="422" t="n"/>
      <c r="E15" s="423" t="n"/>
      <c r="F15" s="423" t="n"/>
      <c r="G15" s="423" t="n"/>
      <c r="H15" s="423" t="n"/>
      <c r="I15" s="250" t="n"/>
      <c r="K15" s="195" t="n"/>
      <c r="L15" s="195" t="n"/>
      <c r="M15" s="195" t="n"/>
      <c r="N15" s="195" t="n"/>
    </row>
    <row r="16">
      <c r="A16" s="161" t="n"/>
      <c r="B16" s="167" t="n"/>
      <c r="C16" s="252" t="n"/>
      <c r="D16" s="409" t="n"/>
      <c r="E16" s="428" t="inlineStr">
        <is>
          <t>half-finalized</t>
        </is>
      </c>
      <c r="F16" s="429" t="inlineStr">
        <is>
          <t>half-finalized</t>
        </is>
      </c>
      <c r="G16" s="429" t="inlineStr">
        <is>
          <t>half-finalized</t>
        </is>
      </c>
      <c r="H16" s="429" t="inlineStr">
        <is>
          <t>half-finalized</t>
        </is>
      </c>
      <c r="I16" s="250" t="n"/>
      <c r="K16" s="195" t="n"/>
      <c r="L16" s="195" t="n"/>
      <c r="M16" s="195" t="n"/>
      <c r="N16" s="195" t="n"/>
    </row>
    <row r="17" ht="16.5" customHeight="1" thickBot="1">
      <c r="A17" s="161" t="n"/>
      <c r="B17" s="167" t="n"/>
      <c r="C17" s="254" t="inlineStr">
        <is>
          <t>General government consolidated gross debt</t>
        </is>
      </c>
      <c r="D17" s="411" t="n"/>
      <c r="E17" s="226" t="n"/>
      <c r="F17" s="226" t="n"/>
      <c r="G17" s="226" t="n"/>
      <c r="H17" s="226" t="n"/>
      <c r="I17" s="250" t="n"/>
      <c r="K17" s="195" t="n"/>
      <c r="L17" s="195" t="n"/>
      <c r="M17" s="195" t="n"/>
      <c r="N17" s="195" t="n"/>
    </row>
    <row r="18" ht="16.5" customHeight="1" thickBot="1">
      <c r="A18" s="161" t="inlineStr">
        <is>
          <t>T1.DEBT.S13</t>
        </is>
      </c>
      <c r="B18" s="167" t="inlineStr">
        <is>
          <t>A.N.@@._Z.S13._Z.C.L.LE.GD.T._Z.XDC._T.F.V.N._T.EDP1</t>
        </is>
      </c>
      <c r="C18" s="413" t="inlineStr">
        <is>
          <t>Level at nominal value outstanding at end of year</t>
        </is>
      </c>
      <c r="D18" s="419" t="n"/>
      <c r="E18" s="437" t="n">
        <v>364141</v>
      </c>
      <c r="F18" s="438" t="n">
        <v>368005</v>
      </c>
      <c r="G18" s="438" t="n">
        <v>369110</v>
      </c>
      <c r="H18" s="438" t="n">
        <v>364885</v>
      </c>
      <c r="I18" s="253" t="n"/>
      <c r="K18" s="195" t="n"/>
      <c r="L18" s="195" t="n"/>
      <c r="M18" s="195" t="n"/>
      <c r="N18" s="195" t="n"/>
    </row>
    <row r="19">
      <c r="A19" s="161" t="n"/>
      <c r="B19" s="167" t="n"/>
      <c r="C19" s="256" t="inlineStr">
        <is>
          <t>By category:</t>
        </is>
      </c>
      <c r="D19" s="412" t="n"/>
      <c r="E19" s="226" t="n"/>
      <c r="F19" s="226" t="n"/>
      <c r="G19" s="226" t="n"/>
      <c r="H19" s="226" t="n"/>
      <c r="I19" s="250" t="n"/>
      <c r="K19" s="195" t="n"/>
      <c r="L19" s="195" t="n"/>
      <c r="M19" s="195" t="n"/>
      <c r="N19" s="195" t="n"/>
    </row>
    <row r="20">
      <c r="A20" s="161" t="inlineStr">
        <is>
          <t>T1.AF2.S13</t>
        </is>
      </c>
      <c r="B20" s="167" t="inlineStr">
        <is>
          <t>A.N.@@._Z.S13._Z.C.L.LE.F2.T._Z.XDC._T.F.V.N._T.EDP1</t>
        </is>
      </c>
      <c r="C20" s="255" t="inlineStr">
        <is>
          <t xml:space="preserve">Currency and deposits </t>
        </is>
      </c>
      <c r="D20" s="410" t="inlineStr">
        <is>
          <t>AF.2</t>
        </is>
      </c>
      <c r="E20" s="433" t="n">
        <v>6757</v>
      </c>
      <c r="F20" s="434" t="n">
        <v>7248</v>
      </c>
      <c r="G20" s="434" t="n">
        <v>7286</v>
      </c>
      <c r="H20" s="434" t="n">
        <v>7513</v>
      </c>
      <c r="I20" s="250" t="n"/>
      <c r="K20" s="195" t="n"/>
      <c r="L20" s="195" t="n"/>
      <c r="M20" s="195" t="n"/>
      <c r="N20" s="195" t="n"/>
    </row>
    <row r="21">
      <c r="A21" s="227" t="inlineStr">
        <is>
          <t>T1.AF3.S13</t>
        </is>
      </c>
      <c r="B21" s="167" t="inlineStr">
        <is>
          <t>A.N.@@._Z.S13._Z.C.L.LE.F3.T._Z.XDC._T.F.V.N._T.EDP1</t>
        </is>
      </c>
      <c r="C21" s="255" t="inlineStr">
        <is>
          <t>Debt securities</t>
        </is>
      </c>
      <c r="D21" s="410" t="inlineStr">
        <is>
          <t>AF.3</t>
        </is>
      </c>
      <c r="E21" s="433" t="n">
        <v>80998</v>
      </c>
      <c r="F21" s="434" t="n">
        <v>85246</v>
      </c>
      <c r="G21" s="434" t="n">
        <v>92041</v>
      </c>
      <c r="H21" s="434" t="n">
        <v>94846</v>
      </c>
      <c r="I21" s="250" t="n"/>
      <c r="K21" s="195" t="n"/>
      <c r="L21" s="195" t="n"/>
      <c r="M21" s="195" t="n"/>
      <c r="N21" s="195" t="n"/>
    </row>
    <row r="22">
      <c r="A22" s="227" t="inlineStr">
        <is>
          <t>T1.AF31.S13</t>
        </is>
      </c>
      <c r="B22" s="167" t="inlineStr">
        <is>
          <t>A.N.@@._Z.S13._Z.C.L.LE.F3.S._Z.XDC._T.F.V.N._T.EDP1</t>
        </is>
      </c>
      <c r="C22" s="257" t="inlineStr">
        <is>
          <t xml:space="preserve">    Short-term</t>
        </is>
      </c>
      <c r="D22" s="410" t="inlineStr">
        <is>
          <t>AF.31</t>
        </is>
      </c>
      <c r="E22" s="433" t="n">
        <v>10811</v>
      </c>
      <c r="F22" s="434" t="n">
        <v>11089</v>
      </c>
      <c r="G22" s="434" t="n">
        <v>11338</v>
      </c>
      <c r="H22" s="434" t="n">
        <v>7919</v>
      </c>
      <c r="I22" s="250" t="n"/>
      <c r="K22" s="195" t="n"/>
      <c r="L22" s="195" t="n"/>
      <c r="M22" s="195" t="n"/>
      <c r="N22" s="195" t="n"/>
    </row>
    <row r="23">
      <c r="A23" s="227" t="inlineStr">
        <is>
          <t>T1.AF32.S13</t>
        </is>
      </c>
      <c r="B23" s="167" t="inlineStr">
        <is>
          <t>A.N.@@._Z.S13._Z.C.L.LE.F3.L._Z.XDC._T.F.V.N._T.EDP1</t>
        </is>
      </c>
      <c r="C23" s="257" t="inlineStr">
        <is>
          <t xml:space="preserve">    Long-term</t>
        </is>
      </c>
      <c r="D23" s="410" t="inlineStr">
        <is>
          <t>AF.32</t>
        </is>
      </c>
      <c r="E23" s="433" t="n">
        <v>70187</v>
      </c>
      <c r="F23" s="434" t="n">
        <v>74157</v>
      </c>
      <c r="G23" s="434" t="n">
        <v>80703</v>
      </c>
      <c r="H23" s="434" t="n">
        <v>86927</v>
      </c>
      <c r="I23" s="250" t="n"/>
      <c r="K23" s="195" t="n"/>
      <c r="L23" s="195" t="n"/>
      <c r="M23" s="195" t="n"/>
      <c r="N23" s="195" t="n"/>
    </row>
    <row r="24">
      <c r="A24" s="161" t="inlineStr">
        <is>
          <t>T1.AF4.S13</t>
        </is>
      </c>
      <c r="B24" s="167" t="inlineStr">
        <is>
          <t>A.N.@@._Z.S13._Z.C.L.LE.F4.T._Z.XDC._T.F.V.N._T.EDP1</t>
        </is>
      </c>
      <c r="C24" s="255" t="inlineStr">
        <is>
          <t>Loans</t>
        </is>
      </c>
      <c r="D24" s="410" t="inlineStr">
        <is>
          <t>AF.4</t>
        </is>
      </c>
      <c r="E24" s="433" t="n">
        <v>276386</v>
      </c>
      <c r="F24" s="434" t="n">
        <v>275511</v>
      </c>
      <c r="G24" s="434" t="n">
        <v>269783</v>
      </c>
      <c r="H24" s="434" t="n">
        <v>262526</v>
      </c>
      <c r="I24" s="250" t="n"/>
      <c r="K24" s="195" t="n"/>
      <c r="L24" s="195" t="n"/>
      <c r="M24" s="195" t="n"/>
      <c r="N24" s="195" t="n"/>
    </row>
    <row r="25">
      <c r="A25" s="161" t="inlineStr">
        <is>
          <t>T1.AF41.S13</t>
        </is>
      </c>
      <c r="B25" s="167" t="inlineStr">
        <is>
          <t>A.N.@@._Z.S13._Z.C.L.LE.F4.S._Z.XDC._T.F.V.N._T.EDP1</t>
        </is>
      </c>
      <c r="C25" s="257" t="inlineStr">
        <is>
          <t xml:space="preserve">    Short-term</t>
        </is>
      </c>
      <c r="D25" s="410" t="inlineStr">
        <is>
          <t>AF.41</t>
        </is>
      </c>
      <c r="E25" s="433" t="n">
        <v>2049</v>
      </c>
      <c r="F25" s="434" t="n">
        <v>5391</v>
      </c>
      <c r="G25" s="434" t="n">
        <v>2685</v>
      </c>
      <c r="H25" s="434" t="n">
        <v>1789</v>
      </c>
      <c r="I25" s="250" t="n"/>
      <c r="K25" s="195" t="n"/>
      <c r="L25" s="195" t="n"/>
      <c r="M25" s="195" t="n"/>
      <c r="N25" s="195" t="n"/>
    </row>
    <row r="26">
      <c r="A26" s="161" t="inlineStr">
        <is>
          <t>T1.AF42.S13</t>
        </is>
      </c>
      <c r="B26" s="167" t="inlineStr">
        <is>
          <t>A.N.@@._Z.S13._Z.C.L.LE.F4.L._Z.XDC._T.F.V.N._T.EDP1</t>
        </is>
      </c>
      <c r="C26" s="257" t="inlineStr">
        <is>
          <t xml:space="preserve">    Long-term</t>
        </is>
      </c>
      <c r="D26" s="410" t="inlineStr">
        <is>
          <t>AF.42</t>
        </is>
      </c>
      <c r="E26" s="433" t="n">
        <v>274337</v>
      </c>
      <c r="F26" s="434" t="n">
        <v>270120</v>
      </c>
      <c r="G26" s="434" t="n">
        <v>267098</v>
      </c>
      <c r="H26" s="434" t="n">
        <v>260737</v>
      </c>
      <c r="I26" s="250" t="n"/>
      <c r="K26" s="195" t="n"/>
      <c r="L26" s="195" t="n"/>
      <c r="M26" s="195" t="n"/>
      <c r="N26" s="195" t="n"/>
    </row>
    <row r="27">
      <c r="A27" s="161" t="n"/>
      <c r="B27" s="167" t="n"/>
      <c r="C27" s="252" t="n"/>
      <c r="D27" s="409" t="n"/>
      <c r="E27" s="226" t="n"/>
      <c r="F27" s="226" t="n"/>
      <c r="G27" s="226" t="n"/>
      <c r="H27" s="226" t="n"/>
      <c r="I27" s="250" t="n"/>
      <c r="K27" s="195" t="n"/>
      <c r="L27" s="195" t="n"/>
      <c r="M27" s="195" t="n"/>
      <c r="N27" s="195" t="n"/>
    </row>
    <row r="28" ht="16.5" customHeight="1" thickBot="1">
      <c r="A28" s="161" t="n"/>
      <c r="B28" s="167" t="n"/>
      <c r="C28" s="252" t="n"/>
      <c r="D28" s="409" t="n"/>
      <c r="E28" s="226" t="n"/>
      <c r="F28" s="226" t="n"/>
      <c r="G28" s="226" t="n"/>
      <c r="H28" s="226" t="n"/>
      <c r="I28" s="250" t="n"/>
      <c r="K28" s="195" t="n"/>
      <c r="L28" s="195" t="n"/>
      <c r="M28" s="195" t="n"/>
      <c r="N28" s="195" t="n"/>
    </row>
    <row r="29">
      <c r="A29" s="161" t="n"/>
      <c r="B29" s="167" t="n"/>
      <c r="C29" s="415" t="n"/>
      <c r="D29" s="416" t="n"/>
      <c r="E29" s="430" t="n"/>
      <c r="F29" s="430" t="n"/>
      <c r="G29" s="430" t="n"/>
      <c r="H29" s="430" t="n"/>
      <c r="I29" s="250" t="n"/>
      <c r="K29" s="195" t="n"/>
      <c r="L29" s="195" t="n"/>
      <c r="M29" s="195" t="n"/>
      <c r="N29" s="195" t="n"/>
    </row>
    <row r="30">
      <c r="A30" s="161" t="n"/>
      <c r="B30" s="167" t="n"/>
      <c r="C30" s="254" t="inlineStr">
        <is>
          <t>General government expenditure on:</t>
        </is>
      </c>
      <c r="D30" s="411" t="n"/>
      <c r="E30" s="226" t="n"/>
      <c r="F30" s="226" t="n"/>
      <c r="G30" s="226" t="n"/>
      <c r="H30" s="226" t="n"/>
      <c r="I30" s="250" t="n"/>
      <c r="K30" s="195" t="n"/>
      <c r="L30" s="195" t="n"/>
      <c r="M30" s="195" t="n"/>
      <c r="N30" s="195" t="n"/>
    </row>
    <row r="31">
      <c r="A31" s="161" t="inlineStr">
        <is>
          <t>T1.P51.S13</t>
        </is>
      </c>
      <c r="B31" s="167" t="inlineStr">
        <is>
          <t>A.N.@@._Z.S13._Z._Z.D.P51G._Z.T._Z.XDC._T.S.V.N._T.EDP1</t>
        </is>
      </c>
      <c r="C31" s="258" t="inlineStr">
        <is>
          <t xml:space="preserve">Gross fixed capital formation </t>
        </is>
      </c>
      <c r="D31" s="410" t="inlineStr">
        <is>
          <t>P.51g</t>
        </is>
      </c>
      <c r="E31" s="433" t="n">
        <v>6600</v>
      </c>
      <c r="F31" s="434" t="n">
        <v>7596</v>
      </c>
      <c r="G31" s="434" t="n">
        <v>8827</v>
      </c>
      <c r="H31" s="434" t="n">
        <v>8776</v>
      </c>
      <c r="I31" s="250" t="n"/>
      <c r="K31" s="195" t="n"/>
      <c r="L31" s="195" t="n"/>
      <c r="M31" s="195" t="n"/>
      <c r="N31" s="195" t="n"/>
    </row>
    <row r="32">
      <c r="A32" s="227" t="inlineStr">
        <is>
          <t>T1.ESAD41.S13</t>
        </is>
      </c>
      <c r="B32" s="167" t="inlineStr">
        <is>
          <t>A.N.@@._Z.S13._Z.C.D.D41._Z._Z._Z.XDC._T.S.V.N._T.EDP1</t>
        </is>
      </c>
      <c r="C32" s="258" t="inlineStr">
        <is>
          <t>Interest (consolidated)</t>
        </is>
      </c>
      <c r="D32" s="410" t="inlineStr">
        <is>
          <t>D.41 (uses)</t>
        </is>
      </c>
      <c r="E32" s="433" t="n">
        <v>4528</v>
      </c>
      <c r="F32" s="434" t="n">
        <v>5170</v>
      </c>
      <c r="G32" s="434" t="n">
        <v>7620</v>
      </c>
      <c r="H32" s="434" t="n">
        <v>8220</v>
      </c>
      <c r="I32" s="250" t="n"/>
      <c r="K32" s="195" t="n"/>
      <c r="L32" s="195" t="n"/>
      <c r="M32" s="195" t="n"/>
      <c r="N32" s="195" t="n"/>
    </row>
    <row r="33" ht="16.5" customHeight="1" thickBot="1">
      <c r="A33" s="161" t="n"/>
      <c r="B33" s="167" t="n"/>
      <c r="C33" s="417" t="n"/>
      <c r="D33" s="418" t="n"/>
      <c r="E33" s="423" t="n"/>
      <c r="F33" s="423" t="n"/>
      <c r="G33" s="423" t="n"/>
      <c r="H33" s="423" t="n"/>
      <c r="I33" s="250" t="n"/>
      <c r="K33" s="195" t="n"/>
      <c r="L33" s="195" t="n"/>
      <c r="M33" s="195" t="n"/>
      <c r="N33" s="195" t="n"/>
    </row>
    <row r="34" ht="16.5" customHeight="1" thickBot="1">
      <c r="A34" s="161" t="n"/>
      <c r="B34" s="167" t="n"/>
      <c r="C34" s="252" t="n"/>
      <c r="D34" s="408" t="n"/>
      <c r="E34" s="226" t="n"/>
      <c r="F34" s="226" t="n"/>
      <c r="G34" s="226" t="n"/>
      <c r="H34" s="226" t="n"/>
      <c r="I34" s="250" t="n"/>
      <c r="K34" s="195" t="n"/>
      <c r="L34" s="195" t="n"/>
      <c r="M34" s="195" t="n"/>
      <c r="N34" s="195" t="n"/>
    </row>
    <row r="35" ht="16.5" customHeight="1" thickBot="1">
      <c r="A35" s="161" t="inlineStr">
        <is>
          <t>T1.GDP.S1</t>
        </is>
      </c>
      <c r="B35" s="167" t="inlineStr">
        <is>
          <t>A.N.@@._Z.S1._Z._Z.B.B1GQ._Z.T._Z.XDC._T.S.V.N._T.EDP1</t>
        </is>
      </c>
      <c r="C35" s="413" t="inlineStr">
        <is>
          <t>Gross domestic product at current market prices</t>
        </is>
      </c>
      <c r="D35" s="414" t="inlineStr">
        <is>
          <t>B.1*g</t>
        </is>
      </c>
      <c r="E35" s="439" t="n">
        <v>184575</v>
      </c>
      <c r="F35" s="440" t="n">
        <v>207854</v>
      </c>
      <c r="G35" s="440" t="n">
        <v>225197</v>
      </c>
      <c r="H35" s="440" t="n">
        <v>237573</v>
      </c>
      <c r="I35" s="250" t="n"/>
      <c r="K35" s="195" t="n"/>
      <c r="L35" s="195" t="n"/>
      <c r="M35" s="195" t="n"/>
      <c r="N35" s="195" t="n"/>
    </row>
    <row r="36" ht="25.5" customHeight="1">
      <c r="A36" s="163" t="n"/>
      <c r="B36" s="224" t="n"/>
      <c r="C36" s="259" t="inlineStr">
        <is>
          <t>(1) Please indicate status of data: estimated, half-finalized, final.</t>
        </is>
      </c>
      <c r="D36" s="260" t="n"/>
      <c r="I36" s="250" t="n"/>
    </row>
    <row r="37" ht="13.5" customHeight="1">
      <c r="A37" s="163" t="n"/>
      <c r="B37" s="224" t="n"/>
      <c r="C37" s="261" t="n"/>
      <c r="D37" s="260" t="n"/>
      <c r="G37" s="195" t="n"/>
      <c r="H37" s="195" t="n"/>
      <c r="I37" s="250" t="n"/>
    </row>
    <row r="38" ht="15.75" customHeight="1" thickBot="1">
      <c r="A38" s="228" t="n"/>
      <c r="B38" s="229" t="n"/>
      <c r="C38" s="262" t="n"/>
      <c r="D38" s="263" t="n"/>
      <c r="E38" s="264" t="n"/>
      <c r="F38" s="264" t="n"/>
      <c r="G38" s="264" t="n"/>
      <c r="H38" s="264" t="n"/>
      <c r="I38" s="265" t="n"/>
    </row>
    <row r="39" ht="16.5" customHeight="1" thickTop="1">
      <c r="A39" s="175" t="n"/>
      <c r="B39" s="162" t="n"/>
      <c r="C39" s="157" t="n"/>
      <c r="D39" s="157" t="n"/>
    </row>
    <row r="40">
      <c r="A40" s="175" t="n"/>
      <c r="B40" s="162" t="n"/>
      <c r="C40" s="157" t="n"/>
      <c r="D40" s="157" t="n"/>
    </row>
    <row r="65" ht="9" customHeight="1"/>
    <row r="67" ht="12" customHeight="1"/>
    <row r="70" ht="11.25" customHeight="1"/>
    <row r="75" ht="10.5" customHeight="1"/>
    <row r="78" ht="6" customHeight="1"/>
    <row r="101" ht="9" customHeight="1"/>
    <row r="103" ht="12" customHeight="1"/>
    <row r="106" ht="11.25" customHeight="1"/>
    <row r="111" ht="10.5" customHeight="1"/>
    <row r="114" ht="6" customHeight="1"/>
    <row r="137" ht="9" customHeight="1"/>
    <row r="139" ht="12" customHeight="1"/>
    <row r="142" ht="11.25" customHeight="1"/>
    <row r="147" ht="10.5" customHeight="1"/>
    <row r="150" ht="6" customHeight="1"/>
    <row r="173" ht="9" customHeight="1"/>
    <row r="175" ht="12" customHeight="1"/>
    <row r="186" ht="10.5" customHeight="1"/>
    <row r="188" ht="6" customHeight="1"/>
    <row r="219" ht="9" customHeight="1"/>
    <row r="220" ht="9" customHeight="1"/>
    <row r="224" ht="9.75" customHeight="1"/>
    <row r="226" ht="8.25" customHeight="1"/>
    <row r="227" ht="16.5" customHeight="1"/>
    <row r="228" ht="16.5" customHeight="1"/>
    <row r="230" ht="9.75" customHeight="1"/>
    <row r="239" ht="10.5" customHeight="1"/>
    <row r="241" ht="6" customHeight="1"/>
    <row r="242" ht="16.5" customFormat="1" customHeight="1" s="168">
      <c r="A242" s="153" t="n"/>
      <c r="B242" s="230" t="n"/>
    </row>
    <row r="243" ht="13.5" customFormat="1" customHeight="1" s="202">
      <c r="A243" s="153" t="n"/>
      <c r="B243" s="231" t="n"/>
    </row>
    <row r="244" ht="16.5" customFormat="1" customHeight="1" s="168">
      <c r="A244" s="153" t="n"/>
      <c r="B244" s="230" t="n"/>
    </row>
    <row r="245" ht="16.5" customFormat="1" customHeight="1" s="168">
      <c r="A245" s="153" t="n"/>
      <c r="B245" s="230" t="n"/>
    </row>
    <row r="246" ht="16.5" customFormat="1" customHeight="1" s="168">
      <c r="A246" s="153" t="n"/>
      <c r="B246" s="230" t="n"/>
    </row>
    <row r="247" ht="16.5" customFormat="1" customHeight="1" s="168">
      <c r="A247" s="153" t="n"/>
      <c r="B247" s="230" t="n"/>
    </row>
    <row r="248" ht="16.5" customFormat="1" customHeight="1" s="168">
      <c r="A248" s="153" t="n"/>
      <c r="B248" s="230" t="n"/>
    </row>
    <row r="249" ht="16.5" customFormat="1" customHeight="1" s="168">
      <c r="A249" s="153" t="n"/>
      <c r="B249" s="230" t="n"/>
    </row>
    <row r="250" ht="16.5" customFormat="1" customHeight="1" s="168">
      <c r="A250" s="153" t="n"/>
      <c r="B250" s="230" t="n"/>
    </row>
    <row r="251" ht="16.5" customFormat="1" customHeight="1" s="168">
      <c r="A251" s="153" t="n"/>
      <c r="B251" s="230" t="n"/>
    </row>
    <row r="252" ht="16.5" customFormat="1" customHeight="1" s="168">
      <c r="A252" s="153" t="n"/>
      <c r="B252" s="230" t="n"/>
    </row>
    <row r="253" ht="16.5" customFormat="1" customHeight="1" s="168">
      <c r="A253" s="153" t="n"/>
      <c r="B253" s="230" t="n"/>
    </row>
    <row r="254" ht="16.5" customFormat="1" customHeight="1" s="168">
      <c r="A254" s="153" t="n"/>
      <c r="B254" s="230" t="n"/>
    </row>
    <row r="255" ht="16.5" customFormat="1" customHeight="1" s="168">
      <c r="A255" s="153" t="n"/>
      <c r="B255" s="230" t="n"/>
    </row>
    <row r="256" ht="16.5" customFormat="1" customHeight="1" s="168">
      <c r="A256" s="153" t="n"/>
      <c r="B256" s="230" t="n"/>
    </row>
    <row r="257" ht="16.5" customFormat="1" customHeight="1" s="168">
      <c r="A257" s="153" t="n"/>
      <c r="B257" s="230" t="n"/>
    </row>
    <row r="258" ht="16.5" customFormat="1" customHeight="1" s="168">
      <c r="A258" s="153" t="n"/>
      <c r="B258" s="230" t="n"/>
    </row>
    <row r="259" ht="16.5" customFormat="1" customHeight="1" s="168">
      <c r="A259" s="153" t="n"/>
      <c r="B259" s="230" t="n"/>
    </row>
    <row r="260" ht="16.5" customFormat="1" customHeight="1" s="168">
      <c r="A260" s="153" t="n"/>
      <c r="B260" s="230" t="n"/>
    </row>
    <row r="261" ht="16.5" customFormat="1" customHeight="1" s="168">
      <c r="A261" s="153" t="n"/>
      <c r="B261" s="230" t="n"/>
    </row>
    <row r="262" ht="16.5" customFormat="1" customHeight="1" s="168">
      <c r="A262" s="153" t="n"/>
      <c r="B262" s="230" t="n"/>
    </row>
    <row r="263" ht="16.5" customFormat="1" customHeight="1" s="168">
      <c r="A263" s="153" t="n"/>
      <c r="B263" s="230" t="n"/>
    </row>
    <row r="264" ht="16.5" customFormat="1" customHeight="1" s="168">
      <c r="A264" s="153" t="n"/>
      <c r="B264" s="230" t="n"/>
    </row>
    <row r="265" ht="16.5" customFormat="1" customHeight="1" s="168">
      <c r="A265" s="153" t="n"/>
      <c r="B265" s="230" t="n"/>
    </row>
    <row r="266" ht="16.5" customFormat="1" customHeight="1" s="168">
      <c r="A266" s="153" t="n"/>
      <c r="B266" s="230" t="n"/>
    </row>
    <row r="267" ht="16.5" customFormat="1" customHeight="1" s="168">
      <c r="A267" s="153" t="n"/>
      <c r="B267" s="230" t="n"/>
    </row>
    <row r="268" ht="16.5" customFormat="1" customHeight="1" s="168">
      <c r="A268" s="153" t="n"/>
      <c r="B268" s="230" t="n"/>
    </row>
    <row r="269" ht="16.5" customFormat="1" customHeight="1" s="168">
      <c r="A269" s="153" t="n"/>
      <c r="B269" s="230" t="n"/>
    </row>
    <row r="270" ht="16.5" customFormat="1" customHeight="1" s="168">
      <c r="A270" s="153" t="n"/>
      <c r="B270" s="230" t="n"/>
    </row>
    <row r="271" ht="16.5" customFormat="1" customHeight="1" s="168">
      <c r="A271" s="153" t="n"/>
      <c r="B271" s="230" t="n"/>
    </row>
    <row r="272" ht="9" customHeight="1"/>
    <row r="273" ht="9" customHeight="1"/>
    <row r="277" ht="9.75" customHeight="1"/>
    <row r="279" ht="8.25" customHeight="1"/>
    <row r="280" ht="16.5" customHeight="1"/>
    <row r="281" ht="16.5" customHeight="1"/>
    <row r="283" ht="9.75" customHeight="1"/>
    <row r="284" ht="9.75" customHeight="1"/>
    <row r="285" ht="9.75" customHeight="1"/>
    <row r="293" ht="10.5" customHeight="1"/>
    <row r="295" ht="6" customHeight="1"/>
    <row r="296" ht="16.5" customFormat="1" customHeight="1" s="168">
      <c r="A296" s="153" t="n"/>
      <c r="B296" s="230" t="n"/>
    </row>
    <row r="297" ht="13.5" customFormat="1" customHeight="1" s="202">
      <c r="A297" s="153" t="n"/>
      <c r="B297" s="231" t="n"/>
    </row>
    <row r="298" ht="16.5" customFormat="1" customHeight="1" s="168">
      <c r="A298" s="153" t="n"/>
      <c r="B298" s="230" t="n"/>
    </row>
    <row r="299" ht="16.5" customFormat="1" customHeight="1" s="168">
      <c r="A299" s="153" t="n"/>
      <c r="B299" s="230" t="n"/>
    </row>
    <row r="300" ht="16.5" customFormat="1" customHeight="1" s="168">
      <c r="A300" s="153" t="n"/>
      <c r="B300" s="230" t="n"/>
    </row>
    <row r="301" ht="16.5" customFormat="1" customHeight="1" s="168">
      <c r="A301" s="153" t="n"/>
      <c r="B301" s="230" t="n"/>
    </row>
    <row r="302" ht="16.5" customFormat="1" customHeight="1" s="168">
      <c r="A302" s="153" t="n"/>
      <c r="B302" s="230" t="n"/>
    </row>
    <row r="303" ht="16.5" customFormat="1" customHeight="1" s="168">
      <c r="A303" s="153" t="n"/>
      <c r="B303" s="230" t="n"/>
    </row>
    <row r="304" ht="16.5" customFormat="1" customHeight="1" s="168">
      <c r="A304" s="153" t="n"/>
      <c r="B304" s="230" t="n"/>
    </row>
    <row r="305" ht="16.5" customFormat="1" customHeight="1" s="168">
      <c r="A305" s="153" t="n"/>
      <c r="B305" s="230" t="n"/>
    </row>
    <row r="306" ht="16.5" customFormat="1" customHeight="1" s="168">
      <c r="A306" s="153" t="n"/>
      <c r="B306" s="230" t="n"/>
    </row>
    <row r="307" ht="16.5" customFormat="1" customHeight="1" s="168">
      <c r="A307" s="153" t="n"/>
      <c r="B307" s="230" t="n"/>
    </row>
    <row r="308" ht="16.5" customFormat="1" customHeight="1" s="168">
      <c r="A308" s="153" t="n"/>
      <c r="B308" s="230" t="n"/>
    </row>
    <row r="309" ht="16.5" customFormat="1" customHeight="1" s="168">
      <c r="A309" s="153" t="n"/>
      <c r="B309" s="230" t="n"/>
    </row>
    <row r="310" ht="16.5" customFormat="1" customHeight="1" s="168">
      <c r="A310" s="153" t="n"/>
      <c r="B310" s="230" t="n"/>
    </row>
    <row r="311" ht="16.5" customFormat="1" customHeight="1" s="168">
      <c r="A311" s="153" t="n"/>
      <c r="B311" s="230" t="n"/>
    </row>
    <row r="312" ht="16.5" customFormat="1" customHeight="1" s="168">
      <c r="A312" s="153" t="n"/>
      <c r="B312" s="230" t="n"/>
    </row>
    <row r="313" ht="16.5" customFormat="1" customHeight="1" s="168">
      <c r="A313" s="153" t="n"/>
      <c r="B313" s="230" t="n"/>
    </row>
    <row r="314" ht="16.5" customFormat="1" customHeight="1" s="168">
      <c r="A314" s="153" t="n"/>
      <c r="B314" s="230" t="n"/>
    </row>
    <row r="315" ht="16.5" customFormat="1" customHeight="1" s="168">
      <c r="A315" s="153" t="n"/>
      <c r="B315" s="230" t="n"/>
    </row>
    <row r="316" ht="16.5" customFormat="1" customHeight="1" s="168">
      <c r="A316" s="153" t="n"/>
      <c r="B316" s="230" t="n"/>
    </row>
    <row r="317" ht="16.5" customFormat="1" customHeight="1" s="168">
      <c r="A317" s="153" t="n"/>
      <c r="B317" s="230" t="n"/>
    </row>
    <row r="318" ht="16.5" customFormat="1" customHeight="1" s="168">
      <c r="A318" s="153" t="n"/>
      <c r="B318" s="230" t="n"/>
    </row>
    <row r="319" ht="16.5" customFormat="1" customHeight="1" s="168">
      <c r="A319" s="153" t="n"/>
      <c r="B319" s="230" t="n"/>
    </row>
    <row r="320" ht="16.5" customFormat="1" customHeight="1" s="168">
      <c r="A320" s="153" t="n"/>
      <c r="B320" s="230" t="n"/>
    </row>
    <row r="321" ht="16.5" customFormat="1" customHeight="1" s="168">
      <c r="A321" s="153" t="n"/>
      <c r="B321" s="230" t="n"/>
    </row>
    <row r="322" ht="16.5" customFormat="1" customHeight="1" s="168">
      <c r="A322" s="153" t="n"/>
      <c r="B322" s="230" t="n"/>
    </row>
    <row r="323" ht="16.5" customFormat="1" customHeight="1" s="168">
      <c r="A323" s="153" t="n"/>
      <c r="B323" s="230" t="n"/>
    </row>
    <row r="324" ht="16.5" customFormat="1" customHeight="1" s="168">
      <c r="A324" s="153" t="n"/>
      <c r="B324" s="230" t="n"/>
    </row>
    <row r="326" ht="9" customHeight="1"/>
    <row r="327" ht="9" customHeight="1"/>
    <row r="331" ht="9.75" customHeight="1"/>
    <row r="333" ht="8.25" customHeight="1"/>
    <row r="334" ht="16.5" customHeight="1"/>
    <row r="335" ht="16.5" customHeight="1"/>
    <row r="337" ht="9.75" customHeight="1"/>
    <row r="338" ht="9.75" customHeight="1"/>
    <row r="339" ht="10.5" customHeight="1"/>
    <row r="340" ht="9.75" customHeight="1"/>
    <row r="348" ht="10.5" customHeight="1"/>
    <row r="350" ht="6" customHeight="1"/>
    <row r="351" ht="16.5" customFormat="1" customHeight="1" s="168">
      <c r="A351" s="153" t="n"/>
      <c r="B351" s="230" t="n"/>
    </row>
    <row r="352" ht="13.5" customFormat="1" customHeight="1" s="202">
      <c r="A352" s="153" t="n"/>
      <c r="B352" s="231" t="n"/>
    </row>
    <row r="353" ht="16.5" customFormat="1" customHeight="1" s="168">
      <c r="A353" s="153" t="n"/>
      <c r="B353" s="230" t="n"/>
    </row>
    <row r="354" ht="16.5" customFormat="1" customHeight="1" s="168">
      <c r="A354" s="153" t="n"/>
      <c r="B354" s="230" t="n"/>
    </row>
    <row r="355" ht="16.5" customFormat="1" customHeight="1" s="168">
      <c r="A355" s="153" t="n"/>
      <c r="B355" s="230" t="n"/>
    </row>
    <row r="356" ht="16.5" customFormat="1" customHeight="1" s="168">
      <c r="A356" s="153" t="n"/>
      <c r="B356" s="230" t="n"/>
    </row>
    <row r="357" ht="16.5" customFormat="1" customHeight="1" s="168">
      <c r="A357" s="153" t="n"/>
      <c r="B357" s="230" t="n"/>
    </row>
    <row r="358" ht="16.5" customFormat="1" customHeight="1" s="168">
      <c r="A358" s="153" t="n"/>
      <c r="B358" s="230" t="n"/>
    </row>
    <row r="359" ht="16.5" customFormat="1" customHeight="1" s="168">
      <c r="A359" s="153" t="n"/>
      <c r="B359" s="230" t="n"/>
    </row>
    <row r="360" ht="16.5" customFormat="1" customHeight="1" s="168">
      <c r="A360" s="153" t="n"/>
      <c r="B360" s="230" t="n"/>
    </row>
    <row r="361" ht="16.5" customFormat="1" customHeight="1" s="168">
      <c r="A361" s="153" t="n"/>
      <c r="B361" s="230" t="n"/>
    </row>
    <row r="362" ht="16.5" customFormat="1" customHeight="1" s="168">
      <c r="A362" s="153" t="n"/>
      <c r="B362" s="230" t="n"/>
    </row>
    <row r="363" ht="16.5" customFormat="1" customHeight="1" s="168">
      <c r="A363" s="153" t="n"/>
      <c r="B363" s="230" t="n"/>
    </row>
    <row r="364" ht="16.5" customFormat="1" customHeight="1" s="168">
      <c r="A364" s="153" t="n"/>
      <c r="B364" s="230" t="n"/>
    </row>
    <row r="365" ht="16.5" customFormat="1" customHeight="1" s="168">
      <c r="A365" s="153" t="n"/>
      <c r="B365" s="230" t="n"/>
    </row>
    <row r="366" ht="16.5" customFormat="1" customHeight="1" s="168">
      <c r="A366" s="153" t="n"/>
      <c r="B366" s="230" t="n"/>
    </row>
    <row r="367" ht="16.5" customFormat="1" customHeight="1" s="168">
      <c r="A367" s="153" t="n"/>
      <c r="B367" s="230" t="n"/>
    </row>
    <row r="368" ht="16.5" customFormat="1" customHeight="1" s="168">
      <c r="A368" s="153" t="n"/>
      <c r="B368" s="230" t="n"/>
    </row>
    <row r="369" ht="16.5" customFormat="1" customHeight="1" s="168">
      <c r="A369" s="153" t="n"/>
      <c r="B369" s="230" t="n"/>
    </row>
    <row r="370" ht="16.5" customFormat="1" customHeight="1" s="168">
      <c r="A370" s="153" t="n"/>
      <c r="B370" s="230" t="n"/>
    </row>
    <row r="371" ht="16.5" customFormat="1" customHeight="1" s="168">
      <c r="A371" s="153" t="n"/>
      <c r="B371" s="230" t="n"/>
    </row>
    <row r="372" ht="16.5" customFormat="1" customHeight="1" s="168">
      <c r="A372" s="153" t="n"/>
      <c r="B372" s="230" t="n"/>
    </row>
    <row r="373" ht="16.5" customFormat="1" customHeight="1" s="168">
      <c r="A373" s="153" t="n"/>
      <c r="B373" s="230" t="n"/>
    </row>
    <row r="374" ht="16.5" customFormat="1" customHeight="1" s="168">
      <c r="A374" s="153" t="n"/>
      <c r="B374" s="230" t="n"/>
    </row>
    <row r="375" ht="16.5" customFormat="1" customHeight="1" s="168">
      <c r="A375" s="153" t="n"/>
      <c r="B375" s="230" t="n"/>
    </row>
    <row r="376" ht="16.5" customFormat="1" customHeight="1" s="168">
      <c r="A376" s="153" t="n"/>
      <c r="B376" s="230" t="n"/>
    </row>
    <row r="377" ht="16.5" customFormat="1" customHeight="1" s="168">
      <c r="A377" s="153" t="n"/>
      <c r="B377" s="230" t="n"/>
    </row>
    <row r="378" ht="16.5" customFormat="1" customHeight="1" s="168">
      <c r="A378" s="153" t="n"/>
      <c r="B378" s="230" t="n"/>
    </row>
    <row r="379" ht="16.5" customFormat="1" customHeight="1" s="168">
      <c r="A379" s="153" t="n"/>
      <c r="B379" s="230" t="n"/>
    </row>
    <row r="380" ht="16.5" customFormat="1" customHeight="1" s="168">
      <c r="A380" s="153" t="n"/>
      <c r="B380" s="230" t="n"/>
    </row>
    <row r="381" ht="9" customHeight="1"/>
    <row r="382" ht="9" customHeight="1"/>
    <row r="386" ht="9.75" customHeight="1"/>
    <row r="388" ht="8.25" customHeight="1"/>
    <row r="389" ht="16.5" customHeight="1"/>
    <row r="390" ht="16.5" customHeight="1"/>
    <row r="392" ht="9.75" customHeight="1"/>
    <row r="393" ht="9.75" customHeight="1"/>
    <row r="394" ht="9.75" customHeight="1"/>
    <row r="395" ht="9.75" customHeight="1"/>
    <row r="402" ht="10.5" customHeight="1"/>
    <row r="404" ht="6" customHeight="1"/>
    <row r="405" ht="16.5" customFormat="1" customHeight="1" s="168">
      <c r="A405" s="153" t="n"/>
      <c r="B405" s="230" t="n"/>
    </row>
    <row r="406" ht="16.5" customFormat="1" customHeight="1" s="168">
      <c r="A406" s="153" t="n"/>
      <c r="B406" s="230" t="n"/>
    </row>
    <row r="407" ht="16.5" customFormat="1" customHeight="1" s="168">
      <c r="A407" s="153" t="n"/>
      <c r="B407" s="230" t="n"/>
    </row>
    <row r="408" ht="16.5" customFormat="1" customHeight="1" s="168">
      <c r="A408" s="153" t="n"/>
      <c r="B408" s="230" t="n"/>
    </row>
    <row r="409" ht="16.5" customFormat="1" customHeight="1" s="168">
      <c r="A409" s="153" t="n"/>
      <c r="B409" s="230" t="n"/>
    </row>
    <row r="410" ht="16.5" customFormat="1" customHeight="1" s="168">
      <c r="A410" s="153" t="n"/>
      <c r="B410" s="230" t="n"/>
    </row>
    <row r="411" ht="16.5" customFormat="1" customHeight="1" s="168">
      <c r="A411" s="153" t="n"/>
      <c r="B411" s="230" t="n"/>
    </row>
    <row r="412" ht="16.5" customFormat="1" customHeight="1" s="168">
      <c r="A412" s="153" t="n"/>
      <c r="B412" s="230" t="n"/>
    </row>
    <row r="413" ht="16.5" customFormat="1" customHeight="1" s="168">
      <c r="A413" s="153" t="n"/>
      <c r="B413" s="230" t="n"/>
    </row>
    <row r="414" ht="16.5" customFormat="1" customHeight="1" s="168">
      <c r="A414" s="153" t="n"/>
      <c r="B414" s="230" t="n"/>
    </row>
    <row r="415" ht="16.5" customFormat="1" customHeight="1" s="168">
      <c r="A415" s="153" t="n"/>
      <c r="B415" s="230" t="n"/>
    </row>
    <row r="416" ht="16.5" customFormat="1" customHeight="1" s="168">
      <c r="A416" s="153" t="n"/>
      <c r="B416" s="230" t="n"/>
    </row>
    <row r="417" ht="16.5" customFormat="1" customHeight="1" s="168">
      <c r="A417" s="153" t="n"/>
      <c r="B417" s="230" t="n"/>
    </row>
    <row r="418" ht="16.5" customFormat="1" customHeight="1" s="168">
      <c r="A418" s="153" t="n"/>
      <c r="B418" s="230" t="n"/>
    </row>
    <row r="419" ht="16.5" customFormat="1" customHeight="1" s="168">
      <c r="A419" s="153" t="n"/>
      <c r="B419" s="230" t="n"/>
    </row>
    <row r="420" ht="16.5" customFormat="1" customHeight="1" s="168">
      <c r="A420" s="153" t="n"/>
      <c r="B420" s="230" t="n"/>
    </row>
    <row r="421" ht="16.5" customFormat="1" customHeight="1" s="168">
      <c r="A421" s="153" t="n"/>
      <c r="B421" s="230" t="n"/>
    </row>
    <row r="422" ht="16.5" customFormat="1" customHeight="1" s="168">
      <c r="A422" s="153" t="n"/>
      <c r="B422" s="230" t="n"/>
    </row>
    <row r="423" ht="16.5" customFormat="1" customHeight="1" s="168">
      <c r="A423" s="153" t="n"/>
      <c r="B423" s="230" t="n"/>
    </row>
    <row r="424" ht="16.5" customFormat="1" customHeight="1" s="168">
      <c r="A424" s="153" t="n"/>
      <c r="B424" s="230" t="n"/>
    </row>
    <row r="425" ht="16.5" customFormat="1" customHeight="1" s="168">
      <c r="A425" s="153" t="n"/>
      <c r="B425" s="230" t="n"/>
    </row>
    <row r="426" ht="16.5" customFormat="1" customHeight="1" s="168">
      <c r="A426" s="153" t="n"/>
      <c r="B426" s="230" t="n"/>
    </row>
    <row r="427" ht="16.5" customFormat="1" customHeight="1" s="168">
      <c r="A427" s="153" t="n"/>
      <c r="B427" s="230" t="n"/>
    </row>
    <row r="428" ht="16.5" customFormat="1" customHeight="1" s="168">
      <c r="A428" s="153" t="n"/>
      <c r="B428" s="230" t="n"/>
    </row>
    <row r="429" ht="16.5" customFormat="1" customHeight="1" s="168">
      <c r="A429" s="153" t="n"/>
      <c r="B429" s="230" t="n"/>
    </row>
    <row r="430" ht="16.5" customFormat="1" customHeight="1" s="168">
      <c r="A430" s="153" t="n"/>
      <c r="B430" s="230" t="n"/>
    </row>
    <row r="431" ht="16.5" customFormat="1" customHeight="1" s="168">
      <c r="A431" s="153" t="n"/>
      <c r="B431" s="230" t="n"/>
    </row>
    <row r="432" ht="16.5" customFormat="1" customHeight="1" s="168">
      <c r="A432" s="153" t="n"/>
      <c r="B432" s="230" t="n"/>
    </row>
    <row r="433" ht="16.5" customFormat="1" customHeight="1" s="168">
      <c r="A433" s="153" t="n"/>
      <c r="B433" s="230" t="n"/>
    </row>
    <row r="434" ht="9" customFormat="1" customHeight="1" s="168">
      <c r="A434" s="153" t="n"/>
      <c r="B434" s="230" t="n"/>
    </row>
    <row r="436" ht="8.25" customHeight="1"/>
    <row r="437" ht="16.5" customHeight="1"/>
  </sheetData>
  <conditionalFormatting sqref="E8:H8 E10:H14 E16:H16 E18:H18">
    <cfRule type="cellIs" priority="19" operator="between" stopIfTrue="1">
      <formula>-1000000000000</formula>
      <formula>1000000000000</formula>
    </cfRule>
    <cfRule type="cellIs" priority="20" operator="equal" stopIfTrue="1">
      <formula>"M"</formula>
    </cfRule>
    <cfRule type="cellIs" priority="21" operator="equal" stopIfTrue="1">
      <formula>"L"</formula>
    </cfRule>
  </conditionalFormatting>
  <dataValidations count="1">
    <dataValidation sqref="E16:H16" showDropDown="0" showInputMessage="1" showErrorMessage="1" allowBlank="1" errorTitle="Please select from the list only" error="Please select one option from the drop-down list only!" promptTitle="Please indicate status of data:" prompt="Please select one option from the drop-down list!" type="list" errorStyle="warning">
      <formula1>$K$1:$K$3</formula1>
    </dataValidation>
  </dataValidations>
  <printOptions horizontalCentered="1" verticalCentered="1"/>
  <pageMargins left="0.3149606299212598" right="0.3149606299212598" top="0.1968503937007874" bottom="0.1574803149606299" header="0" footer="0"/>
  <pageSetup orientation="landscape" paperSize="9" scale="96"/>
</worksheet>
</file>

<file path=xl/worksheets/sheet3.xml><?xml version="1.0" encoding="utf-8"?>
<worksheet xmlns="http://schemas.openxmlformats.org/spreadsheetml/2006/main">
  <sheetPr codeName="Sheet11" transitionEvaluation="1">
    <tabColor rgb="FF00FF00"/>
    <outlinePr summaryBelow="1" summaryRight="1"/>
    <pageSetUpPr fitToPage="1"/>
  </sheetPr>
  <dimension ref="A1:Q55"/>
  <sheetViews>
    <sheetView showGridLines="0" defaultGridColor="0" topLeftCell="C28" colorId="22" zoomScale="85" zoomScaleNormal="85" zoomScaleSheetLayoutView="80" workbookViewId="0">
      <selection activeCell="G47" sqref="D8:G47"/>
    </sheetView>
  </sheetViews>
  <sheetFormatPr baseColWidth="8" defaultColWidth="9.77734375" defaultRowHeight="15.75"/>
  <cols>
    <col hidden="1" width="11.21875" customWidth="1" style="153" min="1" max="1"/>
    <col hidden="1" width="41.21875" customWidth="1" style="153" min="2" max="2"/>
    <col width="64.21875" customWidth="1" style="151" min="3" max="3"/>
    <col width="12.77734375" customWidth="1" style="152" min="4" max="7"/>
    <col width="67.77734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75" t="n"/>
      <c r="C1" s="155" t="inlineStr">
        <is>
          <t xml:space="preserve">Table 2A: Provision of the data which explain the transition between the public accounts budget balance and the central government surplus/ deficit 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 t="n"/>
      <c r="M1" s="154" t="n"/>
      <c r="N1" s="154" t="n"/>
      <c r="O1" s="154" t="n"/>
      <c r="P1" s="154" t="n">
        <v>6</v>
      </c>
      <c r="Q1" s="154" t="n">
        <v>7</v>
      </c>
    </row>
    <row r="2" ht="11.25" customHeight="1" thickBot="1">
      <c r="A2" s="149" t="n"/>
      <c r="B2" s="175" t="n"/>
      <c r="C2" s="209" t="n"/>
      <c r="D2" s="210" t="n"/>
      <c r="E2" s="157" t="n"/>
      <c r="F2" s="157" t="n"/>
      <c r="G2" s="157" t="n"/>
      <c r="K2" s="154" t="inlineStr">
        <is>
          <t>accrual</t>
        </is>
      </c>
      <c r="L2" s="157" t="n"/>
    </row>
    <row r="3" ht="16.5" customHeight="1" thickTop="1">
      <c r="A3" s="158" t="n"/>
      <c r="B3" s="217" t="n"/>
      <c r="C3" s="280" t="n"/>
      <c r="D3" s="245" t="n"/>
      <c r="E3" s="281" t="n"/>
      <c r="F3" s="281" t="n"/>
      <c r="G3" s="281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4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n"/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T2.WB.S1311</t>
        </is>
      </c>
      <c r="B8" s="167" t="inlineStr">
        <is>
          <t>A.N.@@._Z.S1311._Z._Z.B.ORWB._Z.T._Z.XDC._T.S.V.N._T.EDP2</t>
        </is>
      </c>
      <c r="C8" s="268" t="inlineStr">
        <is>
          <t>Working balance in central government accounts</t>
        </is>
      </c>
      <c r="D8" s="453" t="n">
        <v>-14872</v>
      </c>
      <c r="E8" s="442" t="n">
        <v>-11656</v>
      </c>
      <c r="F8" s="442" t="n">
        <v>-3760</v>
      </c>
      <c r="G8" s="442" t="n">
        <v>369</v>
      </c>
      <c r="H8" s="273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167" t="n"/>
      <c r="C9" s="287" t="inlineStr">
        <is>
          <t>Basis of the working balance</t>
        </is>
      </c>
      <c r="D9" s="454" t="inlineStr">
        <is>
          <t>cash</t>
        </is>
      </c>
      <c r="E9" s="454" t="inlineStr">
        <is>
          <t>cash</t>
        </is>
      </c>
      <c r="F9" s="454" t="inlineStr">
        <is>
          <t>cash</t>
        </is>
      </c>
      <c r="G9" s="454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167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T2.FT.S1311</t>
        </is>
      </c>
      <c r="B11" s="167" t="inlineStr">
        <is>
          <t>A.N.@@._Z.S1311._Z._Z.B.F.F.T._Z.XDC._T.S.V.N._T.EDP2</t>
        </is>
      </c>
      <c r="C11" s="290" t="inlineStr">
        <is>
          <t>Financial transactions included in the working balance</t>
        </is>
      </c>
      <c r="D11" s="455" t="n">
        <v>750</v>
      </c>
      <c r="E11" s="455" t="n">
        <v>-1105</v>
      </c>
      <c r="F11" s="455" t="n">
        <v>-356</v>
      </c>
      <c r="G11" s="455" t="n">
        <v>-327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T2.F4ACQ.S1311</t>
        </is>
      </c>
      <c r="B12" s="167" t="inlineStr">
        <is>
          <t>A.N.@@._Z.S1311._Z.N.AI.F.F4.T._Z.XDC._T.S.V.N._T.EDP2</t>
        </is>
      </c>
      <c r="C12" s="291" t="inlineStr">
        <is>
          <t xml:space="preserve">   Loans, granted (+)</t>
        </is>
      </c>
      <c r="D12" s="455" t="n">
        <v>0</v>
      </c>
      <c r="E12" s="455" t="n">
        <v>0</v>
      </c>
      <c r="F12" s="455" t="n">
        <v>0</v>
      </c>
      <c r="G12" s="455" t="n">
        <v>0</v>
      </c>
      <c r="H12" s="276" t="inlineStr">
        <is>
          <t xml:space="preserve"> </t>
        </is>
      </c>
      <c r="I12" s="288" t="n"/>
      <c r="L12" s="195" t="n"/>
      <c r="M12" s="195" t="n"/>
      <c r="N12" s="195" t="n"/>
      <c r="O12" s="195" t="n"/>
    </row>
    <row r="13">
      <c r="A13" s="166" t="inlineStr">
        <is>
          <t>T2.F4DIS.S1311</t>
        </is>
      </c>
      <c r="B13" s="167" t="inlineStr">
        <is>
          <t>A.N.@@._Z.S1311._Z.N.AD.F.F4.T._Z.XDC._T.S.V.N._T.EDP2</t>
        </is>
      </c>
      <c r="C13" s="292" t="inlineStr">
        <is>
          <t xml:space="preserve">   Loans, repayments (-)</t>
        </is>
      </c>
      <c r="D13" s="455" t="n">
        <v>0</v>
      </c>
      <c r="E13" s="455" t="n">
        <v>0</v>
      </c>
      <c r="F13" s="455" t="n">
        <v>0</v>
      </c>
      <c r="G13" s="455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T2.F5ACQ.S1311</t>
        </is>
      </c>
      <c r="B14" s="167" t="inlineStr">
        <is>
          <t>A.N.@@._Z.S1311._Z.N.AI.F.F5.T._Z.XDC._T.S.V.N._T.EDP2</t>
        </is>
      </c>
      <c r="C14" s="292" t="inlineStr">
        <is>
          <t xml:space="preserve">   Equities, acquisition (+)</t>
        </is>
      </c>
      <c r="D14" s="455" t="n">
        <v>0</v>
      </c>
      <c r="E14" s="455" t="n">
        <v>0</v>
      </c>
      <c r="F14" s="455" t="n">
        <v>0</v>
      </c>
      <c r="G14" s="455" t="n">
        <v>0</v>
      </c>
      <c r="H14" s="276" t="n"/>
      <c r="I14" s="288" t="n"/>
      <c r="L14" s="195" t="n"/>
      <c r="M14" s="195" t="n"/>
      <c r="N14" s="195" t="n"/>
      <c r="O14" s="195" t="n"/>
    </row>
    <row r="15">
      <c r="A15" s="166" t="inlineStr">
        <is>
          <t>T2.F5DIS.S1311</t>
        </is>
      </c>
      <c r="B15" s="167" t="inlineStr">
        <is>
          <t>A.N.@@._Z.S1311._Z.N.AD.F.F5.T._Z.XDC._T.S.V.N._T.EDP2</t>
        </is>
      </c>
      <c r="C15" s="293" t="inlineStr">
        <is>
          <t xml:space="preserve">   Equities, sales (-)</t>
        </is>
      </c>
      <c r="D15" s="455" t="n">
        <v>0</v>
      </c>
      <c r="E15" s="455" t="n">
        <v>0</v>
      </c>
      <c r="F15" s="455" t="n">
        <v>0</v>
      </c>
      <c r="G15" s="455" t="n">
        <v>0</v>
      </c>
      <c r="H15" s="276" t="n"/>
      <c r="I15" s="288" t="n"/>
      <c r="L15" s="195" t="n"/>
      <c r="M15" s="195" t="n"/>
      <c r="N15" s="195" t="n"/>
      <c r="O15" s="195" t="n"/>
    </row>
    <row r="16">
      <c r="A16" s="166" t="inlineStr">
        <is>
          <t>T2.OFT.S1311</t>
        </is>
      </c>
      <c r="B16" s="167" t="inlineStr">
        <is>
          <t>A.N.@@._Z.S1311._Z._Z.N.F.FNDX.T._Z.XDC._T.S.V.N._T.EDP2</t>
        </is>
      </c>
      <c r="C16" s="294" t="inlineStr">
        <is>
          <t xml:space="preserve">   Other financial transactions (+/-)</t>
        </is>
      </c>
      <c r="D16" s="455" t="n">
        <v>750</v>
      </c>
      <c r="E16" s="455" t="n">
        <v>-1105</v>
      </c>
      <c r="F16" s="455" t="n">
        <v>-356</v>
      </c>
      <c r="G16" s="455" t="n">
        <v>-327</v>
      </c>
      <c r="H16" s="276" t="n"/>
      <c r="I16" s="288" t="n"/>
      <c r="L16" s="195" t="n"/>
      <c r="M16" s="195" t="n"/>
      <c r="N16" s="195" t="n"/>
      <c r="O16" s="195" t="n"/>
    </row>
    <row r="17" ht="16.5" customHeight="1" thickBot="1">
      <c r="A17" s="166" t="inlineStr">
        <is>
          <t>T2.OFTDL.S1311</t>
        </is>
      </c>
      <c r="B17" s="167" t="inlineStr">
        <is>
          <t>A.N.@@._Z.S1311._Z._Z.L.F.FNDL.T._Z.XDC._T.S.V.N._T.EDP2</t>
        </is>
      </c>
      <c r="C17" s="295" t="inlineStr">
        <is>
          <t xml:space="preserve">           of which: transactions in debt liabilities (+/-)</t>
        </is>
      </c>
      <c r="D17" s="455" t="n">
        <v>0</v>
      </c>
      <c r="E17" s="455" t="n">
        <v>0</v>
      </c>
      <c r="F17" s="455" t="n">
        <v>0</v>
      </c>
      <c r="G17" s="455" t="n">
        <v>0</v>
      </c>
      <c r="H17" s="276" t="n"/>
      <c r="I17" s="288" t="n"/>
      <c r="L17" s="195" t="n"/>
      <c r="M17" s="195" t="n"/>
      <c r="N17" s="195" t="n"/>
      <c r="O17" s="195" t="n"/>
    </row>
    <row r="18" ht="16.5" customHeight="1" thickBot="1">
      <c r="A18" s="203" t="inlineStr">
        <is>
          <t>T2.F71K.S1311</t>
        </is>
      </c>
      <c r="B18" s="167" t="inlineStr">
        <is>
          <t>A.N.@@._Z.S1311._Z._Z.N.F.F71K.T._Z.XDC._T.S.V.N._T.EDP2</t>
        </is>
      </c>
      <c r="C18" s="295" t="inlineStr">
        <is>
          <t xml:space="preserve">           of which: net settlements under swap contracts (+/-)</t>
        </is>
      </c>
      <c r="D18" s="455" t="n">
        <v>0</v>
      </c>
      <c r="E18" s="455" t="n">
        <v>0</v>
      </c>
      <c r="F18" s="455" t="n">
        <v>0</v>
      </c>
      <c r="G18" s="455" t="n">
        <v>0</v>
      </c>
      <c r="H18" s="276" t="n"/>
      <c r="I18" s="288" t="n"/>
      <c r="L18" s="195" t="n"/>
      <c r="M18" s="195" t="n"/>
      <c r="N18" s="195" t="n"/>
      <c r="O18" s="195" t="n"/>
    </row>
    <row r="19">
      <c r="A19" s="173" t="inlineStr">
        <is>
          <t>T2.OFT1.S1311</t>
        </is>
      </c>
      <c r="B19" s="167" t="inlineStr">
        <is>
          <t>A.N.@@._Z.S1311._Z._Z.N.F.FNDX.T._Z.XDC._T.S.V.N.C01.EDP2</t>
        </is>
      </c>
      <c r="C19" s="296" t="inlineStr">
        <is>
          <t xml:space="preserve">       Detail 1</t>
        </is>
      </c>
      <c r="D19" s="456" t="n">
        <v>-28</v>
      </c>
      <c r="E19" s="456" t="n">
        <v>-15</v>
      </c>
      <c r="F19" s="456" t="n">
        <v>-46</v>
      </c>
      <c r="G19" s="456" t="n">
        <v>-68</v>
      </c>
      <c r="H19" s="277" t="inlineStr">
        <is>
          <t>B9. Superdividend</t>
        </is>
      </c>
      <c r="I19" s="288" t="n"/>
      <c r="L19" s="195" t="n"/>
      <c r="M19" s="195" t="n"/>
      <c r="N19" s="195" t="n"/>
      <c r="O19" s="195" t="n"/>
    </row>
    <row r="20">
      <c r="A20" s="173" t="inlineStr">
        <is>
          <t>T2.OFT2.S1311</t>
        </is>
      </c>
      <c r="B20" s="167" t="inlineStr">
        <is>
          <t>A.N.@@._Z.S1311._Z._Z.N.F.FNDX.T._Z.XDC._T.S.V.N.C02.EDP2</t>
        </is>
      </c>
      <c r="C20" s="296" t="inlineStr">
        <is>
          <t xml:space="preserve">       Detail 2</t>
        </is>
      </c>
      <c r="D20" s="456" t="n">
        <v>794</v>
      </c>
      <c r="E20" s="456" t="n">
        <v>-1088</v>
      </c>
      <c r="F20" s="456" t="n">
        <v>-310</v>
      </c>
      <c r="G20" s="456" t="n">
        <v>-259</v>
      </c>
      <c r="H20" s="277" t="inlineStr">
        <is>
          <t>B14. Refundable advance payment (Loan to enterprises)</t>
        </is>
      </c>
      <c r="I20" s="288" t="n"/>
      <c r="L20" s="195" t="n"/>
      <c r="M20" s="195" t="n"/>
      <c r="N20" s="195" t="n"/>
      <c r="O20" s="195" t="n"/>
    </row>
    <row r="21">
      <c r="A21" s="166" t="n"/>
      <c r="B21" s="167" t="n"/>
      <c r="C21" s="297" t="n"/>
      <c r="D21" s="457" t="n"/>
      <c r="E21" s="458" t="n"/>
      <c r="F21" s="458" t="n"/>
      <c r="G21" s="458" t="n"/>
      <c r="H21" s="276" t="n"/>
      <c r="I21" s="288" t="n"/>
      <c r="L21" s="195" t="n"/>
      <c r="M21" s="195" t="n"/>
      <c r="N21" s="195" t="n"/>
      <c r="O21" s="195" t="n"/>
    </row>
    <row r="22">
      <c r="A22" s="166" t="inlineStr">
        <is>
          <t>T2.ONFT.S1311</t>
        </is>
      </c>
      <c r="B22" s="167" t="inlineStr">
        <is>
          <t>A.N.@@._Z.S1311._Z._Z.B.ORNF._Z.T._Z.XDC._T.S.V.N._T.EDP2</t>
        </is>
      </c>
      <c r="C22" s="298" t="inlineStr">
        <is>
          <t>Non-financial transactions not included in the working balance</t>
        </is>
      </c>
      <c r="D22" s="455" t="n">
        <v>-1086</v>
      </c>
      <c r="E22" s="455" t="n">
        <v>-1416</v>
      </c>
      <c r="F22" s="455" t="n">
        <v>-54</v>
      </c>
      <c r="G22" s="455" t="n">
        <v>-6</v>
      </c>
      <c r="H22" s="276" t="n"/>
      <c r="I22" s="288" t="n"/>
      <c r="L22" s="195" t="n"/>
      <c r="M22" s="195" t="n"/>
      <c r="N22" s="195" t="n"/>
      <c r="O22" s="195" t="n"/>
    </row>
    <row r="23">
      <c r="A23" s="173" t="inlineStr">
        <is>
          <t>T2.ONFT1.S1311</t>
        </is>
      </c>
      <c r="B23" s="167" t="inlineStr">
        <is>
          <t>A.N.@@._Z.S1311._Z._Z.B.ORNF._Z.T._Z.XDC._T.S.V.N.C01.EDP2</t>
        </is>
      </c>
      <c r="C23" s="296" t="inlineStr">
        <is>
          <t xml:space="preserve">   Detail 1</t>
        </is>
      </c>
      <c r="D23" s="456" t="n">
        <v>17</v>
      </c>
      <c r="E23" s="456" t="n">
        <v>-54</v>
      </c>
      <c r="F23" s="456" t="n">
        <v>-37</v>
      </c>
      <c r="G23" s="456" t="n">
        <v>-61</v>
      </c>
      <c r="H23" s="277" t="n"/>
      <c r="I23" s="288" t="n"/>
      <c r="L23" s="195" t="n"/>
      <c r="M23" s="195" t="n"/>
      <c r="N23" s="195" t="n"/>
      <c r="O23" s="195" t="n"/>
    </row>
    <row r="24">
      <c r="A24" s="173" t="inlineStr">
        <is>
          <t>T2.ONFT2.S1311</t>
        </is>
      </c>
      <c r="B24" s="167" t="inlineStr">
        <is>
          <t>A.N.@@._Z.S1311._Z._Z.B.ORNF._Z.T._Z.XDC._T.S.V.N.C02.EDP2</t>
        </is>
      </c>
      <c r="C24" s="296" t="inlineStr">
        <is>
          <t xml:space="preserve">   Detail 2</t>
        </is>
      </c>
      <c r="D24" s="456" t="n">
        <v>-1103</v>
      </c>
      <c r="E24" s="456" t="n">
        <v>-1362</v>
      </c>
      <c r="F24" s="456" t="n">
        <v>-17</v>
      </c>
      <c r="G24" s="456" t="n">
        <v>55</v>
      </c>
      <c r="H24" s="277" t="inlineStr">
        <is>
          <t>Other</t>
        </is>
      </c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57" t="n"/>
      <c r="E25" s="458" t="n"/>
      <c r="F25" s="458" t="n"/>
      <c r="G25" s="458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T2.D41DIF.S1311</t>
        </is>
      </c>
      <c r="B26" s="167" t="inlineStr">
        <is>
          <t>A.N.@@._Z.S1311._Z._Z.B.ORD41A._Z.T._Z.XDC._T.S.V.N._T.EDP2</t>
        </is>
      </c>
      <c r="C26" s="290" t="inlineStr">
        <is>
          <t>Difference between interest paid (+) and accrued (D.41)(-)</t>
        </is>
      </c>
      <c r="D26" s="455" t="n">
        <v>-953</v>
      </c>
      <c r="E26" s="455" t="n">
        <v>-1068</v>
      </c>
      <c r="F26" s="455" t="n">
        <v>-1394</v>
      </c>
      <c r="G26" s="455" t="n">
        <v>-1830</v>
      </c>
      <c r="H26" s="278" t="n"/>
      <c r="I26" s="288" t="n"/>
      <c r="L26" s="195" t="n"/>
      <c r="M26" s="195" t="n"/>
      <c r="N26" s="195" t="n"/>
      <c r="O26" s="195" t="n"/>
    </row>
    <row r="27">
      <c r="A27" s="166" t="n"/>
      <c r="B27" s="167" t="n"/>
      <c r="C27" s="297" t="n"/>
      <c r="D27" s="457" t="n"/>
      <c r="E27" s="458" t="n"/>
      <c r="F27" s="458" t="n"/>
      <c r="G27" s="458" t="n"/>
      <c r="H27" s="276" t="n"/>
      <c r="I27" s="288" t="n"/>
      <c r="L27" s="195" t="n"/>
      <c r="M27" s="195" t="n"/>
      <c r="N27" s="195" t="n"/>
      <c r="O27" s="195" t="n"/>
    </row>
    <row r="28">
      <c r="A28" s="166" t="inlineStr">
        <is>
          <t>T2.F8ASS.S1311</t>
        </is>
      </c>
      <c r="B28" s="167" t="inlineStr">
        <is>
          <t>A.N.@@._Z.S1311._Z._Z.A.F.F8.T._Z.XDC._T.S.V.N._T.EDP2</t>
        </is>
      </c>
      <c r="C28" s="298" t="inlineStr">
        <is>
          <t>Other accounts receivable (+)</t>
        </is>
      </c>
      <c r="D28" s="455" t="n">
        <v>946</v>
      </c>
      <c r="E28" s="455" t="n">
        <v>1680</v>
      </c>
      <c r="F28" s="455" t="n">
        <v>899</v>
      </c>
      <c r="G28" s="455" t="n">
        <v>138</v>
      </c>
      <c r="H28" s="276" t="n"/>
      <c r="I28" s="288" t="n"/>
      <c r="L28" s="195" t="n"/>
      <c r="M28" s="195" t="n"/>
      <c r="N28" s="195" t="n"/>
      <c r="O28" s="195" t="n"/>
    </row>
    <row r="29">
      <c r="A29" s="173" t="inlineStr">
        <is>
          <t>T2.F8ASS1.S1311</t>
        </is>
      </c>
      <c r="B29" s="167" t="inlineStr">
        <is>
          <t>A.N.@@._Z.S1311._Z._Z.A.F.F8.T._Z.XDC._T.S.V.N.C01.EDP2</t>
        </is>
      </c>
      <c r="C29" s="296" t="inlineStr">
        <is>
          <t xml:space="preserve">   Detail 1</t>
        </is>
      </c>
      <c r="D29" s="456" t="n">
        <v>315</v>
      </c>
      <c r="E29" s="456" t="n">
        <v>753</v>
      </c>
      <c r="F29" s="456" t="n">
        <v>121</v>
      </c>
      <c r="G29" s="456" t="n">
        <v>759</v>
      </c>
      <c r="H29" s="277" t="inlineStr">
        <is>
          <t>Accrual EU revenue</t>
        </is>
      </c>
      <c r="I29" s="288" t="n"/>
      <c r="L29" s="195" t="n"/>
      <c r="M29" s="195" t="n"/>
      <c r="N29" s="195" t="n"/>
      <c r="O29" s="195" t="n"/>
    </row>
    <row r="30">
      <c r="A30" s="173" t="inlineStr">
        <is>
          <t>T2.F8ASS2.S1311</t>
        </is>
      </c>
      <c r="B30" s="167" t="inlineStr">
        <is>
          <t>A.N.@@._Z.S1311._Z._Z.A.F.F8.T._Z.XDC._T.S.V.N.C02.EDP2</t>
        </is>
      </c>
      <c r="C30" s="296" t="inlineStr">
        <is>
          <t xml:space="preserve">   Detail 2</t>
        </is>
      </c>
      <c r="D30" s="456" t="n">
        <v>631</v>
      </c>
      <c r="E30" s="456" t="n">
        <v>927</v>
      </c>
      <c r="F30" s="456" t="n">
        <v>778</v>
      </c>
      <c r="G30" s="456" t="n">
        <v>-621</v>
      </c>
      <c r="H30" s="277" t="inlineStr">
        <is>
          <t>Other</t>
        </is>
      </c>
      <c r="I30" s="288" t="n"/>
      <c r="L30" s="195" t="n"/>
      <c r="M30" s="195" t="n"/>
      <c r="N30" s="195" t="n"/>
      <c r="O30" s="195" t="n"/>
    </row>
    <row r="31">
      <c r="A31" s="166" t="inlineStr">
        <is>
          <t>T2.F8LIA.S1311</t>
        </is>
      </c>
      <c r="B31" s="167" t="inlineStr">
        <is>
          <t>A.N.@@._Z.S1311._Z._Z.L.F.F8.T._Z.XDC._T.S.V.N._T.EDP2</t>
        </is>
      </c>
      <c r="C31" s="298" t="inlineStr">
        <is>
          <t>Other accounts payable (-)</t>
        </is>
      </c>
      <c r="D31" s="455" t="n">
        <v>-2156</v>
      </c>
      <c r="E31" s="455" t="n">
        <v>1350</v>
      </c>
      <c r="F31" s="455" t="n">
        <v>-746</v>
      </c>
      <c r="G31" s="455" t="n">
        <v>1510</v>
      </c>
      <c r="H31" s="276" t="n"/>
      <c r="I31" s="288" t="n"/>
      <c r="L31" s="195" t="n"/>
      <c r="M31" s="195" t="n"/>
      <c r="N31" s="195" t="n"/>
      <c r="O31" s="195" t="n"/>
    </row>
    <row r="32">
      <c r="A32" s="173" t="inlineStr">
        <is>
          <t>T2.F8LIA1.S1311</t>
        </is>
      </c>
      <c r="B32" s="167" t="inlineStr">
        <is>
          <t>A.N.@@._Z.S1311._Z._Z.L.F.F8.T._Z.XDC._T.S.V.N.C01.EDP2</t>
        </is>
      </c>
      <c r="C32" s="296" t="inlineStr">
        <is>
          <t xml:space="preserve">   Detail 1</t>
        </is>
      </c>
      <c r="D32" s="456" t="n">
        <v>-154</v>
      </c>
      <c r="E32" s="456" t="n">
        <v>-75</v>
      </c>
      <c r="F32" s="456" t="n">
        <v>-240</v>
      </c>
      <c r="G32" s="456" t="n">
        <v>14</v>
      </c>
      <c r="H32" s="277" t="inlineStr">
        <is>
          <t>Payables of the Ministries and other</t>
        </is>
      </c>
      <c r="I32" s="288" t="n"/>
      <c r="L32" s="195" t="n"/>
      <c r="M32" s="195" t="n"/>
      <c r="N32" s="195" t="n"/>
      <c r="O32" s="195" t="n"/>
    </row>
    <row r="33">
      <c r="A33" s="173" t="inlineStr">
        <is>
          <t>T2.F8LIA2.S1311</t>
        </is>
      </c>
      <c r="B33" s="167" t="inlineStr">
        <is>
          <t>A.N.@@._Z.S1311._Z._Z.L.F.F8.T._Z.XDC._T.S.V.N.C02.EDP2</t>
        </is>
      </c>
      <c r="C33" s="296" t="inlineStr">
        <is>
          <t xml:space="preserve">   Detail 2</t>
        </is>
      </c>
      <c r="D33" s="456" t="n">
        <v>-2002</v>
      </c>
      <c r="E33" s="456" t="n">
        <v>1425</v>
      </c>
      <c r="F33" s="456" t="n">
        <v>-506</v>
      </c>
      <c r="G33" s="456" t="n">
        <v>1496</v>
      </c>
      <c r="H33" s="277" t="inlineStr">
        <is>
          <t>Other</t>
        </is>
      </c>
      <c r="I33" s="288" t="n"/>
      <c r="L33" s="195" t="n"/>
      <c r="M33" s="195" t="n"/>
      <c r="N33" s="195" t="n"/>
      <c r="O33" s="195" t="n"/>
    </row>
    <row r="34">
      <c r="A34" s="150" t="n"/>
      <c r="B34" s="167" t="n"/>
      <c r="C34" s="300" t="n"/>
      <c r="D34" s="459" t="n"/>
      <c r="E34" s="460" t="n"/>
      <c r="F34" s="460" t="n"/>
      <c r="G34" s="460" t="n"/>
      <c r="H34" s="276" t="n"/>
      <c r="I34" s="288" t="n"/>
      <c r="L34" s="195" t="n"/>
      <c r="M34" s="195" t="n"/>
      <c r="N34" s="195" t="n"/>
      <c r="O34" s="195" t="n"/>
    </row>
    <row r="35">
      <c r="A35" s="166" t="inlineStr">
        <is>
          <t>T2.B9_OWB.S1311</t>
        </is>
      </c>
      <c r="B35" s="167" t="inlineStr">
        <is>
          <t>A.N.@@._Z.S1311._Z._Z.B.ORWB_E._Z.T._Z.XDC._T.S.V.N._T.EDP2</t>
        </is>
      </c>
      <c r="C35" s="298" t="inlineStr">
        <is>
          <t>Working balance (+/-) of entities not part of central government</t>
        </is>
      </c>
      <c r="D35" s="455" t="inlineStr">
        <is>
          <t>M</t>
        </is>
      </c>
      <c r="E35" s="455" t="inlineStr">
        <is>
          <t>M</t>
        </is>
      </c>
      <c r="F35" s="455" t="inlineStr">
        <is>
          <t>M</t>
        </is>
      </c>
      <c r="G35" s="455" t="inlineStr">
        <is>
          <t>M</t>
        </is>
      </c>
      <c r="H35" s="276" t="n"/>
      <c r="I35" s="288" t="n"/>
      <c r="L35" s="195" t="n"/>
      <c r="M35" s="195" t="n"/>
      <c r="N35" s="195" t="n"/>
      <c r="O35" s="195" t="n"/>
    </row>
    <row r="36">
      <c r="A36" s="166" t="inlineStr">
        <is>
          <t>T2.B9_OB.S1311</t>
        </is>
      </c>
      <c r="B36" s="167" t="inlineStr">
        <is>
          <t>A.N.@@._Z.S13112._Z._Z.B.B9._Z._Z._Z.XDC._T.S.V.N._T.EDP2</t>
        </is>
      </c>
      <c r="C36" s="298" t="inlineStr">
        <is>
          <t xml:space="preserve">Net lending (+)/ net borrowing (-) of other central government bodies </t>
        </is>
      </c>
      <c r="D36" s="455" t="n">
        <v>2265</v>
      </c>
      <c r="E36" s="455" t="n">
        <v>2215</v>
      </c>
      <c r="F36" s="455" t="n">
        <v>2888</v>
      </c>
      <c r="G36" s="455" t="n">
        <v>5408</v>
      </c>
      <c r="H36" s="276" t="n"/>
      <c r="I36" s="288" t="n"/>
      <c r="L36" s="195" t="n"/>
      <c r="M36" s="195" t="n"/>
      <c r="N36" s="195" t="n"/>
      <c r="O36" s="195" t="n"/>
    </row>
    <row r="37">
      <c r="A37" s="173" t="inlineStr">
        <is>
          <t>T2.B9_OB1.S1311</t>
        </is>
      </c>
      <c r="B37" s="167" t="inlineStr">
        <is>
          <t>A.N.@@._Z.S13112._Z._Z.B.B9._Z._Z._Z.XDC._T.S.V.N.C01.EDP2</t>
        </is>
      </c>
      <c r="C37" s="296" t="inlineStr">
        <is>
          <t xml:space="preserve">   Detail 1</t>
        </is>
      </c>
      <c r="D37" s="456" t="n">
        <v>2589</v>
      </c>
      <c r="E37" s="456" t="n">
        <v>2658</v>
      </c>
      <c r="F37" s="456" t="n">
        <v>3198</v>
      </c>
      <c r="G37" s="456" t="n">
        <v>4861</v>
      </c>
      <c r="H37" s="277" t="inlineStr">
        <is>
          <t>Gov. Enterprises + EBFs</t>
        </is>
      </c>
      <c r="I37" s="288" t="n"/>
      <c r="L37" s="195" t="n"/>
      <c r="M37" s="195" t="n"/>
      <c r="N37" s="195" t="n"/>
      <c r="O37" s="195" t="n"/>
    </row>
    <row r="38">
      <c r="A38" s="173" t="inlineStr">
        <is>
          <t>T2.B9_OB2.S1311</t>
        </is>
      </c>
      <c r="B38" s="167" t="inlineStr">
        <is>
          <t>A.N.@@._Z.S13112._Z._Z.B.B9._Z._Z._Z.XDC._T.S.V.N.C02.EDP2</t>
        </is>
      </c>
      <c r="C38" s="296" t="inlineStr">
        <is>
          <t xml:space="preserve">   Detail 2</t>
        </is>
      </c>
      <c r="D38" s="456" t="n">
        <v>-324</v>
      </c>
      <c r="E38" s="456" t="n">
        <v>-443</v>
      </c>
      <c r="F38" s="456" t="n">
        <v>-310</v>
      </c>
      <c r="G38" s="456" t="n">
        <v>547</v>
      </c>
      <c r="H38" s="277" t="inlineStr">
        <is>
          <t>Hospitals</t>
        </is>
      </c>
      <c r="I38" s="288" t="n"/>
      <c r="L38" s="195" t="n"/>
      <c r="M38" s="195" t="n"/>
      <c r="N38" s="195" t="n"/>
      <c r="O38" s="195" t="n"/>
    </row>
    <row r="39">
      <c r="A39" s="166" t="n"/>
      <c r="B39" s="167" t="n"/>
      <c r="C39" s="297" t="n"/>
      <c r="D39" s="457" t="n"/>
      <c r="E39" s="458" t="n"/>
      <c r="F39" s="458" t="n"/>
      <c r="G39" s="458" t="n"/>
      <c r="H39" s="276" t="n"/>
      <c r="I39" s="288" t="n"/>
      <c r="L39" s="195" t="n"/>
      <c r="M39" s="195" t="n"/>
      <c r="N39" s="195" t="n"/>
      <c r="O39" s="195" t="n"/>
    </row>
    <row r="40">
      <c r="A40" s="166" t="inlineStr">
        <is>
          <t>T2.OA.S1311</t>
        </is>
      </c>
      <c r="B40" s="167" t="inlineStr">
        <is>
          <t>A.N.@@._Z.S1311._Z._Z._X.OROA._Z.T._Z.XDC._T.S.V.N._T.EDP2</t>
        </is>
      </c>
      <c r="C40" s="298" t="inlineStr">
        <is>
          <t>Other adjustments (+/-) (please detail)</t>
        </is>
      </c>
      <c r="D40" s="455" t="n">
        <v>623</v>
      </c>
      <c r="E40" s="455" t="n">
        <v>2503</v>
      </c>
      <c r="F40" s="455" t="n">
        <v>-857</v>
      </c>
      <c r="G40" s="455" t="n">
        <v>-3212</v>
      </c>
      <c r="H40" s="276" t="n"/>
      <c r="I40" s="288" t="n"/>
      <c r="L40" s="195" t="n"/>
      <c r="M40" s="195" t="n"/>
      <c r="N40" s="195" t="n"/>
      <c r="O40" s="195" t="n"/>
    </row>
    <row r="41">
      <c r="A41" s="173" t="inlineStr">
        <is>
          <t>T2.OA1.S1311</t>
        </is>
      </c>
      <c r="B41" s="167" t="inlineStr">
        <is>
          <t>A.N.@@._Z.S1311._Z._Z._X.OROA._Z.T._Z.XDC._T.S.V.N.C01.EDP2</t>
        </is>
      </c>
      <c r="C41" s="296" t="inlineStr">
        <is>
          <t xml:space="preserve">   Detail 1</t>
        </is>
      </c>
      <c r="D41" s="456" t="n">
        <v>647</v>
      </c>
      <c r="E41" s="456" t="n">
        <v>2368</v>
      </c>
      <c r="F41" s="456" t="n">
        <v>-1001</v>
      </c>
      <c r="G41" s="456" t="n">
        <v>-3356</v>
      </c>
      <c r="H41" s="277" t="inlineStr">
        <is>
          <t>Other</t>
        </is>
      </c>
      <c r="I41" s="288" t="n"/>
      <c r="L41" s="195" t="n"/>
      <c r="M41" s="195" t="n"/>
      <c r="N41" s="195" t="n"/>
      <c r="O41" s="195" t="n"/>
    </row>
    <row r="42">
      <c r="A42" s="173" t="inlineStr">
        <is>
          <t>T2.OA2.S1311</t>
        </is>
      </c>
      <c r="B42" s="167" t="inlineStr">
        <is>
          <t>A.N.@@._Z.S1311._Z._Z._X.OROA._Z.T._Z.XDC._T.S.V.N.C02.EDP2</t>
        </is>
      </c>
      <c r="C42" s="296" t="inlineStr">
        <is>
          <t xml:space="preserve">   Detail 2</t>
        </is>
      </c>
      <c r="D42" s="456" t="n">
        <v>0</v>
      </c>
      <c r="E42" s="456" t="n">
        <v>0</v>
      </c>
      <c r="F42" s="456" t="n">
        <v>0</v>
      </c>
      <c r="G42" s="456" t="n">
        <v>0</v>
      </c>
      <c r="H42" s="277" t="inlineStr">
        <is>
          <t>Accrued Bank Guarantee fees</t>
        </is>
      </c>
      <c r="I42" s="288" t="n"/>
      <c r="L42" s="195" t="n"/>
      <c r="M42" s="195" t="n"/>
      <c r="N42" s="195" t="n"/>
      <c r="O42" s="195" t="n"/>
    </row>
    <row r="43">
      <c r="A43" s="173" t="inlineStr">
        <is>
          <t>T2.OA3.S1311</t>
        </is>
      </c>
      <c r="B43" s="167" t="inlineStr">
        <is>
          <t>A.N.@@._Z.S1311._Z._Z._X.OROA._Z.T._Z.XDC._T.S.V.N.C03.EDP2</t>
        </is>
      </c>
      <c r="C43" s="296" t="inlineStr">
        <is>
          <t xml:space="preserve">   Detail 3</t>
        </is>
      </c>
      <c r="D43" s="456" t="n">
        <v>0</v>
      </c>
      <c r="E43" s="456" t="n">
        <v>0</v>
      </c>
      <c r="F43" s="456" t="n">
        <v>0</v>
      </c>
      <c r="G43" s="456" t="n">
        <v>0</v>
      </c>
      <c r="H43" s="277" t="inlineStr">
        <is>
          <t>Settlement of Government Arrears</t>
        </is>
      </c>
      <c r="I43" s="288" t="n"/>
      <c r="L43" s="195" t="n"/>
      <c r="M43" s="195" t="n"/>
      <c r="N43" s="195" t="n"/>
      <c r="O43" s="195" t="n"/>
    </row>
    <row r="44">
      <c r="A44" s="173" t="inlineStr">
        <is>
          <t>T2.OA4.S1311</t>
        </is>
      </c>
      <c r="B44" s="167" t="inlineStr">
        <is>
          <t>A.N.@@._Z.S1311._Z._Z._X.OROA._Z.T._Z.XDC._T.S.V.N.C04.EDP2</t>
        </is>
      </c>
      <c r="C44" s="296" t="inlineStr">
        <is>
          <t xml:space="preserve">   Detail 4</t>
        </is>
      </c>
      <c r="D44" s="456" t="n">
        <v>0</v>
      </c>
      <c r="E44" s="456" t="n">
        <v>0</v>
      </c>
      <c r="F44" s="456" t="n">
        <v>0</v>
      </c>
      <c r="G44" s="456" t="n">
        <v>0</v>
      </c>
      <c r="H44" s="277" t="inlineStr">
        <is>
          <t>Debt assumption</t>
        </is>
      </c>
      <c r="I44" s="288" t="n"/>
      <c r="L44" s="195" t="n"/>
      <c r="M44" s="195" t="n"/>
      <c r="N44" s="195" t="n"/>
      <c r="O44" s="195" t="n"/>
    </row>
    <row r="45">
      <c r="A45" s="173" t="inlineStr">
        <is>
          <t>T2.OA5.S1311</t>
        </is>
      </c>
      <c r="B45" s="167" t="inlineStr">
        <is>
          <t>A.N.@@._Z.S1311._Z._Z._X.OROA._Z.T._Z.XDC._T.S.V.N.C05.EDP2</t>
        </is>
      </c>
      <c r="C45" s="296" t="inlineStr">
        <is>
          <t xml:space="preserve">   Detail 5</t>
        </is>
      </c>
      <c r="D45" s="456" t="n">
        <v>-24</v>
      </c>
      <c r="E45" s="456" t="n">
        <v>135</v>
      </c>
      <c r="F45" s="456" t="n">
        <v>144</v>
      </c>
      <c r="G45" s="456" t="n">
        <v>144</v>
      </c>
      <c r="H45" s="277" t="inlineStr">
        <is>
          <t>Intangibles</t>
        </is>
      </c>
      <c r="I45" s="288" t="n"/>
      <c r="L45" s="195" t="n"/>
      <c r="M45" s="195" t="n"/>
      <c r="N45" s="195" t="n"/>
      <c r="O45" s="195" t="n"/>
    </row>
    <row r="46" ht="16.5" customHeight="1" thickBot="1">
      <c r="A46" s="166" t="n"/>
      <c r="B46" s="167" t="n"/>
      <c r="C46" s="299" t="n"/>
      <c r="D46" s="457" t="n"/>
      <c r="E46" s="457" t="n"/>
      <c r="F46" s="457" t="n"/>
      <c r="G46" s="457" t="n"/>
      <c r="H46" s="279" t="n"/>
      <c r="I46" s="288" t="n"/>
      <c r="L46" s="195" t="n"/>
      <c r="M46" s="195" t="n"/>
      <c r="N46" s="195" t="n"/>
      <c r="O46" s="195" t="n"/>
    </row>
    <row r="47" ht="18" customHeight="1" thickBot="1" thickTop="1">
      <c r="A47" s="166" t="inlineStr">
        <is>
          <t>T2.B9.S1311</t>
        </is>
      </c>
      <c r="B47" s="167" t="inlineStr">
        <is>
          <t>A.N.@@._Z.S1311._Z._Z.B.B9._Z._Z._Z.XDC._T.S.V.N._T.EDP2</t>
        </is>
      </c>
      <c r="C47" s="266" t="inlineStr">
        <is>
          <t>Net lending (+)/ net borrowing (-) (B.9) of central government (S.1311)</t>
        </is>
      </c>
      <c r="D47" s="453" t="n">
        <v>-14483</v>
      </c>
      <c r="E47" s="442" t="n">
        <v>-7497</v>
      </c>
      <c r="F47" s="442" t="n">
        <v>-3380</v>
      </c>
      <c r="G47" s="442" t="n">
        <v>2050</v>
      </c>
      <c r="H47" s="267" t="n"/>
      <c r="I47" s="286" t="n"/>
      <c r="L47" s="195" t="n"/>
      <c r="M47" s="195" t="n"/>
      <c r="N47" s="195" t="n"/>
      <c r="O47" s="195" t="n"/>
    </row>
    <row r="48" ht="17.25" customHeight="1" thickTop="1">
      <c r="A48" s="212" t="n"/>
      <c r="B48" s="164" t="n"/>
      <c r="C48" s="287" t="inlineStr">
        <is>
          <t>(ESA 2010 accounts)</t>
        </is>
      </c>
      <c r="D48" s="153" t="n"/>
      <c r="E48" s="153" t="n"/>
      <c r="F48" s="301" t="n"/>
      <c r="G48" s="301" t="n"/>
      <c r="H48" s="153" t="n"/>
      <c r="I48" s="288" t="n"/>
    </row>
    <row r="49" ht="9" customHeight="1">
      <c r="A49" s="212" t="n"/>
      <c r="B49" s="164" t="n"/>
      <c r="C49" s="302" t="n"/>
      <c r="D49" s="153" t="n"/>
      <c r="E49" s="301" t="n"/>
      <c r="F49" s="301" t="n"/>
      <c r="G49" s="301" t="n"/>
      <c r="H49" s="153" t="n"/>
      <c r="I49" s="288" t="n"/>
    </row>
    <row r="50">
      <c r="A50" s="212" t="n"/>
      <c r="B50" s="164" t="n"/>
      <c r="C50" s="300" t="inlineStr">
        <is>
          <t>(1) Please indicate accounting basis of the working balance: cash, accrual, mixed, other.</t>
        </is>
      </c>
      <c r="D50" s="157" t="n"/>
      <c r="E50" s="175" t="n"/>
      <c r="F50" s="301" t="n"/>
      <c r="G50" s="301" t="n"/>
      <c r="H50" s="153" t="n"/>
      <c r="I50" s="288" t="n"/>
    </row>
    <row r="51">
      <c r="A51" s="212" t="n"/>
      <c r="B51" s="164" t="n"/>
      <c r="C51" s="300" t="inlineStr">
        <is>
          <t>Note: Member States can adapt tables 2A, B, C and D to their national specificity according to the established practice</t>
        </is>
      </c>
      <c r="D51" s="175" t="n"/>
      <c r="E51" s="175" t="n"/>
      <c r="F51" s="153" t="n"/>
      <c r="G51" s="153" t="n"/>
      <c r="H51" s="153" t="n"/>
      <c r="I51" s="288" t="n"/>
    </row>
    <row r="52" ht="12" customHeight="1" thickBot="1">
      <c r="A52" s="207" t="n"/>
      <c r="B52" s="218" t="n"/>
      <c r="C52" s="303" t="n"/>
      <c r="D52" s="304" t="n"/>
      <c r="E52" s="304" t="n"/>
      <c r="F52" s="304" t="n"/>
      <c r="G52" s="304" t="n"/>
      <c r="H52" s="304" t="n"/>
      <c r="I52" s="305" t="n"/>
    </row>
    <row r="53" ht="16.5" customHeight="1" thickTop="1">
      <c r="D53" s="219" t="n"/>
    </row>
    <row r="54">
      <c r="C54" s="202" t="n"/>
    </row>
    <row r="55">
      <c r="A55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2"/>
</worksheet>
</file>

<file path=xl/worksheets/sheet4.xml><?xml version="1.0" encoding="utf-8"?>
<worksheet xmlns="http://schemas.openxmlformats.org/spreadsheetml/2006/main">
  <sheetPr codeName="Sheet9" transitionEvaluation="1">
    <tabColor rgb="FF00FF00"/>
    <outlinePr summaryBelow="1" summaryRight="1"/>
    <pageSetUpPr fitToPage="1"/>
  </sheetPr>
  <dimension ref="A1:IU53"/>
  <sheetViews>
    <sheetView showGridLines="0" defaultGridColor="0" topLeftCell="C1" colorId="22" zoomScale="70" zoomScaleNormal="70" zoomScaleSheetLayoutView="80" workbookViewId="0">
      <selection activeCell="G17" sqref="G17"/>
    </sheetView>
  </sheetViews>
  <sheetFormatPr baseColWidth="8" defaultColWidth="9.77734375" defaultRowHeight="15.75"/>
  <cols>
    <col hidden="1" width="11.5546875" customWidth="1" style="153" min="1" max="1"/>
    <col hidden="1" width="41" customWidth="1" style="153" min="2" max="2"/>
    <col width="63.6640625" customWidth="1" style="151" min="3" max="3"/>
    <col width="12.77734375" customWidth="1" style="152" min="4" max="7"/>
    <col width="80.109375" bestFit="1" customWidth="1" style="152" min="8" max="8"/>
    <col width="5.33203125" customWidth="1" style="152" min="9" max="9"/>
    <col width="1" customWidth="1" style="152" min="10" max="10"/>
    <col width="2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18" customHeight="1">
      <c r="A1" s="149" t="n"/>
      <c r="B1" s="149" t="n"/>
      <c r="C1" s="155" t="inlineStr">
        <is>
          <t>Table 2C: Provision of the data which explain the transition between the working balance and the local government surplus/ deficit</t>
        </is>
      </c>
      <c r="D1" s="156" t="n"/>
      <c r="E1" s="157" t="n"/>
      <c r="F1" s="157" t="n"/>
      <c r="G1" s="157" t="n"/>
      <c r="H1" s="157" t="n"/>
      <c r="I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209" t="n"/>
      <c r="D2" s="210" t="n"/>
      <c r="E2" s="157" t="n"/>
      <c r="F2" s="157" t="n"/>
      <c r="G2" s="157" t="n"/>
      <c r="H2" s="157" t="n"/>
      <c r="I2" s="157" t="n"/>
      <c r="K2" s="154" t="inlineStr">
        <is>
          <t>accrual</t>
        </is>
      </c>
    </row>
    <row r="3" ht="16.5" customHeight="1" thickTop="1">
      <c r="A3" s="158" t="n"/>
      <c r="B3" s="199" t="n"/>
      <c r="C3" s="280" t="n"/>
      <c r="D3" s="245" t="n"/>
      <c r="E3" s="281" t="n"/>
      <c r="F3" s="281" t="n"/>
      <c r="G3" s="281" t="n"/>
      <c r="H3" s="281" t="n"/>
      <c r="I3" s="309" t="n"/>
      <c r="K3" s="154" t="inlineStr">
        <is>
          <t>mixed</t>
        </is>
      </c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310" t="n"/>
      <c r="K4" s="154" t="inlineStr">
        <is>
          <t>other</t>
        </is>
      </c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310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310" t="n"/>
    </row>
    <row r="7" ht="10.5" customHeight="1" thickBot="1">
      <c r="A7" s="160" t="n"/>
      <c r="B7" s="165" t="n"/>
      <c r="C7" s="285" t="n"/>
      <c r="D7" s="270" t="n"/>
      <c r="E7" s="270" t="n"/>
      <c r="F7" s="270" t="n"/>
      <c r="G7" s="270" t="n"/>
      <c r="H7" s="272" t="n"/>
      <c r="I7" s="310" t="n"/>
    </row>
    <row r="8" ht="17.25" customHeight="1" thickBot="1" thickTop="1">
      <c r="A8" s="166" t="inlineStr">
        <is>
          <t>T2.WB.S1313</t>
        </is>
      </c>
      <c r="B8" s="167" t="inlineStr">
        <is>
          <t>A.N.@@._Z.S1313._Z._Z.B.ORWB._Z.T._Z.XDC._T.S.V.N._T.EDP2</t>
        </is>
      </c>
      <c r="C8" s="315" t="inlineStr">
        <is>
          <t>Working balance in local government accounts</t>
        </is>
      </c>
      <c r="D8" s="441" t="n">
        <v>2117</v>
      </c>
      <c r="E8" s="442" t="n">
        <v>2084</v>
      </c>
      <c r="F8" s="442" t="n">
        <v>1898</v>
      </c>
      <c r="G8" s="442" t="n">
        <v>2085</v>
      </c>
      <c r="H8" s="306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cash</t>
        </is>
      </c>
      <c r="E9" s="443" t="inlineStr">
        <is>
          <t>cash</t>
        </is>
      </c>
      <c r="F9" s="443" t="inlineStr">
        <is>
          <t>cash</t>
        </is>
      </c>
      <c r="G9" s="443" t="inlineStr">
        <is>
          <t>cash</t>
        </is>
      </c>
      <c r="H9" s="274" t="n"/>
      <c r="I9" s="288" t="n"/>
      <c r="L9" s="195" t="n"/>
      <c r="M9" s="195" t="n"/>
      <c r="N9" s="195" t="n"/>
      <c r="O9" s="195" t="n"/>
    </row>
    <row r="10" ht="9.75" customHeight="1">
      <c r="A10" s="166" t="n"/>
      <c r="B10" s="201" t="n"/>
      <c r="C10" s="287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T2.FT.S1313</t>
        </is>
      </c>
      <c r="B11" s="167" t="inlineStr">
        <is>
          <t>A.N.@@._Z.S1313._Z._Z.B.F.F.T._Z.XDC._T.S.V.N._T.EDP2</t>
        </is>
      </c>
      <c r="C11" s="290" t="inlineStr">
        <is>
          <t>Financial transactions included in the working balance</t>
        </is>
      </c>
      <c r="D11" s="446" t="n">
        <v>29</v>
      </c>
      <c r="E11" s="446" t="n">
        <v>20</v>
      </c>
      <c r="F11" s="446" t="n">
        <v>-3</v>
      </c>
      <c r="G11" s="446" t="n">
        <v>22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T2.F4.S1313</t>
        </is>
      </c>
      <c r="B12" s="167" t="inlineStr">
        <is>
          <t>A.N.@@._Z.S1313._Z.N.A.F.F4.T._Z.XDC._T.S.V.N._T.EDP2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T2.F5.S1313</t>
        </is>
      </c>
      <c r="B13" s="167" t="inlineStr">
        <is>
          <t>A.N.@@._Z.S1313._Z.N.A.F.F5.T._Z.XDC._T.S.V.N._T.EDP2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T2.OFT.S1313</t>
        </is>
      </c>
      <c r="B14" s="167" t="inlineStr">
        <is>
          <t>A.N.@@._Z.S1313._Z._Z.N.F.FNDX.T._Z.XDC._T.S.V.N._T.EDP2</t>
        </is>
      </c>
      <c r="C14" s="292" t="inlineStr">
        <is>
          <t xml:space="preserve">   Other financial transactions (+/-)</t>
        </is>
      </c>
      <c r="D14" s="446" t="n">
        <v>29</v>
      </c>
      <c r="E14" s="446" t="n">
        <v>20</v>
      </c>
      <c r="F14" s="446" t="n">
        <v>-3</v>
      </c>
      <c r="G14" s="446" t="n">
        <v>22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T2.OFTDL.S1313</t>
        </is>
      </c>
      <c r="B15" s="167" t="inlineStr">
        <is>
          <t>A.N.@@._Z.S1313._Z._Z.L.F.FNDL.T._Z.XDC._T.S.V.N._T.EDP2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T2.F71K.S1313</t>
        </is>
      </c>
      <c r="B16" s="167" t="inlineStr">
        <is>
          <t>A.N.@@._Z.S1313._Z._Z.N.F.F71K.T._Z.XDC._T.S.V.N._T.EDP2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T2.OFT1.S1313</t>
        </is>
      </c>
      <c r="B17" s="167" t="inlineStr">
        <is>
          <t>A.N.@@._Z.S1313._Z._Z.N.F.FNDX.T._Z.XDC._T.S.V.N.C01.EDP2</t>
        </is>
      </c>
      <c r="C17" s="297" t="inlineStr">
        <is>
          <t xml:space="preserve">       Detail 1</t>
        </is>
      </c>
      <c r="D17" s="447" t="n">
        <v>29</v>
      </c>
      <c r="E17" s="447" t="n">
        <v>20</v>
      </c>
      <c r="F17" s="447" t="n">
        <v>-3</v>
      </c>
      <c r="G17" s="447" t="n">
        <v>22</v>
      </c>
      <c r="H17" s="307" t="inlineStr">
        <is>
          <t>-REVENUE FROM BORROWING+REPAYMENT OF DEBT</t>
        </is>
      </c>
      <c r="I17" s="288" t="n"/>
      <c r="L17" s="195" t="n"/>
      <c r="M17" s="195" t="n"/>
      <c r="N17" s="195" t="n"/>
      <c r="O17" s="195" t="n"/>
    </row>
    <row r="18">
      <c r="A18" s="173" t="inlineStr">
        <is>
          <t>T2.OFT2.S1313</t>
        </is>
      </c>
      <c r="B18" s="167" t="inlineStr">
        <is>
          <t>A.N.@@._Z.S1313._Z._Z.N.F.FNDX.T._Z.XDC._T.S.V.N.C02.EDP2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48" t="n"/>
      <c r="E19" s="449" t="n"/>
      <c r="F19" s="449" t="n"/>
      <c r="G19" s="449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T2.ONFT.S1313</t>
        </is>
      </c>
      <c r="B20" s="167" t="inlineStr">
        <is>
          <t>A.N.@@._Z.S1313._Z._Z.B.ORNF._Z.T._Z.XDC._T.S.V.N._T.EDP2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228</v>
      </c>
      <c r="F20" s="450" t="n">
        <v>107</v>
      </c>
      <c r="G20" s="450" t="n">
        <v>14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T2.ONFT1.S1313</t>
        </is>
      </c>
      <c r="B21" s="167" t="inlineStr">
        <is>
          <t>A.N.@@._Z.S1313._Z._Z.B.ORNF._Z.T._Z.XDC._T.S.V.N.C01.EDP2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228</v>
      </c>
      <c r="F21" s="447" t="n">
        <v>107</v>
      </c>
      <c r="G21" s="447" t="n">
        <v>14</v>
      </c>
      <c r="H21" s="307" t="inlineStr">
        <is>
          <t>RRF</t>
        </is>
      </c>
      <c r="I21" s="288" t="n"/>
      <c r="L21" s="195" t="n"/>
      <c r="M21" s="195" t="n"/>
      <c r="N21" s="195" t="n"/>
      <c r="O21" s="195" t="n"/>
    </row>
    <row r="22">
      <c r="A22" s="173" t="inlineStr">
        <is>
          <t>T2.ONFT2.S1313</t>
        </is>
      </c>
      <c r="B22" s="167" t="inlineStr">
        <is>
          <t>A.N.@@._Z.S1313._Z._Z.B.ORNF._Z.T._Z.XDC._T.S.V.N.C02.EDP2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48" t="n"/>
      <c r="E23" s="449" t="n"/>
      <c r="F23" s="449" t="n"/>
      <c r="G23" s="449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T2.D41DIF.S1313</t>
        </is>
      </c>
      <c r="B24" s="167" t="inlineStr">
        <is>
          <t>A.N.@@._Z.S1313._Z._Z.B.ORD41A._Z.T._Z.XDC._T.S.V.N._T.EDP2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48" t="n"/>
      <c r="E25" s="449" t="n"/>
      <c r="F25" s="449" t="n"/>
      <c r="G25" s="449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T2.F8ASS.S1313</t>
        </is>
      </c>
      <c r="B26" s="167" t="inlineStr">
        <is>
          <t>A.N.@@._Z.S1313._Z._Z.A.F.F8.T._Z.XDC._T.S.V.N._T.EDP2</t>
        </is>
      </c>
      <c r="C26" s="290" t="inlineStr">
        <is>
          <t>Other accounts receivable (+)</t>
        </is>
      </c>
      <c r="D26" s="450" t="n">
        <v>-78</v>
      </c>
      <c r="E26" s="450" t="n">
        <v>5</v>
      </c>
      <c r="F26" s="450" t="n">
        <v>19</v>
      </c>
      <c r="G26" s="450" t="n">
        <v>21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T2.F8ASS1.S1313</t>
        </is>
      </c>
      <c r="B27" s="167" t="inlineStr">
        <is>
          <t>A.N.@@._Z.S1313._Z._Z.A.F.F8.T._Z.XDC._T.S.V.N.C01.EDP2</t>
        </is>
      </c>
      <c r="C27" s="297" t="inlineStr">
        <is>
          <t xml:space="preserve">   Detail 1</t>
        </is>
      </c>
      <c r="D27" s="447" t="n">
        <v>0</v>
      </c>
      <c r="E27" s="447" t="n">
        <v>0</v>
      </c>
      <c r="F27" s="447" t="n">
        <v>0</v>
      </c>
      <c r="G27" s="447" t="n">
        <v>0</v>
      </c>
      <c r="H27" s="277" t="n"/>
      <c r="I27" s="288" t="n"/>
      <c r="L27" s="195" t="n"/>
      <c r="M27" s="195" t="n"/>
      <c r="N27" s="195" t="n"/>
      <c r="O27" s="195" t="n"/>
    </row>
    <row r="28">
      <c r="A28" s="173" t="inlineStr">
        <is>
          <t>T2.F8ASS2.S1313</t>
        </is>
      </c>
      <c r="B28" s="167" t="inlineStr">
        <is>
          <t>A.N.@@._Z.S1313._Z._Z.A.F.F8.T._Z.XDC._T.S.V.N.C02.EDP2</t>
        </is>
      </c>
      <c r="C28" s="297" t="inlineStr">
        <is>
          <t xml:space="preserve">   Detail 2</t>
        </is>
      </c>
      <c r="D28" s="447" t="n">
        <v>-78</v>
      </c>
      <c r="E28" s="447" t="n">
        <v>5</v>
      </c>
      <c r="F28" s="447" t="n">
        <v>19</v>
      </c>
      <c r="G28" s="447" t="n">
        <v>21</v>
      </c>
      <c r="H28" s="308" t="inlineStr">
        <is>
          <t>ADJUSTMENT OF GOVERNMENT TRANSFERS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T2.F8LIA.S1313</t>
        </is>
      </c>
      <c r="B29" s="167" t="inlineStr">
        <is>
          <t>A.N.@@._Z.S1313._Z._Z.L.F.F8.T._Z.XDC._T.S.V.N._T.EDP2</t>
        </is>
      </c>
      <c r="C29" s="290" t="inlineStr">
        <is>
          <t>Other accounts payable (-)</t>
        </is>
      </c>
      <c r="D29" s="450" t="n">
        <v>12</v>
      </c>
      <c r="E29" s="450" t="n">
        <v>-367</v>
      </c>
      <c r="F29" s="450" t="n">
        <v>-383</v>
      </c>
      <c r="G29" s="450" t="n">
        <v>-107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T2.F8LIA1.S1313</t>
        </is>
      </c>
      <c r="B30" s="167" t="inlineStr">
        <is>
          <t>A.N.@@._Z.S1313._Z._Z.L.F.F8.T._Z.XDC._T.S.V.N.C01.EDP2</t>
        </is>
      </c>
      <c r="C30" s="297" t="inlineStr">
        <is>
          <t xml:space="preserve">   Detail 1</t>
        </is>
      </c>
      <c r="D30" s="447" t="n">
        <v>-14</v>
      </c>
      <c r="E30" s="447" t="n">
        <v>-16</v>
      </c>
      <c r="F30" s="447" t="n">
        <v>-9</v>
      </c>
      <c r="G30" s="447" t="n">
        <v>-24</v>
      </c>
      <c r="H30" s="277" t="inlineStr">
        <is>
          <t>REVENUES AND PAYMENTS ON BEHALF OF THIRD PARTIES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T2.F8LIA2.S1313</t>
        </is>
      </c>
      <c r="B31" s="167" t="inlineStr">
        <is>
          <t>A.N.@@._Z.S1313._Z._Z.L.F.F8.T._Z.XDC._T.S.V.N.C02.EDP2</t>
        </is>
      </c>
      <c r="C31" s="297" t="inlineStr">
        <is>
          <t xml:space="preserve">   Detail 2</t>
        </is>
      </c>
      <c r="D31" s="447" t="n">
        <v>26</v>
      </c>
      <c r="E31" s="447" t="n">
        <v>-351</v>
      </c>
      <c r="F31" s="447" t="n">
        <v>-374</v>
      </c>
      <c r="G31" s="447" t="n">
        <v>-83</v>
      </c>
      <c r="H31" s="277" t="inlineStr">
        <is>
          <t>PAYMENTS TO THIRD PARTIES OUTSIDE GG/RRF(FROM 2022)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48" t="n"/>
      <c r="E32" s="449" t="n"/>
      <c r="F32" s="449" t="n"/>
      <c r="G32" s="449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T2.B9_OWB.S1313</t>
        </is>
      </c>
      <c r="B33" s="167" t="inlineStr">
        <is>
          <t>A.N.@@._Z.S1313._Z._Z.B.ORWB_E._Z.T._Z.XDC._T.S.V.N._T.EDP2</t>
        </is>
      </c>
      <c r="C33" s="290" t="inlineStr">
        <is>
          <t>Working balance (+/-) of entities not part of local government</t>
        </is>
      </c>
      <c r="D33" s="450" t="n">
        <v>0</v>
      </c>
      <c r="E33" s="450" t="n">
        <v>0</v>
      </c>
      <c r="F33" s="450" t="n">
        <v>0</v>
      </c>
      <c r="G33" s="450" t="n">
        <v>0</v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T2.B9_OB.S1313</t>
        </is>
      </c>
      <c r="B34" s="167" t="inlineStr">
        <is>
          <t>A.N.@@._Z.S13132._Z._Z.B.B9._Z._Z._Z.XDC._T.S.V.N._T.EDP2</t>
        </is>
      </c>
      <c r="C34" s="290" t="inlineStr">
        <is>
          <t xml:space="preserve">Net lending (+)/ net borrowing (-) of other local government bodies </t>
        </is>
      </c>
      <c r="D34" s="450" t="n">
        <v>6</v>
      </c>
      <c r="E34" s="450" t="n">
        <v>-76</v>
      </c>
      <c r="F34" s="450" t="n">
        <v>-39</v>
      </c>
      <c r="G34" s="450" t="n">
        <v>25</v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T2.B9_OB1.S1313</t>
        </is>
      </c>
      <c r="B35" s="167" t="inlineStr">
        <is>
          <t>A.N.@@._Z.S13132._Z._Z.B.B9._Z._Z._Z.XDC._T.S.V.N.C01.EDP2</t>
        </is>
      </c>
      <c r="C35" s="297" t="inlineStr">
        <is>
          <t xml:space="preserve">   Detail 1</t>
        </is>
      </c>
      <c r="D35" s="447" t="n">
        <v>-4</v>
      </c>
      <c r="E35" s="447" t="n">
        <v>-34</v>
      </c>
      <c r="F35" s="447" t="n">
        <v>-60</v>
      </c>
      <c r="G35" s="447" t="n">
        <v>37</v>
      </c>
      <c r="H35" s="277" t="inlineStr">
        <is>
          <t>LEGAL ENTITIES UNDER PUBLIC LAW PLUS MUNICIPAL ENTERPRISES (NOT INCLUDED PAYABLES AND RECEIVABLES)</t>
        </is>
      </c>
      <c r="I35" s="288" t="n"/>
      <c r="L35" s="195" t="n"/>
      <c r="M35" s="195" t="n"/>
      <c r="N35" s="195" t="n"/>
      <c r="O35" s="195" t="n"/>
    </row>
    <row r="36">
      <c r="A36" s="173" t="inlineStr">
        <is>
          <t>T2.B9_OB2.S1313</t>
        </is>
      </c>
      <c r="B36" s="167" t="inlineStr">
        <is>
          <t>A.N.@@._Z.S13132._Z._Z.B.B9._Z._Z._Z.XDC._T.S.V.N.C02.EDP2</t>
        </is>
      </c>
      <c r="C36" s="297" t="inlineStr">
        <is>
          <t xml:space="preserve">   Detail 2</t>
        </is>
      </c>
      <c r="D36" s="447" t="n">
        <v>10</v>
      </c>
      <c r="E36" s="447" t="n">
        <v>-42</v>
      </c>
      <c r="F36" s="447" t="n">
        <v>21</v>
      </c>
      <c r="G36" s="447" t="n">
        <v>-12</v>
      </c>
      <c r="H36" s="277" t="inlineStr">
        <is>
          <t>REGIONS (NOT INCLUDED PAYABLES AND RECEIVABLES)</t>
        </is>
      </c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T2.OA.S1313</t>
        </is>
      </c>
      <c r="B38" s="167" t="inlineStr">
        <is>
          <t>A.N.@@._Z.S1313._Z._Z._X.OROA._Z.T._Z.XDC._T.S.V.N._T.EDP2</t>
        </is>
      </c>
      <c r="C38" s="290" t="inlineStr">
        <is>
          <t>Other adjustments (+/-) (please detail)</t>
        </is>
      </c>
      <c r="D38" s="450" t="n">
        <v>-2247</v>
      </c>
      <c r="E38" s="450" t="n">
        <v>-2244</v>
      </c>
      <c r="F38" s="450" t="n">
        <v>-2198</v>
      </c>
      <c r="G38" s="450" t="n">
        <v>-2030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T2.OA1.S1313</t>
        </is>
      </c>
      <c r="B39" s="167" t="inlineStr">
        <is>
          <t>A.N.@@._Z.S1313._Z._Z._X.OROA._Z.T._Z.XDC._T.S.V.N.C01.EDP2</t>
        </is>
      </c>
      <c r="C39" s="297" t="inlineStr">
        <is>
          <t xml:space="preserve">   Detail 1</t>
        </is>
      </c>
      <c r="D39" s="447" t="n">
        <v>-2158</v>
      </c>
      <c r="E39" s="447" t="n">
        <v>-2121</v>
      </c>
      <c r="F39" s="447" t="n">
        <v>-2068</v>
      </c>
      <c r="G39" s="447" t="n">
        <v>-1953</v>
      </c>
      <c r="H39" s="277" t="inlineStr">
        <is>
          <t>CASH OUTSTANDING IN THE BEGINNING OF THE YEAR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T2.OA2.S1313</t>
        </is>
      </c>
      <c r="B40" s="167" t="inlineStr">
        <is>
          <t>A.N.@@._Z.S1313._Z._Z._X.OROA._Z.T._Z.XDC._T.S.V.N.C02.EDP2</t>
        </is>
      </c>
      <c r="C40" s="297" t="inlineStr">
        <is>
          <t xml:space="preserve">   Detail 2</t>
        </is>
      </c>
      <c r="D40" s="447" t="n">
        <v>-108</v>
      </c>
      <c r="E40" s="447" t="n">
        <v>-118</v>
      </c>
      <c r="F40" s="447" t="n">
        <v>-129</v>
      </c>
      <c r="G40" s="447" t="n">
        <v>-94</v>
      </c>
      <c r="H40" s="277" t="inlineStr">
        <is>
          <t>ADJUSTMENT FOR FILODIMOS 2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T2.OA3.S1313</t>
        </is>
      </c>
      <c r="B41" s="167" t="inlineStr">
        <is>
          <t>A.N.@@._Z.S1313._Z._Z._X.OROA._Z.T._Z.XDC._T.S.V.N.C03.EDP2</t>
        </is>
      </c>
      <c r="C41" s="297" t="inlineStr">
        <is>
          <t xml:space="preserve">   Detail 3</t>
        </is>
      </c>
      <c r="D41" s="447" t="n">
        <v>19</v>
      </c>
      <c r="E41" s="447" t="n">
        <v>-5</v>
      </c>
      <c r="F41" s="447" t="n">
        <v>-1</v>
      </c>
      <c r="G41" s="447" t="n">
        <v>17</v>
      </c>
      <c r="H41" s="277" t="inlineStr">
        <is>
          <t>ADJUSTMENT FOR SOLIDARITY FUND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201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T2.B9.S1313</t>
        </is>
      </c>
      <c r="B43" s="167" t="inlineStr">
        <is>
          <t>A.N.@@._Z.S1313._Z._Z.B.B9._Z._Z._Z.XDC._T.S.V.N._T.EDP2</t>
        </is>
      </c>
      <c r="C43" s="311" t="inlineStr">
        <is>
          <t>Net lending (+)/ net borrowing (-) (B.9) of local government (S.1313)</t>
        </is>
      </c>
      <c r="D43" s="441" t="n">
        <v>-161</v>
      </c>
      <c r="E43" s="442" t="n">
        <v>-350</v>
      </c>
      <c r="F43" s="442" t="n">
        <v>-599</v>
      </c>
      <c r="G43" s="442" t="n">
        <v>30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12" t="n"/>
      <c r="B44" s="163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12" t="n"/>
      <c r="B45" s="163" t="n"/>
      <c r="C45" s="302" t="n"/>
      <c r="D45" s="214" t="n"/>
      <c r="E45" s="153" t="n"/>
      <c r="F45" s="153" t="n"/>
      <c r="G45" s="153" t="n"/>
      <c r="H45" s="153" t="n"/>
      <c r="I45" s="288" t="n"/>
    </row>
    <row r="46">
      <c r="A46" s="212" t="n"/>
      <c r="B46" s="161" t="n"/>
      <c r="C46" s="300" t="inlineStr">
        <is>
          <t>(1) Please indicate accounting basis of the working balance: cash, accrual, mixed, other.</t>
        </is>
      </c>
      <c r="D46" s="151" t="n"/>
      <c r="E46" s="151" t="n"/>
      <c r="F46" s="151" t="n"/>
      <c r="G46" s="151" t="n"/>
      <c r="H46" s="151" t="n"/>
      <c r="I46" s="288" t="n"/>
      <c r="J46" s="151" t="n"/>
      <c r="K46" s="151" t="n"/>
      <c r="L46" s="151" t="n"/>
      <c r="M46" s="151" t="n"/>
      <c r="N46" s="151" t="n"/>
      <c r="O46" s="151" t="n"/>
      <c r="P46" s="151" t="n"/>
      <c r="Q46" s="151" t="n"/>
      <c r="R46" s="151" t="n"/>
      <c r="S46" s="151" t="n"/>
      <c r="T46" s="151" t="n"/>
      <c r="U46" s="151" t="n"/>
      <c r="V46" s="151" t="n"/>
      <c r="W46" s="151" t="n"/>
      <c r="X46" s="151" t="n"/>
      <c r="Y46" s="151" t="n"/>
      <c r="Z46" s="151" t="n"/>
      <c r="AA46" s="151" t="n"/>
      <c r="AB46" s="151" t="n"/>
      <c r="AC46" s="151" t="n"/>
      <c r="AD46" s="151" t="n"/>
      <c r="AE46" s="151" t="n"/>
      <c r="AF46" s="151" t="n"/>
      <c r="AG46" s="151" t="n"/>
      <c r="AH46" s="151" t="n"/>
      <c r="AI46" s="151" t="n"/>
      <c r="AJ46" s="151" t="n"/>
      <c r="AK46" s="151" t="n"/>
      <c r="AL46" s="151" t="n"/>
      <c r="AM46" s="151" t="n"/>
      <c r="AN46" s="151" t="n"/>
      <c r="AO46" s="151" t="n"/>
      <c r="AP46" s="151" t="n"/>
      <c r="AQ46" s="151" t="n"/>
      <c r="AR46" s="151" t="n"/>
      <c r="AS46" s="151" t="n"/>
      <c r="AT46" s="151" t="n"/>
      <c r="AU46" s="151" t="n"/>
      <c r="AV46" s="151" t="n"/>
      <c r="AW46" s="151" t="n"/>
      <c r="AX46" s="151" t="n"/>
      <c r="AY46" s="151" t="n"/>
      <c r="AZ46" s="151" t="n"/>
      <c r="BA46" s="151" t="n"/>
      <c r="BB46" s="151" t="n"/>
      <c r="BC46" s="151" t="n"/>
      <c r="BD46" s="151" t="n"/>
      <c r="BE46" s="151" t="n"/>
      <c r="BF46" s="151" t="n"/>
      <c r="BG46" s="151" t="n"/>
      <c r="BH46" s="151" t="n"/>
      <c r="BI46" s="151" t="n"/>
      <c r="BJ46" s="151" t="n"/>
      <c r="BK46" s="151" t="n"/>
      <c r="BL46" s="151" t="n"/>
      <c r="BM46" s="151" t="n"/>
      <c r="BN46" s="151" t="n"/>
      <c r="BO46" s="151" t="n"/>
      <c r="BP46" s="151" t="n"/>
      <c r="BQ46" s="151" t="n"/>
      <c r="BR46" s="151" t="n"/>
      <c r="BS46" s="151" t="n"/>
      <c r="BT46" s="151" t="n"/>
      <c r="BU46" s="151" t="n"/>
      <c r="BV46" s="151" t="n"/>
      <c r="BW46" s="151" t="n"/>
      <c r="BX46" s="151" t="n"/>
      <c r="BY46" s="151" t="n"/>
      <c r="BZ46" s="151" t="n"/>
      <c r="CA46" s="151" t="n"/>
      <c r="CB46" s="151" t="n"/>
      <c r="CC46" s="151" t="n"/>
      <c r="CD46" s="151" t="n"/>
      <c r="CE46" s="151" t="n"/>
      <c r="CF46" s="151" t="n"/>
      <c r="CG46" s="151" t="n"/>
      <c r="CH46" s="151" t="n"/>
      <c r="CI46" s="151" t="n"/>
      <c r="CJ46" s="151" t="n"/>
      <c r="CK46" s="151" t="n"/>
      <c r="CL46" s="151" t="n"/>
      <c r="CM46" s="151" t="n"/>
      <c r="CN46" s="151" t="n"/>
      <c r="CO46" s="151" t="n"/>
      <c r="CP46" s="151" t="n"/>
      <c r="CQ46" s="151" t="n"/>
      <c r="CR46" s="151" t="n"/>
      <c r="CS46" s="151" t="n"/>
      <c r="CT46" s="151" t="n"/>
      <c r="CU46" s="151" t="n"/>
      <c r="CV46" s="151" t="n"/>
      <c r="CW46" s="151" t="n"/>
      <c r="CX46" s="151" t="n"/>
      <c r="CY46" s="151" t="n"/>
      <c r="CZ46" s="151" t="n"/>
      <c r="DA46" s="151" t="n"/>
      <c r="DB46" s="151" t="n"/>
      <c r="DC46" s="151" t="n"/>
      <c r="DD46" s="151" t="n"/>
      <c r="DE46" s="151" t="n"/>
      <c r="DF46" s="151" t="n"/>
      <c r="DG46" s="151" t="n"/>
      <c r="DH46" s="151" t="n"/>
      <c r="DI46" s="151" t="n"/>
      <c r="DJ46" s="151" t="n"/>
      <c r="DK46" s="151" t="n"/>
      <c r="DL46" s="151" t="n"/>
      <c r="DM46" s="151" t="n"/>
      <c r="DN46" s="151" t="n"/>
      <c r="DO46" s="151" t="n"/>
      <c r="DP46" s="151" t="n"/>
      <c r="DQ46" s="151" t="n"/>
      <c r="DR46" s="151" t="n"/>
      <c r="DS46" s="151" t="n"/>
      <c r="DT46" s="151" t="n"/>
      <c r="DU46" s="151" t="n"/>
      <c r="DV46" s="151" t="n"/>
      <c r="DW46" s="151" t="n"/>
      <c r="DX46" s="151" t="n"/>
      <c r="DY46" s="151" t="n"/>
      <c r="DZ46" s="151" t="n"/>
      <c r="EA46" s="151" t="n"/>
      <c r="EB46" s="151" t="n"/>
      <c r="EC46" s="151" t="n"/>
      <c r="ED46" s="151" t="n"/>
      <c r="EE46" s="151" t="n"/>
      <c r="EF46" s="151" t="n"/>
      <c r="EG46" s="151" t="n"/>
      <c r="EH46" s="151" t="n"/>
      <c r="EI46" s="151" t="n"/>
      <c r="EJ46" s="151" t="n"/>
      <c r="EK46" s="151" t="n"/>
      <c r="EL46" s="151" t="n"/>
      <c r="EM46" s="151" t="n"/>
      <c r="EN46" s="151" t="n"/>
      <c r="EO46" s="151" t="n"/>
      <c r="EP46" s="151" t="n"/>
      <c r="EQ46" s="151" t="n"/>
      <c r="ER46" s="151" t="n"/>
      <c r="ES46" s="151" t="n"/>
      <c r="ET46" s="151" t="n"/>
      <c r="EU46" s="151" t="n"/>
      <c r="EV46" s="151" t="n"/>
      <c r="EW46" s="151" t="n"/>
      <c r="EX46" s="151" t="n"/>
      <c r="EY46" s="151" t="n"/>
      <c r="EZ46" s="151" t="n"/>
      <c r="FA46" s="151" t="n"/>
      <c r="FB46" s="151" t="n"/>
      <c r="FC46" s="151" t="n"/>
      <c r="FD46" s="151" t="n"/>
      <c r="FE46" s="151" t="n"/>
      <c r="FF46" s="151" t="n"/>
      <c r="FG46" s="151" t="n"/>
      <c r="FH46" s="151" t="n"/>
      <c r="FI46" s="151" t="n"/>
      <c r="FJ46" s="151" t="n"/>
      <c r="FK46" s="151" t="n"/>
      <c r="FL46" s="151" t="n"/>
      <c r="FM46" s="151" t="n"/>
      <c r="FN46" s="151" t="n"/>
      <c r="FO46" s="151" t="n"/>
      <c r="FP46" s="151" t="n"/>
      <c r="FQ46" s="151" t="n"/>
      <c r="FR46" s="151" t="n"/>
      <c r="FS46" s="151" t="n"/>
      <c r="FT46" s="151" t="n"/>
      <c r="FU46" s="151" t="n"/>
      <c r="FV46" s="151" t="n"/>
      <c r="FW46" s="151" t="n"/>
      <c r="FX46" s="151" t="n"/>
      <c r="FY46" s="151" t="n"/>
      <c r="FZ46" s="151" t="n"/>
      <c r="GA46" s="151" t="n"/>
      <c r="GB46" s="151" t="n"/>
      <c r="GC46" s="151" t="n"/>
      <c r="GD46" s="151" t="n"/>
      <c r="GE46" s="151" t="n"/>
      <c r="GF46" s="151" t="n"/>
      <c r="GG46" s="151" t="n"/>
      <c r="GH46" s="151" t="n"/>
      <c r="GI46" s="151" t="n"/>
      <c r="GJ46" s="151" t="n"/>
      <c r="GK46" s="151" t="n"/>
      <c r="GL46" s="151" t="n"/>
      <c r="GM46" s="151" t="n"/>
      <c r="GN46" s="151" t="n"/>
      <c r="GO46" s="151" t="n"/>
      <c r="GP46" s="151" t="n"/>
      <c r="GQ46" s="151" t="n"/>
      <c r="GR46" s="151" t="n"/>
      <c r="GS46" s="151" t="n"/>
      <c r="GT46" s="151" t="n"/>
      <c r="GU46" s="151" t="n"/>
      <c r="GV46" s="151" t="n"/>
      <c r="GW46" s="151" t="n"/>
      <c r="GX46" s="151" t="n"/>
      <c r="GY46" s="151" t="n"/>
      <c r="GZ46" s="151" t="n"/>
      <c r="HA46" s="151" t="n"/>
      <c r="HB46" s="151" t="n"/>
      <c r="HC46" s="151" t="n"/>
      <c r="HD46" s="151" t="n"/>
      <c r="HE46" s="151" t="n"/>
      <c r="HF46" s="151" t="n"/>
      <c r="HG46" s="151" t="n"/>
      <c r="HH46" s="151" t="n"/>
      <c r="HI46" s="151" t="n"/>
      <c r="HJ46" s="151" t="n"/>
      <c r="HK46" s="151" t="n"/>
      <c r="HL46" s="151" t="n"/>
      <c r="HM46" s="151" t="n"/>
      <c r="HN46" s="151" t="n"/>
      <c r="HO46" s="151" t="n"/>
      <c r="HP46" s="151" t="n"/>
      <c r="HQ46" s="151" t="n"/>
      <c r="HR46" s="151" t="n"/>
      <c r="HS46" s="151" t="n"/>
      <c r="HT46" s="151" t="n"/>
      <c r="HU46" s="151" t="n"/>
      <c r="HV46" s="151" t="n"/>
      <c r="HW46" s="151" t="n"/>
      <c r="HX46" s="151" t="n"/>
      <c r="HY46" s="151" t="n"/>
      <c r="HZ46" s="151" t="n"/>
      <c r="IA46" s="151" t="n"/>
      <c r="IB46" s="151" t="n"/>
      <c r="IC46" s="151" t="n"/>
      <c r="ID46" s="151" t="n"/>
      <c r="IE46" s="151" t="n"/>
      <c r="IF46" s="151" t="n"/>
      <c r="IG46" s="151" t="n"/>
      <c r="IH46" s="151" t="n"/>
      <c r="II46" s="151" t="n"/>
      <c r="IJ46" s="151" t="n"/>
      <c r="IK46" s="151" t="n"/>
      <c r="IL46" s="151" t="n"/>
      <c r="IM46" s="151" t="n"/>
      <c r="IN46" s="151" t="n"/>
      <c r="IO46" s="151" t="n"/>
      <c r="IP46" s="151" t="n"/>
      <c r="IQ46" s="151" t="n"/>
      <c r="IR46" s="151" t="n"/>
      <c r="IS46" s="151" t="n"/>
      <c r="IT46" s="151" t="n"/>
      <c r="IU46" s="151" t="n"/>
    </row>
    <row r="47">
      <c r="A47" s="212" t="n"/>
      <c r="B47" s="163" t="n"/>
      <c r="C47" s="300" t="inlineStr">
        <is>
          <t>Note: Member States can adapt tables 2A, B, C and D to their national specificity according to the established practice</t>
        </is>
      </c>
      <c r="D47" s="157" t="n"/>
      <c r="E47" s="175" t="n"/>
      <c r="F47" s="153" t="n"/>
      <c r="G47" s="153" t="n"/>
      <c r="H47" s="153" t="n"/>
      <c r="I47" s="288" t="n"/>
    </row>
    <row r="48" ht="12" customHeight="1" thickBot="1">
      <c r="A48" s="215" t="n"/>
      <c r="B48" s="216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59"/>
</worksheet>
</file>

<file path=xl/worksheets/sheet5.xml><?xml version="1.0" encoding="utf-8"?>
<worksheet xmlns="http://schemas.openxmlformats.org/spreadsheetml/2006/main">
  <sheetPr codeName="Sheet8" transitionEvaluation="1">
    <tabColor rgb="FF00FF00"/>
    <outlinePr summaryBelow="1" summaryRight="1"/>
    <pageSetUpPr fitToPage="1"/>
  </sheetPr>
  <dimension ref="A1:Q53"/>
  <sheetViews>
    <sheetView showGridLines="0" defaultGridColor="0" topLeftCell="C30" colorId="22" zoomScale="70" zoomScaleNormal="70" zoomScaleSheetLayoutView="80" workbookViewId="0">
      <selection activeCell="D8" sqref="D8:G43"/>
    </sheetView>
  </sheetViews>
  <sheetFormatPr baseColWidth="8" defaultColWidth="9.77734375" defaultRowHeight="15.75"/>
  <cols>
    <col hidden="1" width="11.109375" customWidth="1" style="153" min="1" max="1"/>
    <col hidden="1" width="41" customWidth="1" style="153" min="2" max="2"/>
    <col width="67.44140625" customWidth="1" style="151" min="3" max="3"/>
    <col width="11" customWidth="1" style="152" min="4" max="4"/>
    <col width="10.77734375" customWidth="1" style="152" min="5" max="7"/>
    <col width="55.33203125" bestFit="1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13.109375" customWidth="1" style="152" min="13" max="13"/>
    <col width="9.33203125" customWidth="1" style="152" min="14" max="14"/>
    <col width="9.77734375" customWidth="1" style="152" min="15" max="16384"/>
  </cols>
  <sheetData>
    <row r="1" ht="22.5" customHeight="1">
      <c r="A1" s="149" t="n"/>
      <c r="B1" s="149" t="n"/>
      <c r="C1" s="155" t="inlineStr">
        <is>
          <t>Table 2D: Provision of the data which explain the transition between the working balance and the social security surplus/ deficit</t>
        </is>
      </c>
      <c r="D1" s="156" t="n"/>
      <c r="E1" s="157" t="n"/>
      <c r="F1" s="157" t="n"/>
      <c r="G1" s="157" t="n"/>
      <c r="K1" s="154" t="inlineStr">
        <is>
          <t>cash</t>
        </is>
      </c>
      <c r="L1" s="154">
        <f>'Cover page'!$N$1</f>
        <v/>
      </c>
      <c r="M1" s="196" t="n">
        <v>3</v>
      </c>
      <c r="N1" s="196" t="n">
        <v>4</v>
      </c>
      <c r="O1" s="196" t="n">
        <v>5</v>
      </c>
      <c r="P1" s="196" t="n">
        <v>6</v>
      </c>
      <c r="Q1" s="196" t="n">
        <v>7</v>
      </c>
    </row>
    <row r="2" ht="11.25" customHeight="1" thickBot="1">
      <c r="A2" s="149" t="n"/>
      <c r="B2" s="149" t="n"/>
      <c r="C2" s="197" t="n"/>
      <c r="D2" s="198" t="n"/>
      <c r="K2" s="154" t="inlineStr">
        <is>
          <t>accrual</t>
        </is>
      </c>
      <c r="L2" s="157" t="n"/>
    </row>
    <row r="3" ht="16.5" customHeight="1" thickTop="1">
      <c r="A3" s="158" t="n"/>
      <c r="B3" s="199" t="n"/>
      <c r="C3" s="316" t="n"/>
      <c r="D3" s="317" t="n"/>
      <c r="E3" s="282" t="n"/>
      <c r="F3" s="282" t="n"/>
      <c r="G3" s="282" t="n"/>
      <c r="H3" s="282" t="n"/>
      <c r="I3" s="283" t="n"/>
      <c r="K3" s="154" t="inlineStr">
        <is>
          <t>mixed</t>
        </is>
      </c>
      <c r="L3" s="157" t="n"/>
    </row>
    <row r="4">
      <c r="A4" s="160" t="n"/>
      <c r="B4" s="163" t="n"/>
      <c r="C4" s="247">
        <f>'Cover page'!E14</f>
        <v/>
      </c>
      <c r="D4" s="211" t="n"/>
      <c r="E4" s="211" t="n"/>
      <c r="F4" s="211" t="inlineStr">
        <is>
          <t>Year</t>
        </is>
      </c>
      <c r="G4" s="211" t="n"/>
      <c r="H4" s="200" t="n"/>
      <c r="I4" s="284" t="n"/>
      <c r="K4" s="154" t="inlineStr">
        <is>
          <t>other</t>
        </is>
      </c>
      <c r="L4" s="157" t="n"/>
    </row>
    <row r="5">
      <c r="A5" s="160" t="inlineStr">
        <is>
          <t>DATES</t>
        </is>
      </c>
      <c r="B5" s="163" t="inlineStr">
        <is>
          <t>SDMX series</t>
        </is>
      </c>
      <c r="C5" s="251" t="inlineStr">
        <is>
          <t>Data are in ...(millions of units of national currency)</t>
        </is>
      </c>
      <c r="D5" s="242">
        <f>'Table 1'!E5</f>
        <v/>
      </c>
      <c r="E5" s="242">
        <f>'Table 1'!F5</f>
        <v/>
      </c>
      <c r="F5" s="242">
        <f>'Table 1'!G5</f>
        <v/>
      </c>
      <c r="G5" s="242">
        <f>'Table 1'!H5</f>
        <v/>
      </c>
      <c r="H5" s="271" t="n"/>
      <c r="I5" s="284" t="n"/>
    </row>
    <row r="6">
      <c r="A6" s="160" t="n"/>
      <c r="B6" s="164" t="n"/>
      <c r="C6" s="247">
        <f>'Cover page'!E13</f>
        <v/>
      </c>
      <c r="D6" s="269" t="n"/>
      <c r="E6" s="269" t="n"/>
      <c r="F6" s="269" t="n"/>
      <c r="G6" s="269" t="n"/>
      <c r="H6" s="272" t="n"/>
      <c r="I6" s="284" t="n"/>
    </row>
    <row r="7" ht="10.5" customHeight="1" thickBot="1">
      <c r="A7" s="160" t="n"/>
      <c r="B7" s="165" t="n"/>
      <c r="C7" s="318" t="n"/>
      <c r="D7" s="270" t="n"/>
      <c r="E7" s="270" t="n"/>
      <c r="F7" s="270" t="n"/>
      <c r="G7" s="270" t="n"/>
      <c r="H7" s="272" t="n"/>
      <c r="I7" s="284" t="n"/>
    </row>
    <row r="8" ht="17.25" customHeight="1" thickBot="1" thickTop="1">
      <c r="A8" s="166" t="inlineStr">
        <is>
          <t>T2.WB.S1314</t>
        </is>
      </c>
      <c r="B8" s="167" t="inlineStr">
        <is>
          <t>A.N.@@._Z.S1314._Z._Z.B.ORWB._Z.T._Z.XDC._T.S.V.N._T.EDP2</t>
        </is>
      </c>
      <c r="C8" s="315" t="inlineStr">
        <is>
          <t>Working balance in social security accounts</t>
        </is>
      </c>
      <c r="D8" s="441" t="n">
        <v>1052</v>
      </c>
      <c r="E8" s="442" t="n">
        <v>2768</v>
      </c>
      <c r="F8" s="442" t="n">
        <v>235</v>
      </c>
      <c r="G8" s="442" t="n">
        <v>411</v>
      </c>
      <c r="H8" s="314" t="n"/>
      <c r="I8" s="286" t="n"/>
      <c r="L8" s="195" t="n"/>
      <c r="M8" s="195" t="n"/>
      <c r="N8" s="195" t="n"/>
      <c r="O8" s="195" t="n"/>
    </row>
    <row r="9" ht="16.5" customHeight="1" thickTop="1">
      <c r="A9" s="166" t="n"/>
      <c r="B9" s="201" t="n"/>
      <c r="C9" s="287" t="inlineStr">
        <is>
          <t>Basis of the working balance</t>
        </is>
      </c>
      <c r="D9" s="443" t="inlineStr">
        <is>
          <t>mixed</t>
        </is>
      </c>
      <c r="E9" s="443" t="inlineStr">
        <is>
          <t>mixed</t>
        </is>
      </c>
      <c r="F9" s="443" t="inlineStr">
        <is>
          <t>mixed</t>
        </is>
      </c>
      <c r="G9" s="443" t="inlineStr">
        <is>
          <t>mixed</t>
        </is>
      </c>
      <c r="H9" s="274" t="n"/>
      <c r="I9" s="288" t="n"/>
      <c r="L9" s="195" t="n"/>
      <c r="M9" s="195" t="n"/>
      <c r="N9" s="195" t="n"/>
      <c r="O9" s="195" t="n"/>
    </row>
    <row r="10" ht="11.25" customHeight="1">
      <c r="A10" s="166" t="n"/>
      <c r="B10" s="201" t="n"/>
      <c r="C10" s="289" t="n"/>
      <c r="D10" s="444" t="n"/>
      <c r="E10" s="445" t="n"/>
      <c r="F10" s="445" t="n"/>
      <c r="G10" s="445" t="n"/>
      <c r="H10" s="275" t="n"/>
      <c r="I10" s="288" t="n"/>
      <c r="L10" s="195" t="n"/>
      <c r="M10" s="195" t="n"/>
      <c r="N10" s="195" t="n"/>
      <c r="O10" s="195" t="n"/>
    </row>
    <row r="11">
      <c r="A11" s="166" t="inlineStr">
        <is>
          <t>T2.FT.S1314</t>
        </is>
      </c>
      <c r="B11" s="167" t="inlineStr">
        <is>
          <t>A.N.@@._Z.S1314._Z._Z.B.F.F.T._Z.XDC._T.S.V.N._T.EDP2</t>
        </is>
      </c>
      <c r="C11" s="290" t="inlineStr">
        <is>
          <t>Financial transactions included in the working balance</t>
        </is>
      </c>
      <c r="D11" s="446" t="n">
        <v>0</v>
      </c>
      <c r="E11" s="446" t="n">
        <v>0</v>
      </c>
      <c r="F11" s="446" t="n">
        <v>0</v>
      </c>
      <c r="G11" s="446" t="n">
        <v>0</v>
      </c>
      <c r="H11" s="276" t="n"/>
      <c r="I11" s="288" t="n"/>
      <c r="L11" s="195" t="n"/>
      <c r="M11" s="195" t="n"/>
      <c r="N11" s="195" t="n"/>
      <c r="O11" s="195" t="n"/>
    </row>
    <row r="12">
      <c r="A12" s="166" t="inlineStr">
        <is>
          <t>T2.F4.S1314</t>
        </is>
      </c>
      <c r="B12" s="167" t="inlineStr">
        <is>
          <t>A.N.@@._Z.S1314._Z.N.A.F.F4.T._Z.XDC._T.S.V.N._T.EDP2</t>
        </is>
      </c>
      <c r="C12" s="291" t="inlineStr">
        <is>
          <t xml:space="preserve">   Loans (+/-)</t>
        </is>
      </c>
      <c r="D12" s="446" t="n">
        <v>0</v>
      </c>
      <c r="E12" s="446" t="n">
        <v>0</v>
      </c>
      <c r="F12" s="446" t="n">
        <v>0</v>
      </c>
      <c r="G12" s="446" t="n">
        <v>0</v>
      </c>
      <c r="H12" s="276" t="n"/>
      <c r="I12" s="288" t="n"/>
      <c r="L12" s="195" t="n"/>
      <c r="M12" s="195" t="n"/>
      <c r="N12" s="195" t="n"/>
      <c r="O12" s="195" t="n"/>
    </row>
    <row r="13">
      <c r="A13" s="166" t="inlineStr">
        <is>
          <t>T2.F5.S1314</t>
        </is>
      </c>
      <c r="B13" s="167" t="inlineStr">
        <is>
          <t>A.N.@@._Z.S1314._Z.N.A.F.F5.T._Z.XDC._T.S.V.N._T.EDP2</t>
        </is>
      </c>
      <c r="C13" s="292" t="inlineStr">
        <is>
          <t xml:space="preserve">   Equities (+/-)</t>
        </is>
      </c>
      <c r="D13" s="446" t="n">
        <v>0</v>
      </c>
      <c r="E13" s="446" t="n">
        <v>0</v>
      </c>
      <c r="F13" s="446" t="n">
        <v>0</v>
      </c>
      <c r="G13" s="446" t="n">
        <v>0</v>
      </c>
      <c r="H13" s="276" t="n"/>
      <c r="I13" s="288" t="n"/>
      <c r="L13" s="195" t="n"/>
      <c r="M13" s="195" t="n"/>
      <c r="N13" s="195" t="n"/>
      <c r="O13" s="195" t="n"/>
    </row>
    <row r="14">
      <c r="A14" s="166" t="inlineStr">
        <is>
          <t>T2.OFT.S1314</t>
        </is>
      </c>
      <c r="B14" s="167" t="inlineStr">
        <is>
          <t>A.N.@@._Z.S1314._Z._Z.N.F.FNDX.T._Z.XDC._T.S.V.N._T.EDP2</t>
        </is>
      </c>
      <c r="C14" s="292" t="inlineStr">
        <is>
          <t xml:space="preserve">   Other financial transactions (+/-)</t>
        </is>
      </c>
      <c r="D14" s="446" t="n">
        <v>0</v>
      </c>
      <c r="E14" s="446" t="n">
        <v>0</v>
      </c>
      <c r="F14" s="446" t="n">
        <v>0</v>
      </c>
      <c r="G14" s="446" t="n">
        <v>0</v>
      </c>
      <c r="H14" s="276" t="n"/>
      <c r="I14" s="288" t="n"/>
      <c r="L14" s="195" t="n"/>
      <c r="M14" s="195" t="n"/>
      <c r="N14" s="195" t="n"/>
      <c r="O14" s="195" t="n"/>
    </row>
    <row r="15" ht="16.5" customHeight="1" thickBot="1">
      <c r="A15" s="166" t="inlineStr">
        <is>
          <t>T2.OFTDL.S1314</t>
        </is>
      </c>
      <c r="B15" s="167" t="inlineStr">
        <is>
          <t>A.N.@@._Z.S1314._Z._Z.L.F.FNDL.T._Z.XDC._T.S.V.N._T.EDP2</t>
        </is>
      </c>
      <c r="C15" s="293" t="inlineStr">
        <is>
          <t xml:space="preserve">           of which: transactions in debt liabilities (+/-)</t>
        </is>
      </c>
      <c r="D15" s="446" t="n">
        <v>0</v>
      </c>
      <c r="E15" s="446" t="n">
        <v>0</v>
      </c>
      <c r="F15" s="446" t="n">
        <v>0</v>
      </c>
      <c r="G15" s="446" t="n">
        <v>0</v>
      </c>
      <c r="H15" s="276" t="n"/>
      <c r="I15" s="288" t="n"/>
      <c r="L15" s="195" t="n"/>
      <c r="M15" s="195" t="n"/>
      <c r="N15" s="195" t="n"/>
      <c r="O15" s="195" t="n"/>
    </row>
    <row r="16" ht="16.5" customHeight="1" thickBot="1">
      <c r="A16" s="203" t="inlineStr">
        <is>
          <t>T2.F71K.S1314</t>
        </is>
      </c>
      <c r="B16" s="167" t="inlineStr">
        <is>
          <t>A.N.@@._Z.S1314._Z._Z.N.F.F71K.T._Z.XDC._T.S.V.N._T.EDP2</t>
        </is>
      </c>
      <c r="C16" s="295" t="inlineStr">
        <is>
          <t xml:space="preserve">           of which: net settlements under swap contracts (+/-)</t>
        </is>
      </c>
      <c r="D16" s="446" t="n">
        <v>0</v>
      </c>
      <c r="E16" s="446" t="n">
        <v>0</v>
      </c>
      <c r="F16" s="446" t="n">
        <v>0</v>
      </c>
      <c r="G16" s="446" t="n">
        <v>0</v>
      </c>
      <c r="H16" s="276" t="n"/>
      <c r="I16" s="288" t="n"/>
      <c r="L16" s="195" t="n"/>
      <c r="M16" s="195" t="n"/>
      <c r="N16" s="195" t="n"/>
      <c r="O16" s="195" t="n"/>
    </row>
    <row r="17">
      <c r="A17" s="173" t="inlineStr">
        <is>
          <t>T2.OFT1.S1314</t>
        </is>
      </c>
      <c r="B17" s="167" t="inlineStr">
        <is>
          <t>A.N.@@._Z.S1314._Z._Z.N.F.FNDX.T._Z.XDC._T.S.V.N.C01.EDP2</t>
        </is>
      </c>
      <c r="C17" s="297" t="inlineStr">
        <is>
          <t xml:space="preserve">       Detail 1</t>
        </is>
      </c>
      <c r="D17" s="447" t="n">
        <v>0</v>
      </c>
      <c r="E17" s="447" t="n">
        <v>0</v>
      </c>
      <c r="F17" s="447" t="n">
        <v>0</v>
      </c>
      <c r="G17" s="447" t="n">
        <v>0</v>
      </c>
      <c r="H17" s="277" t="n"/>
      <c r="I17" s="288" t="n"/>
      <c r="L17" s="195" t="n"/>
      <c r="M17" s="195" t="n"/>
      <c r="N17" s="195" t="n"/>
      <c r="O17" s="195" t="n"/>
    </row>
    <row r="18">
      <c r="A18" s="173" t="inlineStr">
        <is>
          <t>T2.OFT2.S1314</t>
        </is>
      </c>
      <c r="B18" s="167" t="inlineStr">
        <is>
          <t>A.N.@@._Z.S1314._Z._Z.N.F.FNDX.T._Z.XDC._T.S.V.N.C02.EDP2</t>
        </is>
      </c>
      <c r="C18" s="297" t="inlineStr">
        <is>
          <t xml:space="preserve">       Detail 2</t>
        </is>
      </c>
      <c r="D18" s="447" t="n">
        <v>0</v>
      </c>
      <c r="E18" s="447" t="n">
        <v>0</v>
      </c>
      <c r="F18" s="447" t="n">
        <v>0</v>
      </c>
      <c r="G18" s="447" t="n">
        <v>0</v>
      </c>
      <c r="H18" s="277" t="n"/>
      <c r="I18" s="288" t="n"/>
      <c r="L18" s="195" t="n"/>
      <c r="M18" s="195" t="n"/>
      <c r="N18" s="195" t="n"/>
      <c r="O18" s="195" t="n"/>
    </row>
    <row r="19">
      <c r="A19" s="166" t="n"/>
      <c r="B19" s="201" t="n"/>
      <c r="C19" s="289" t="n"/>
      <c r="D19" s="461" t="n"/>
      <c r="E19" s="462" t="n"/>
      <c r="F19" s="462" t="n"/>
      <c r="G19" s="462" t="n"/>
      <c r="H19" s="276" t="n"/>
      <c r="I19" s="288" t="n"/>
      <c r="L19" s="195" t="n"/>
      <c r="M19" s="195" t="n"/>
      <c r="N19" s="195" t="n"/>
      <c r="O19" s="195" t="n"/>
    </row>
    <row r="20">
      <c r="A20" s="166" t="inlineStr">
        <is>
          <t>T2.ONFT.S1314</t>
        </is>
      </c>
      <c r="B20" s="167" t="inlineStr">
        <is>
          <t>A.N.@@._Z.S1314._Z._Z.B.ORNF._Z.T._Z.XDC._T.S.V.N._T.EDP2</t>
        </is>
      </c>
      <c r="C20" s="290" t="inlineStr">
        <is>
          <t>Non-financial transactions not included in the working balance</t>
        </is>
      </c>
      <c r="D20" s="450" t="n">
        <v>0</v>
      </c>
      <c r="E20" s="450" t="n">
        <v>0</v>
      </c>
      <c r="F20" s="450" t="n">
        <v>0</v>
      </c>
      <c r="G20" s="450" t="n">
        <v>0</v>
      </c>
      <c r="H20" s="276" t="n"/>
      <c r="I20" s="288" t="n"/>
      <c r="L20" s="195" t="n"/>
      <c r="M20" s="195" t="n"/>
      <c r="N20" s="195" t="n"/>
      <c r="O20" s="195" t="n"/>
    </row>
    <row r="21">
      <c r="A21" s="173" t="inlineStr">
        <is>
          <t>T2.ONFT1.S1314</t>
        </is>
      </c>
      <c r="B21" s="167" t="inlineStr">
        <is>
          <t>A.N.@@._Z.S1314._Z._Z.B.ORNF._Z.T._Z.XDC._T.S.V.N.C01.EDP2</t>
        </is>
      </c>
      <c r="C21" s="297" t="inlineStr">
        <is>
          <t xml:space="preserve">   Detail 1</t>
        </is>
      </c>
      <c r="D21" s="447" t="n">
        <v>0</v>
      </c>
      <c r="E21" s="447" t="n">
        <v>0</v>
      </c>
      <c r="F21" s="447" t="n">
        <v>0</v>
      </c>
      <c r="G21" s="447" t="n">
        <v>0</v>
      </c>
      <c r="H21" s="277" t="n"/>
      <c r="I21" s="288" t="n"/>
      <c r="L21" s="195" t="n"/>
      <c r="M21" s="195" t="n"/>
      <c r="N21" s="195" t="n"/>
      <c r="O21" s="195" t="n"/>
    </row>
    <row r="22">
      <c r="A22" s="173" t="inlineStr">
        <is>
          <t>T2.ONFT2.S1314</t>
        </is>
      </c>
      <c r="B22" s="167" t="inlineStr">
        <is>
          <t>A.N.@@._Z.S1314._Z._Z.B.ORNF._Z.T._Z.XDC._T.S.V.N.C02.EDP2</t>
        </is>
      </c>
      <c r="C22" s="297" t="inlineStr">
        <is>
          <t xml:space="preserve">   Detail 2</t>
        </is>
      </c>
      <c r="D22" s="447" t="n">
        <v>0</v>
      </c>
      <c r="E22" s="447" t="n">
        <v>0</v>
      </c>
      <c r="F22" s="447" t="n">
        <v>0</v>
      </c>
      <c r="G22" s="447" t="n">
        <v>0</v>
      </c>
      <c r="H22" s="277" t="n"/>
      <c r="I22" s="288" t="n"/>
      <c r="L22" s="195" t="n"/>
      <c r="M22" s="195" t="n"/>
      <c r="N22" s="195" t="n"/>
      <c r="O22" s="195" t="n"/>
    </row>
    <row r="23">
      <c r="A23" s="166" t="n"/>
      <c r="B23" s="167" t="n"/>
      <c r="C23" s="299" t="n"/>
      <c r="D23" s="461" t="n"/>
      <c r="E23" s="462" t="n"/>
      <c r="F23" s="462" t="n"/>
      <c r="G23" s="462" t="n"/>
      <c r="H23" s="276" t="n"/>
      <c r="I23" s="288" t="n"/>
      <c r="L23" s="195" t="n"/>
      <c r="M23" s="195" t="n"/>
      <c r="N23" s="195" t="n"/>
      <c r="O23" s="195" t="n"/>
    </row>
    <row r="24">
      <c r="A24" s="166" t="inlineStr">
        <is>
          <t>T2.D41DIF.S1314</t>
        </is>
      </c>
      <c r="B24" s="167" t="inlineStr">
        <is>
          <t>A.N.@@._Z.S1314._Z._Z.B.ORD41A._Z.T._Z.XDC._T.S.V.N._T.EDP2</t>
        </is>
      </c>
      <c r="C24" s="298" t="inlineStr">
        <is>
          <t>Difference between interest paid (+) and accrued (D.41)(-)</t>
        </is>
      </c>
      <c r="D24" s="450" t="n">
        <v>0</v>
      </c>
      <c r="E24" s="450" t="n">
        <v>0</v>
      </c>
      <c r="F24" s="450" t="n">
        <v>0</v>
      </c>
      <c r="G24" s="450" t="n">
        <v>0</v>
      </c>
      <c r="H24" s="276" t="n"/>
      <c r="I24" s="288" t="n"/>
      <c r="L24" s="195" t="n"/>
      <c r="M24" s="195" t="n"/>
      <c r="N24" s="195" t="n"/>
      <c r="O24" s="195" t="n"/>
    </row>
    <row r="25">
      <c r="A25" s="166" t="n"/>
      <c r="B25" s="167" t="n"/>
      <c r="C25" s="299" t="n"/>
      <c r="D25" s="461" t="n"/>
      <c r="E25" s="462" t="n"/>
      <c r="F25" s="462" t="n"/>
      <c r="G25" s="462" t="n"/>
      <c r="H25" s="276" t="n"/>
      <c r="I25" s="288" t="n"/>
      <c r="L25" s="195" t="n"/>
      <c r="M25" s="195" t="n"/>
      <c r="N25" s="195" t="n"/>
      <c r="O25" s="195" t="n"/>
    </row>
    <row r="26">
      <c r="A26" s="166" t="inlineStr">
        <is>
          <t>T2.F8ASS.S1314</t>
        </is>
      </c>
      <c r="B26" s="167" t="inlineStr">
        <is>
          <t>A.N.@@._Z.S1314._Z._Z.A.F.F8.T._Z.XDC._T.S.V.N._T.EDP2</t>
        </is>
      </c>
      <c r="C26" s="290" t="inlineStr">
        <is>
          <t>Other accounts receivable (+)</t>
        </is>
      </c>
      <c r="D26" s="450" t="n">
        <v>301</v>
      </c>
      <c r="E26" s="450" t="n">
        <v>473</v>
      </c>
      <c r="F26" s="450" t="n">
        <v>252</v>
      </c>
      <c r="G26" s="450" t="n">
        <v>-5</v>
      </c>
      <c r="H26" s="276" t="n"/>
      <c r="I26" s="288" t="n"/>
      <c r="L26" s="195" t="n"/>
      <c r="M26" s="195" t="n"/>
      <c r="N26" s="195" t="n"/>
      <c r="O26" s="195" t="n"/>
    </row>
    <row r="27">
      <c r="A27" s="173" t="inlineStr">
        <is>
          <t>T2.F8ASS1.S1314</t>
        </is>
      </c>
      <c r="B27" s="167" t="inlineStr">
        <is>
          <t>A.N.@@._Z.S1314._Z._Z.A.F.F8.T._Z.XDC._T.S.V.N.C01.EDP2</t>
        </is>
      </c>
      <c r="C27" s="297" t="inlineStr">
        <is>
          <t xml:space="preserve">   Detail 1</t>
        </is>
      </c>
      <c r="D27" s="447" t="n">
        <v>301</v>
      </c>
      <c r="E27" s="447" t="n">
        <v>473</v>
      </c>
      <c r="F27" s="447" t="n">
        <v>252</v>
      </c>
      <c r="G27" s="447" t="n">
        <v>-5</v>
      </c>
      <c r="H27" s="277" t="inlineStr">
        <is>
          <t>accrual adjustment of social contributions/ Estimates (from GAO) for defferal SC due to COVID-19</t>
        </is>
      </c>
      <c r="I27" s="288" t="n"/>
      <c r="L27" s="195" t="n"/>
      <c r="M27" s="195" t="n"/>
      <c r="N27" s="195" t="n"/>
      <c r="O27" s="195" t="n"/>
    </row>
    <row r="28">
      <c r="A28" s="173" t="inlineStr">
        <is>
          <t>T2.F8ASS2.S1314</t>
        </is>
      </c>
      <c r="B28" s="167" t="inlineStr">
        <is>
          <t>A.N.@@._Z.S1314._Z._Z.A.F.F8.T._Z.XDC._T.S.V.N.C02.EDP2</t>
        </is>
      </c>
      <c r="C28" s="297" t="inlineStr">
        <is>
          <t xml:space="preserve">   Detail 2</t>
        </is>
      </c>
      <c r="D28" s="447" t="n"/>
      <c r="E28" s="447" t="n"/>
      <c r="F28" s="447" t="n"/>
      <c r="G28" s="447" t="n"/>
      <c r="H28" s="277" t="inlineStr">
        <is>
          <t>accrual adjustment of interest D41</t>
        </is>
      </c>
      <c r="I28" s="288" t="n"/>
      <c r="L28" s="195" t="n"/>
      <c r="M28" s="195" t="n"/>
      <c r="N28" s="195" t="n"/>
      <c r="O28" s="195" t="n"/>
    </row>
    <row r="29">
      <c r="A29" s="166" t="inlineStr">
        <is>
          <t>T2.F8LIA.S1314</t>
        </is>
      </c>
      <c r="B29" s="167" t="inlineStr">
        <is>
          <t>A.N.@@._Z.S1314._Z._Z.L.F.F8.T._Z.XDC._T.S.V.N._T.EDP2</t>
        </is>
      </c>
      <c r="C29" s="290" t="inlineStr">
        <is>
          <t>Other accounts payable (-)</t>
        </is>
      </c>
      <c r="D29" s="450" t="n">
        <v>165</v>
      </c>
      <c r="E29" s="450" t="n">
        <v>-599</v>
      </c>
      <c r="F29" s="450" t="n">
        <v>251</v>
      </c>
      <c r="G29" s="450" t="n">
        <v>609</v>
      </c>
      <c r="H29" s="276" t="n"/>
      <c r="I29" s="288" t="n"/>
      <c r="L29" s="195" t="n"/>
      <c r="M29" s="195" t="n"/>
      <c r="N29" s="195" t="n"/>
      <c r="O29" s="195" t="n"/>
    </row>
    <row r="30">
      <c r="A30" s="173" t="inlineStr">
        <is>
          <t>T2.F8LIA1.S1314</t>
        </is>
      </c>
      <c r="B30" s="167" t="inlineStr">
        <is>
          <t>A.N.@@._Z.S1314._Z._Z.L.F.F8.T._Z.XDC._T.S.V.N.C01.EDP2</t>
        </is>
      </c>
      <c r="C30" s="297" t="inlineStr">
        <is>
          <t xml:space="preserve">   Detail 1</t>
        </is>
      </c>
      <c r="D30" s="447" t="n">
        <v>64</v>
      </c>
      <c r="E30" s="447" t="n">
        <v>-662</v>
      </c>
      <c r="F30" s="447" t="n">
        <v>220</v>
      </c>
      <c r="G30" s="447" t="n">
        <v>197</v>
      </c>
      <c r="H30" s="277" t="inlineStr">
        <is>
          <t>payables related to SSF/ neutralize RRF revenue</t>
        </is>
      </c>
      <c r="I30" s="288" t="n"/>
      <c r="L30" s="195" t="n"/>
      <c r="M30" s="195" t="n"/>
      <c r="N30" s="195" t="n"/>
      <c r="O30" s="195" t="n"/>
    </row>
    <row r="31">
      <c r="A31" s="173" t="inlineStr">
        <is>
          <t>T2.F8LIA2.S1314</t>
        </is>
      </c>
      <c r="B31" s="167" t="inlineStr">
        <is>
          <t>A.N.@@._Z.S1314._Z._Z.L.F.F8.T._Z.XDC._T.S.V.N.C02.EDP2</t>
        </is>
      </c>
      <c r="C31" s="297" t="inlineStr">
        <is>
          <t xml:space="preserve">   Detail 2</t>
        </is>
      </c>
      <c r="D31" s="447" t="n">
        <v>101</v>
      </c>
      <c r="E31" s="447" t="n">
        <v>63</v>
      </c>
      <c r="F31" s="447" t="n">
        <v>31</v>
      </c>
      <c r="G31" s="447" t="n">
        <v>412</v>
      </c>
      <c r="H31" s="277" t="inlineStr">
        <is>
          <t>accrual adjustment of pensions/ Difference between D.75r-D7.5u on behalf of third parties -F.8L (deduct the impact)</t>
        </is>
      </c>
      <c r="I31" s="288" t="n"/>
      <c r="L31" s="195" t="n"/>
      <c r="M31" s="195" t="n"/>
      <c r="N31" s="195" t="n"/>
      <c r="O31" s="195" t="n"/>
    </row>
    <row r="32">
      <c r="A32" s="166" t="n"/>
      <c r="B32" s="167" t="n"/>
      <c r="C32" s="299" t="n"/>
      <c r="D32" s="461" t="n"/>
      <c r="E32" s="462" t="n"/>
      <c r="F32" s="462" t="n"/>
      <c r="G32" s="462" t="n"/>
      <c r="H32" s="276" t="n"/>
      <c r="I32" s="288" t="n"/>
      <c r="L32" s="195" t="n"/>
      <c r="M32" s="195" t="n"/>
      <c r="N32" s="195" t="n"/>
      <c r="O32" s="195" t="n"/>
    </row>
    <row r="33">
      <c r="A33" s="166" t="inlineStr">
        <is>
          <t>T2.B9_OWB.S1314</t>
        </is>
      </c>
      <c r="B33" s="167" t="inlineStr">
        <is>
          <t>A.N.@@._Z.S1314._Z._Z.B.ORWB_E._Z.T._Z.XDC._T.S.V.N._T.EDP2</t>
        </is>
      </c>
      <c r="C33" s="290" t="inlineStr">
        <is>
          <t>Working balance (+/-) of entities not part of social security funds</t>
        </is>
      </c>
      <c r="D33" s="450" t="inlineStr">
        <is>
          <t>M</t>
        </is>
      </c>
      <c r="E33" s="450" t="inlineStr">
        <is>
          <t>M</t>
        </is>
      </c>
      <c r="F33" s="450" t="inlineStr">
        <is>
          <t>M</t>
        </is>
      </c>
      <c r="G33" s="450" t="inlineStr">
        <is>
          <t>M</t>
        </is>
      </c>
      <c r="H33" s="276" t="n"/>
      <c r="I33" s="288" t="n"/>
      <c r="L33" s="195" t="n"/>
      <c r="M33" s="195" t="n"/>
      <c r="N33" s="195" t="n"/>
      <c r="O33" s="195" t="n"/>
    </row>
    <row r="34">
      <c r="A34" s="166" t="inlineStr">
        <is>
          <t>T2.B9_OB.S1314</t>
        </is>
      </c>
      <c r="B34" s="167" t="inlineStr">
        <is>
          <t>A.N.@@._Z.S13142._Z._Z.B.B9._Z._Z._Z.XDC._T.S.V.N._T.EDP2</t>
        </is>
      </c>
      <c r="C34" s="290" t="inlineStr">
        <is>
          <t>Net lending (+)/ net borrowing (-) of other social security bodies</t>
        </is>
      </c>
      <c r="D34" s="450" t="inlineStr">
        <is>
          <t>M</t>
        </is>
      </c>
      <c r="E34" s="450" t="inlineStr">
        <is>
          <t>M</t>
        </is>
      </c>
      <c r="F34" s="450" t="inlineStr">
        <is>
          <t>M</t>
        </is>
      </c>
      <c r="G34" s="450" t="inlineStr">
        <is>
          <t>M</t>
        </is>
      </c>
      <c r="H34" s="276" t="n"/>
      <c r="I34" s="288" t="n"/>
      <c r="L34" s="195" t="n"/>
      <c r="M34" s="195" t="n"/>
      <c r="N34" s="195" t="n"/>
      <c r="O34" s="195" t="n"/>
    </row>
    <row r="35">
      <c r="A35" s="173" t="inlineStr">
        <is>
          <t>T2.B9_OB1.S1314</t>
        </is>
      </c>
      <c r="B35" s="167" t="inlineStr">
        <is>
          <t>A.N.@@._Z.S13142._Z._Z.B.B9._Z._Z._Z.XDC._T.S.V.N.C01.EDP2</t>
        </is>
      </c>
      <c r="C35" s="297" t="inlineStr">
        <is>
          <t xml:space="preserve">   Detail 1</t>
        </is>
      </c>
      <c r="D35" s="447" t="n">
        <v>0</v>
      </c>
      <c r="E35" s="447" t="n">
        <v>0</v>
      </c>
      <c r="F35" s="447" t="n">
        <v>0</v>
      </c>
      <c r="G35" s="447" t="n">
        <v>0</v>
      </c>
      <c r="H35" s="277" t="n"/>
      <c r="I35" s="288" t="n"/>
      <c r="L35" s="195" t="n"/>
      <c r="M35" s="195" t="n"/>
      <c r="N35" s="195" t="n"/>
      <c r="O35" s="195" t="n"/>
    </row>
    <row r="36">
      <c r="A36" s="173" t="inlineStr">
        <is>
          <t>T2.B9_OB2.S1314</t>
        </is>
      </c>
      <c r="B36" s="167" t="inlineStr">
        <is>
          <t>A.N.@@._Z.S13142._Z._Z.B.B9._Z._Z._Z.XDC._T.S.V.N.C02.EDP2</t>
        </is>
      </c>
      <c r="C36" s="297" t="inlineStr">
        <is>
          <t xml:space="preserve">   Detail 2</t>
        </is>
      </c>
      <c r="D36" s="447" t="n">
        <v>0</v>
      </c>
      <c r="E36" s="447" t="n">
        <v>0</v>
      </c>
      <c r="F36" s="447" t="n">
        <v>0</v>
      </c>
      <c r="G36" s="447" t="n">
        <v>0</v>
      </c>
      <c r="H36" s="277" t="n"/>
      <c r="I36" s="288" t="n"/>
      <c r="L36" s="195" t="n"/>
      <c r="M36" s="195" t="n"/>
      <c r="N36" s="195" t="n"/>
      <c r="O36" s="195" t="n"/>
    </row>
    <row r="37">
      <c r="A37" s="166" t="n"/>
      <c r="B37" s="204" t="n"/>
      <c r="C37" s="299" t="n"/>
      <c r="D37" s="448" t="n"/>
      <c r="E37" s="449" t="n"/>
      <c r="F37" s="449" t="n"/>
      <c r="G37" s="449" t="n"/>
      <c r="H37" s="276" t="n"/>
      <c r="I37" s="288" t="n"/>
      <c r="L37" s="195" t="n"/>
      <c r="M37" s="195" t="n"/>
      <c r="N37" s="195" t="n"/>
      <c r="O37" s="195" t="n"/>
    </row>
    <row r="38">
      <c r="A38" s="166" t="inlineStr">
        <is>
          <t>T2.OA.S1314</t>
        </is>
      </c>
      <c r="B38" s="167" t="inlineStr">
        <is>
          <t>A.N.@@._Z.S1314._Z._Z._X.OROA._Z.T._Z.XDC._T.S.V.N._T.EDP2</t>
        </is>
      </c>
      <c r="C38" s="290" t="inlineStr">
        <is>
          <t>Other adjustments (+/-) (please detail)</t>
        </is>
      </c>
      <c r="D38" s="450" t="n">
        <v>82</v>
      </c>
      <c r="E38" s="450" t="n">
        <v>101</v>
      </c>
      <c r="F38" s="450" t="n">
        <v>199</v>
      </c>
      <c r="G38" s="450" t="n">
        <v>86</v>
      </c>
      <c r="H38" s="276" t="n"/>
      <c r="I38" s="288" t="n"/>
      <c r="L38" s="195" t="n"/>
      <c r="M38" s="195" t="n"/>
      <c r="N38" s="195" t="n"/>
      <c r="O38" s="195" t="n"/>
    </row>
    <row r="39">
      <c r="A39" s="173" t="inlineStr">
        <is>
          <t>T2.OA1.S1314</t>
        </is>
      </c>
      <c r="B39" s="167" t="inlineStr">
        <is>
          <t>A.N.@@._Z.S1314._Z._Z._X.OROA._Z.T._Z.XDC._T.S.V.N.C01.EDP2</t>
        </is>
      </c>
      <c r="C39" s="297" t="inlineStr">
        <is>
          <t xml:space="preserve">   Detail 1</t>
        </is>
      </c>
      <c r="D39" s="447" t="n">
        <v>68</v>
      </c>
      <c r="E39" s="447" t="n">
        <v>61</v>
      </c>
      <c r="F39" s="447" t="n">
        <v>198</v>
      </c>
      <c r="G39" s="447" t="n">
        <v>93</v>
      </c>
      <c r="H39" s="277" t="inlineStr">
        <is>
          <t>Accrual adjustment of interest D41</t>
        </is>
      </c>
      <c r="I39" s="288" t="n"/>
      <c r="L39" s="195" t="n"/>
      <c r="M39" s="195" t="n"/>
      <c r="N39" s="195" t="n"/>
      <c r="O39" s="195" t="n"/>
    </row>
    <row r="40">
      <c r="A40" s="173" t="inlineStr">
        <is>
          <t>T2.OA2.S1314</t>
        </is>
      </c>
      <c r="B40" s="167" t="inlineStr">
        <is>
          <t>A.N.@@._Z.S1314._Z._Z._X.OROA._Z.T._Z.XDC._T.S.V.N.C02.EDP2</t>
        </is>
      </c>
      <c r="C40" s="297" t="inlineStr">
        <is>
          <t xml:space="preserve">   Detail 2</t>
        </is>
      </c>
      <c r="D40" s="447" t="n">
        <v>-25</v>
      </c>
      <c r="E40" s="447" t="n">
        <v>0</v>
      </c>
      <c r="F40" s="447" t="n">
        <v>-40</v>
      </c>
      <c r="G40" s="447" t="n">
        <v>-48</v>
      </c>
      <c r="H40" s="277" t="inlineStr">
        <is>
          <t>Attika Bank e-EFKA capital transfer</t>
        </is>
      </c>
      <c r="I40" s="288" t="n"/>
      <c r="L40" s="195" t="n"/>
      <c r="M40" s="195" t="n"/>
      <c r="N40" s="195" t="n"/>
      <c r="O40" s="195" t="n"/>
    </row>
    <row r="41">
      <c r="A41" s="173" t="inlineStr">
        <is>
          <t>T2.OA3.S1314</t>
        </is>
      </c>
      <c r="B41" s="167" t="inlineStr">
        <is>
          <t>A.N.@@._Z.S1314._Z._Z._X.OROA._Z.T._Z.XDC._T.S.V.N.C03.EDP2</t>
        </is>
      </c>
      <c r="C41" s="297" t="inlineStr">
        <is>
          <t xml:space="preserve">   Detail 3</t>
        </is>
      </c>
      <c r="D41" s="447" t="n">
        <v>39</v>
      </c>
      <c r="E41" s="447" t="n">
        <v>40</v>
      </c>
      <c r="F41" s="447" t="n">
        <v>41</v>
      </c>
      <c r="G41" s="447" t="n">
        <v>41</v>
      </c>
      <c r="H41" s="277" t="inlineStr">
        <is>
          <t>ex LEPETEs "gap" +Adjustments for neutralise the scheme</t>
        </is>
      </c>
      <c r="I41" s="288" t="n"/>
      <c r="L41" s="195" t="n"/>
      <c r="M41" s="195" t="n"/>
      <c r="N41" s="195" t="n"/>
      <c r="O41" s="195" t="n"/>
    </row>
    <row r="42" ht="16.5" customHeight="1" thickBot="1">
      <c r="A42" s="166" t="n"/>
      <c r="B42" s="167" t="n"/>
      <c r="C42" s="299" t="n"/>
      <c r="D42" s="451" t="n"/>
      <c r="E42" s="452" t="n"/>
      <c r="F42" s="452" t="n"/>
      <c r="G42" s="452" t="n"/>
      <c r="H42" s="279" t="n"/>
      <c r="I42" s="288" t="n"/>
      <c r="L42" s="195" t="n"/>
      <c r="M42" s="195" t="n"/>
      <c r="N42" s="195" t="n"/>
      <c r="O42" s="195" t="n"/>
    </row>
    <row r="43" ht="18" customHeight="1" thickBot="1" thickTop="1">
      <c r="A43" s="166" t="inlineStr">
        <is>
          <t>T2.B9.S1314</t>
        </is>
      </c>
      <c r="B43" s="167" t="inlineStr">
        <is>
          <t>A.N.@@._Z.S1314._Z._Z.B.B9._Z._Z._Z.XDC._T.S.V.N._T.EDP2</t>
        </is>
      </c>
      <c r="C43" s="312" t="inlineStr">
        <is>
          <t>Net lending (+)/ net borrowing (-) (B.9) of social security (S.1314)</t>
        </is>
      </c>
      <c r="D43" s="463" t="n">
        <v>1600</v>
      </c>
      <c r="E43" s="463" t="n">
        <v>2743</v>
      </c>
      <c r="F43" s="463" t="n">
        <v>937</v>
      </c>
      <c r="G43" s="464" t="n">
        <v>1101</v>
      </c>
      <c r="H43" s="267" t="n"/>
      <c r="I43" s="286" t="n"/>
      <c r="L43" s="195" t="n"/>
      <c r="M43" s="195" t="n"/>
      <c r="N43" s="195" t="n"/>
      <c r="O43" s="195" t="n"/>
    </row>
    <row r="44" ht="17.25" customHeight="1" thickTop="1">
      <c r="A44" s="205" t="n"/>
      <c r="B44" s="201" t="n"/>
      <c r="C44" s="287" t="inlineStr">
        <is>
          <t>(ESA 2010 accounts)</t>
        </is>
      </c>
      <c r="D44" s="213" t="n"/>
      <c r="E44" s="153" t="n"/>
      <c r="F44" s="153" t="n"/>
      <c r="G44" s="153" t="n"/>
      <c r="H44" s="153" t="n"/>
      <c r="I44" s="288" t="n"/>
    </row>
    <row r="45" ht="9" customHeight="1">
      <c r="A45" s="205" t="n"/>
      <c r="B45" s="201" t="n"/>
      <c r="C45" s="319" t="n"/>
      <c r="D45" s="214" t="n"/>
      <c r="E45" s="153" t="n"/>
      <c r="F45" s="153" t="n"/>
      <c r="G45" s="153" t="n"/>
      <c r="H45" s="153" t="n"/>
      <c r="I45" s="288" t="n"/>
    </row>
    <row r="46">
      <c r="A46" s="205" t="n"/>
      <c r="B46" s="201" t="n"/>
      <c r="C46" s="300" t="inlineStr">
        <is>
          <t>(1) Please indicate accounting basis of the working balance: cash, accrual, mixed, other.</t>
        </is>
      </c>
      <c r="E46" s="153" t="n"/>
      <c r="F46" s="153" t="n"/>
      <c r="G46" s="153" t="n"/>
      <c r="H46" s="153" t="n"/>
      <c r="I46" s="288" t="n"/>
    </row>
    <row r="47">
      <c r="A47" s="205" t="n"/>
      <c r="B47" s="201" t="n"/>
      <c r="C47" s="300" t="inlineStr">
        <is>
          <t>Note: Member States can adapt tables 2A, B, C and D to their national specificity according to the established practice</t>
        </is>
      </c>
      <c r="E47" s="153" t="n"/>
      <c r="F47" s="153" t="n"/>
      <c r="G47" s="153" t="n"/>
      <c r="H47" s="153" t="n"/>
      <c r="I47" s="288" t="n"/>
    </row>
    <row r="48" ht="12" customHeight="1" thickBot="1">
      <c r="A48" s="207" t="n"/>
      <c r="B48" s="208" t="n"/>
      <c r="C48" s="303" t="n"/>
      <c r="D48" s="304" t="n"/>
      <c r="E48" s="304" t="n"/>
      <c r="F48" s="304" t="n"/>
      <c r="G48" s="304" t="n"/>
      <c r="H48" s="304" t="n"/>
      <c r="I48" s="305" t="n"/>
    </row>
    <row r="49" ht="16.5" customHeight="1" thickTop="1">
      <c r="B49" s="178" t="n"/>
    </row>
    <row r="51">
      <c r="A51" s="178" t="n"/>
    </row>
    <row r="52">
      <c r="A52" s="178" t="n"/>
    </row>
    <row r="53">
      <c r="A53" s="178" t="n"/>
    </row>
  </sheetData>
  <printOptions horizontalCentered="1" verticalCentered="1"/>
  <pageMargins left="0.3149606299212598" right="0.3149606299212598" top="0.1968503937007874" bottom="0.1574803149606299" header="0" footer="0"/>
  <pageSetup orientation="landscape" paperSize="9" scale="69"/>
</worksheet>
</file>

<file path=xl/worksheets/sheet6.xml><?xml version="1.0" encoding="utf-8"?>
<worksheet xmlns="http://schemas.openxmlformats.org/spreadsheetml/2006/main">
  <sheetPr codeName="Sheet14" transitionEvaluation="1">
    <tabColor rgb="FF00FF00"/>
    <outlinePr summaryBelow="1" summaryRight="1"/>
    <pageSetUpPr fitToPage="1"/>
  </sheetPr>
  <dimension ref="A1:P80"/>
  <sheetViews>
    <sheetView showGridLines="0" defaultGridColor="0" topLeftCell="C1" colorId="22" zoomScale="60" zoomScaleNormal="60" zoomScaleSheetLayoutView="80" workbookViewId="0">
      <selection activeCell="D10" sqref="D10:G48"/>
    </sheetView>
  </sheetViews>
  <sheetFormatPr baseColWidth="8" defaultColWidth="9.77734375" defaultRowHeight="15.75"/>
  <cols>
    <col hidden="1" width="11.33203125" customWidth="1" style="178" min="1" max="1"/>
    <col hidden="1" width="39.6640625" customWidth="1" style="170" min="2" max="2"/>
    <col width="68" customWidth="1" style="151" min="3" max="3"/>
    <col width="13.33203125" customWidth="1" style="152" min="4" max="7"/>
    <col width="15" customWidth="1" style="152" min="8" max="8"/>
    <col width="5.77734375" bestFit="1" customWidth="1" style="152" min="9" max="9"/>
    <col width="1" customWidth="1" style="152" min="10" max="10"/>
    <col width="0.5546875" customWidth="1" style="152" min="11" max="11"/>
    <col width="11.5546875" customWidth="1" style="152" min="12" max="12"/>
    <col width="7.77734375" customWidth="1" style="152" min="13" max="17"/>
    <col width="9.77734375" customWidth="1" style="152" min="18" max="16384"/>
  </cols>
  <sheetData>
    <row r="1" ht="9.75" customHeight="1">
      <c r="A1" s="149" t="n"/>
      <c r="B1" s="150" t="n"/>
      <c r="E1" s="153" t="n"/>
      <c r="F1" s="153" t="n"/>
      <c r="G1" s="153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9.75" customHeight="1">
      <c r="A2" s="149" t="n"/>
      <c r="B2" s="150" t="n"/>
      <c r="E2" s="153" t="n"/>
      <c r="F2" s="153" t="n"/>
      <c r="G2" s="153" t="n"/>
      <c r="H2" s="153" t="n"/>
      <c r="I2" s="153" t="n"/>
    </row>
    <row r="3" ht="18" customHeight="1">
      <c r="A3" s="149" t="n"/>
      <c r="B3" s="150" t="n"/>
      <c r="C3" s="155" t="inlineStr">
        <is>
          <t>Table 3A: Provision of the data which explain the contributions of the surplus/ deficit and the other relevant factors to the variation in the debt level (general government)</t>
        </is>
      </c>
      <c r="D3" s="156" t="n"/>
      <c r="E3" s="157" t="n"/>
      <c r="F3" s="157" t="n"/>
      <c r="G3" s="157" t="n"/>
      <c r="H3" s="157" t="n"/>
    </row>
    <row r="4" ht="16.5" customHeight="1" thickBot="1">
      <c r="A4" s="149" t="n"/>
      <c r="B4" s="150" t="n"/>
    </row>
    <row r="5" ht="16.5" customHeight="1" thickTop="1">
      <c r="A5" s="158" t="n"/>
      <c r="B5" s="159" t="n"/>
      <c r="C5" s="316" t="n"/>
      <c r="D5" s="317" t="n"/>
      <c r="E5" s="317" t="n"/>
      <c r="F5" s="317" t="n"/>
      <c r="G5" s="282" t="n"/>
      <c r="H5" s="282" t="n"/>
      <c r="I5" s="283" t="n"/>
    </row>
    <row r="6">
      <c r="A6" s="160" t="n"/>
      <c r="B6" s="16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318" t="n"/>
      <c r="D9" s="270" t="n"/>
      <c r="E9" s="270" t="n"/>
      <c r="F9" s="270" t="n"/>
      <c r="G9" s="270" t="n"/>
      <c r="H9" s="272" t="n"/>
      <c r="I9" s="288" t="n"/>
    </row>
    <row r="10" ht="16.5" customHeight="1" thickBot="1" thickTop="1">
      <c r="A10" s="166" t="inlineStr">
        <is>
          <t>T3.B9.S13</t>
        </is>
      </c>
      <c r="B10" s="167" t="inlineStr">
        <is>
          <t>A.N.@@._Z.S13._Z._Z.B.B9._Z._Z._Z.XDC._T.S.V.N._T.EDP3</t>
        </is>
      </c>
      <c r="C10" s="315" t="inlineStr">
        <is>
          <t>Net lending (-)/ net borrowing (+) (B.9) of general government (S.13)*</t>
        </is>
      </c>
      <c r="D10" s="465" t="n">
        <v>13044</v>
      </c>
      <c r="E10" s="466" t="n">
        <v>5104</v>
      </c>
      <c r="F10" s="466" t="n">
        <v>3042</v>
      </c>
      <c r="G10" s="466" t="n">
        <v>-3181</v>
      </c>
      <c r="H10" s="314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167" t="n"/>
      <c r="C11" s="326" t="n"/>
      <c r="D11" s="458" t="n"/>
      <c r="E11" s="458" t="n"/>
      <c r="F11" s="458" t="n"/>
      <c r="G11" s="467" t="n"/>
      <c r="H11" s="321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</t>
        </is>
      </c>
      <c r="B12" s="167" t="inlineStr">
        <is>
          <t>A.N.@@._Z.S13._Z.C.A.F.F.T._Z.XDC._T.S.V.N._T.EDP3</t>
        </is>
      </c>
      <c r="C12" s="327" t="inlineStr">
        <is>
          <t>Net acquisition (+) of financial assets (2)</t>
        </is>
      </c>
      <c r="D12" s="468" t="n">
        <v>4847</v>
      </c>
      <c r="E12" s="468" t="n">
        <v>531</v>
      </c>
      <c r="F12" s="468" t="n">
        <v>-1570</v>
      </c>
      <c r="G12" s="468" t="n">
        <v>-506</v>
      </c>
      <c r="H12" s="322" t="n"/>
      <c r="I12" s="288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</t>
        </is>
      </c>
      <c r="B13" s="167" t="inlineStr">
        <is>
          <t>A.N.@@._Z.S13._Z.C.A.F.F2.T._Z.XDC._T.S.V.N._T.EDP3</t>
        </is>
      </c>
      <c r="C13" s="328" t="inlineStr">
        <is>
          <t>Currency and deposits (F.2)</t>
        </is>
      </c>
      <c r="D13" s="469" t="n">
        <v>2470</v>
      </c>
      <c r="E13" s="469" t="n">
        <v>-4672</v>
      </c>
      <c r="F13" s="469" t="n">
        <v>296.799540672379</v>
      </c>
      <c r="G13" s="469" t="n">
        <v>995</v>
      </c>
      <c r="H13" s="322" t="n"/>
      <c r="I13" s="288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</t>
        </is>
      </c>
      <c r="B14" s="167" t="inlineStr">
        <is>
          <t>A.N.@@._Z.S13._Z.C.A.F.F3.T._Z.XDC._T.S.V.N._T.EDP3</t>
        </is>
      </c>
      <c r="C14" s="328" t="inlineStr">
        <is>
          <t>Debt securities (F.3)</t>
        </is>
      </c>
      <c r="D14" s="469" t="n">
        <v>260</v>
      </c>
      <c r="E14" s="469" t="n">
        <v>660</v>
      </c>
      <c r="F14" s="469" t="n">
        <v>131.7608824062129</v>
      </c>
      <c r="G14" s="469" t="n">
        <v>269</v>
      </c>
      <c r="H14" s="322" t="n"/>
      <c r="I14" s="288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</t>
        </is>
      </c>
      <c r="B15" s="167" t="inlineStr">
        <is>
          <t>A.N.@@._Z.S13._Z.C.A.F.F4.T._Z.XDC._T.S.V.N._T.EDP3</t>
        </is>
      </c>
      <c r="C15" s="328" t="inlineStr">
        <is>
          <t xml:space="preserve">Loans (F.4) </t>
        </is>
      </c>
      <c r="D15" s="469" t="n">
        <v>843</v>
      </c>
      <c r="E15" s="469" t="n">
        <v>1241</v>
      </c>
      <c r="F15" s="469" t="n">
        <v>1682.439576921408</v>
      </c>
      <c r="G15" s="469" t="n">
        <v>2397</v>
      </c>
      <c r="H15" s="322" t="n"/>
      <c r="I15" s="288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</t>
        </is>
      </c>
      <c r="B16" s="167" t="inlineStr">
        <is>
          <t>A.N.@@._Z.S13._Z.C.AI.F.F4.T._Z.XDC._T.S.V.N._T.EDP3</t>
        </is>
      </c>
      <c r="C16" s="329" t="inlineStr">
        <is>
          <t xml:space="preserve">      Increase (+)</t>
        </is>
      </c>
      <c r="D16" s="470" t="n">
        <v>2461</v>
      </c>
      <c r="E16" s="471" t="n">
        <v>2581</v>
      </c>
      <c r="F16" s="471" t="n">
        <v>2245.439576921408</v>
      </c>
      <c r="G16" s="472" t="n">
        <v>3901</v>
      </c>
      <c r="H16" s="322" t="n"/>
      <c r="I16" s="288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</t>
        </is>
      </c>
      <c r="B17" s="167" t="inlineStr">
        <is>
          <t>A.N.@@._Z.S13._Z.C.AD.F.F4.T._Z.XDC._T.S.V.N._T.EDP3</t>
        </is>
      </c>
      <c r="C17" s="329" t="inlineStr">
        <is>
          <t xml:space="preserve">      Reduction (-)</t>
        </is>
      </c>
      <c r="D17" s="473" t="n">
        <v>-1618</v>
      </c>
      <c r="E17" s="474" t="n">
        <v>-1340</v>
      </c>
      <c r="F17" s="474" t="n">
        <v>-563</v>
      </c>
      <c r="G17" s="475" t="n">
        <v>-1504</v>
      </c>
      <c r="H17" s="322" t="n"/>
      <c r="I17" s="288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</t>
        </is>
      </c>
      <c r="B18" s="167" t="inlineStr">
        <is>
          <t>A.N.@@._Z.S13._Z.C.A.F.F4.S._Z.XDC._T.S.V.N._T.EDP3</t>
        </is>
      </c>
      <c r="C18" s="330" t="inlineStr">
        <is>
          <t xml:space="preserve">      Short term loans (F.41), net </t>
        </is>
      </c>
      <c r="D18" s="469" t="n">
        <v>579</v>
      </c>
      <c r="E18" s="469" t="n">
        <v>373</v>
      </c>
      <c r="F18" s="469" t="n">
        <v>530.4395769214079</v>
      </c>
      <c r="G18" s="469" t="n">
        <v>410</v>
      </c>
      <c r="H18" s="322" t="n"/>
      <c r="I18" s="288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</t>
        </is>
      </c>
      <c r="B19" s="167" t="inlineStr">
        <is>
          <t>A.N.@@._Z.S13._Z.C.A.F.F4.L._Z.XDC._T.S.V.N._T.EDP3</t>
        </is>
      </c>
      <c r="C19" s="330" t="inlineStr">
        <is>
          <t xml:space="preserve">      Long-term loans (F.42)</t>
        </is>
      </c>
      <c r="D19" s="469" t="n">
        <v>264</v>
      </c>
      <c r="E19" s="469" t="n">
        <v>868</v>
      </c>
      <c r="F19" s="469" t="n">
        <v>1152</v>
      </c>
      <c r="G19" s="469" t="n">
        <v>1987</v>
      </c>
      <c r="H19" s="322" t="n"/>
      <c r="I19" s="288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</t>
        </is>
      </c>
      <c r="B20" s="167" t="inlineStr">
        <is>
          <t>A.N.@@._Z.S13._Z.C.AI.F.F4.L._Z.XDC._T.S.V.N._T.EDP3</t>
        </is>
      </c>
      <c r="C20" s="331" t="inlineStr">
        <is>
          <t xml:space="preserve">   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22" t="n"/>
      <c r="I20" s="288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</t>
        </is>
      </c>
      <c r="B21" s="167" t="inlineStr">
        <is>
          <t>A.N.@@._Z.S13._Z.C.AD.F.F4.L._Z.XDC._T.S.V.N._T.EDP3</t>
        </is>
      </c>
      <c r="C21" s="331" t="inlineStr">
        <is>
          <t xml:space="preserve">          Reduction (-)</t>
        </is>
      </c>
      <c r="D21" s="479" t="n">
        <v>-1617</v>
      </c>
      <c r="E21" s="480" t="n">
        <v>-1378</v>
      </c>
      <c r="F21" s="480" t="n">
        <v>-599</v>
      </c>
      <c r="G21" s="481" t="n">
        <v>-577</v>
      </c>
      <c r="H21" s="322" t="n"/>
      <c r="I21" s="288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</t>
        </is>
      </c>
      <c r="B22" s="167" t="inlineStr">
        <is>
          <t>A.N.@@._Z.S13._Z.C.A.F.F5.T._Z.XDC._T.S.V.N._T.EDP3</t>
        </is>
      </c>
      <c r="C22" s="328" t="inlineStr">
        <is>
          <t>Equity and investment fund shares/units (F.5)</t>
        </is>
      </c>
      <c r="D22" s="469" t="n">
        <v>-574</v>
      </c>
      <c r="E22" s="469" t="n">
        <v>-673</v>
      </c>
      <c r="F22" s="469" t="n">
        <v>-2001</v>
      </c>
      <c r="G22" s="469" t="n">
        <v>-3000</v>
      </c>
      <c r="H22" s="322" t="n"/>
      <c r="I22" s="288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</t>
        </is>
      </c>
      <c r="B23" s="167" t="inlineStr">
        <is>
          <t>A.N.@@._Z.S13._Z.C.A.F.F5PN.T._Z.XDC._T.S.V.N._T.EDP3</t>
        </is>
      </c>
      <c r="C23" s="330" t="inlineStr">
        <is>
          <t xml:space="preserve">      Portfolio investments, net(2)</t>
        </is>
      </c>
      <c r="D23" s="469" t="n">
        <v>17</v>
      </c>
      <c r="E23" s="469" t="n">
        <v>-7</v>
      </c>
      <c r="F23" s="469" t="n">
        <v>-6</v>
      </c>
      <c r="G23" s="469" t="n">
        <v>20</v>
      </c>
      <c r="H23" s="322" t="n"/>
      <c r="I23" s="288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</t>
        </is>
      </c>
      <c r="B24" s="167" t="inlineStr">
        <is>
          <t>A.N.@@._Z.S13._Z.C.A.F.F5OP.T._Z.XDC._T.S.V.N._T.EDP3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22" t="n"/>
      <c r="I24" s="288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</t>
        </is>
      </c>
      <c r="B25" s="167" t="inlineStr">
        <is>
          <t>A.N.@@._Z.S13._Z.C.AI.F.F5OP.T._Z.XDC._T.S.V.N._T.EDP3</t>
        </is>
      </c>
      <c r="C25" s="331" t="inlineStr">
        <is>
          <t xml:space="preserve">  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22" t="n"/>
      <c r="I25" s="288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</t>
        </is>
      </c>
      <c r="B26" s="167" t="inlineStr">
        <is>
          <t>A.N.@@._Z.S13._Z.C.AD.F.F5OP.T._Z.XDC._T.S.V.N._T.EDP3</t>
        </is>
      </c>
      <c r="C26" s="331" t="inlineStr">
        <is>
          <t xml:space="preserve">  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22" t="n"/>
      <c r="I26" s="288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</t>
        </is>
      </c>
      <c r="B27" s="170" t="inlineStr">
        <is>
          <t>A.N.@@._Z.S13._Z.C.A.F.F71.T._Z.XDC._T.S.V.N._T.EDP3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22" t="n"/>
      <c r="I27" s="288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</t>
        </is>
      </c>
      <c r="B28" s="170" t="inlineStr">
        <is>
          <t>A.N.@@._Z.S13._Z.C.A.F.F8.T._Z.XDC._T.S.V.N._T.EDP3</t>
        </is>
      </c>
      <c r="C28" s="328" t="inlineStr">
        <is>
          <t xml:space="preserve">Other accounts receivable (F.8) </t>
        </is>
      </c>
      <c r="D28" s="469" t="n">
        <v>1848</v>
      </c>
      <c r="E28" s="469" t="n">
        <v>3596</v>
      </c>
      <c r="F28" s="469" t="n">
        <v>-418</v>
      </c>
      <c r="G28" s="469" t="n">
        <v>6</v>
      </c>
      <c r="H28" s="322" t="n"/>
      <c r="I28" s="288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</t>
        </is>
      </c>
      <c r="B29" s="167" t="inlineStr">
        <is>
          <t>A.N.@@._Z.S13._Z.C.A.F.FN.T._Z.XDC._T.S.V.N._T.EDP3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22" t="n"/>
      <c r="I29" s="288" t="n"/>
      <c r="L29" s="195" t="n"/>
      <c r="M29" s="195" t="n"/>
      <c r="N29" s="195" t="n"/>
      <c r="O29" s="195" t="n"/>
    </row>
    <row r="30" ht="16.5" customFormat="1" customHeight="1" s="168">
      <c r="A30" s="166" t="n"/>
      <c r="B30" s="167" t="n"/>
      <c r="C30" s="332" t="n"/>
      <c r="D30" s="485" t="n"/>
      <c r="E30" s="486" t="n"/>
      <c r="F30" s="486" t="n"/>
      <c r="G30" s="487" t="n"/>
      <c r="H30" s="322" t="n"/>
      <c r="I30" s="288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</t>
        </is>
      </c>
      <c r="B31" s="167" t="inlineStr">
        <is>
          <t>A.N.@@._Z.S13._Z.C._X.ORADJ._Z.T._Z.XDC._T.S.V.N._T.EDP3</t>
        </is>
      </c>
      <c r="C31" s="333" t="inlineStr">
        <is>
          <t>Adjustments (2)</t>
        </is>
      </c>
      <c r="D31" s="488" t="n">
        <v>-4636</v>
      </c>
      <c r="E31" s="488" t="n">
        <v>-1920</v>
      </c>
      <c r="F31" s="488" t="n">
        <v>-293</v>
      </c>
      <c r="G31" s="488" t="n">
        <v>-418</v>
      </c>
      <c r="H31" s="322" t="n"/>
      <c r="I31" s="288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</t>
        </is>
      </c>
      <c r="B32" s="167" t="inlineStr">
        <is>
          <t>A.N.@@._Z.S13._Z.C.L.F.F71.T._Z.XDC._T.S.V.N._T.EDP3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22" t="n"/>
      <c r="I32" s="288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</t>
        </is>
      </c>
      <c r="B33" s="170" t="inlineStr">
        <is>
          <t>A.N.@@._Z.S13._Z.C.L.F.F8.T._Z.XDC._T.S.V.N._T.EDP3</t>
        </is>
      </c>
      <c r="C33" s="328" t="inlineStr">
        <is>
          <t>Net incurrence (-) of other accounts payable (F.8)</t>
        </is>
      </c>
      <c r="D33" s="469" t="n">
        <v>-2894</v>
      </c>
      <c r="E33" s="469" t="n">
        <v>-2767</v>
      </c>
      <c r="F33" s="469" t="n">
        <v>-329</v>
      </c>
      <c r="G33" s="469" t="n">
        <v>29</v>
      </c>
      <c r="H33" s="322" t="n"/>
      <c r="I33" s="288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</t>
        </is>
      </c>
      <c r="B34" s="167" t="inlineStr">
        <is>
          <t>A.N.@@._Z.S13._Z.C.L.F.FV.T._Z.XDC._T.S.V.N._T.EDP3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22" t="n"/>
      <c r="I34" s="288" t="n"/>
      <c r="L34" s="195" t="n"/>
      <c r="M34" s="195" t="n"/>
      <c r="N34" s="195" t="n"/>
      <c r="O34" s="195" t="n"/>
    </row>
    <row r="35" ht="16.5" customFormat="1" customHeight="1" s="168">
      <c r="A35" s="166" t="n"/>
      <c r="B35" s="167" t="n"/>
      <c r="C35" s="332" t="n"/>
      <c r="D35" s="489" t="n"/>
      <c r="E35" s="490" t="n"/>
      <c r="F35" s="490" t="n"/>
      <c r="G35" s="491" t="n"/>
      <c r="H35" s="322" t="n"/>
      <c r="I35" s="288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</t>
        </is>
      </c>
      <c r="B36" s="167" t="inlineStr">
        <is>
          <t>A.N.@@._Z.S13._Z.C._Z.ORINV._Z.T._Z.XDC._T.S.V.N._T.EDP3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22" t="n"/>
      <c r="I36" s="288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</t>
        </is>
      </c>
      <c r="B37" s="167" t="inlineStr">
        <is>
          <t>A.N.@@._Z.S13._Z.C._Z.ORD41A._Z.T._Z.XDC._T.S.V.N._T.EDP3</t>
        </is>
      </c>
      <c r="C37" s="328" t="inlineStr">
        <is>
          <t>Difference between interest (D.41) accrued(-) and paid(4)(+)</t>
        </is>
      </c>
      <c r="D37" s="469" t="n">
        <v>169</v>
      </c>
      <c r="E37" s="469" t="n">
        <v>123</v>
      </c>
      <c r="F37" s="469" t="n">
        <v>46</v>
      </c>
      <c r="G37" s="469" t="n">
        <v>-239</v>
      </c>
      <c r="H37" s="322" t="n"/>
      <c r="I37" s="288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</t>
        </is>
      </c>
      <c r="B38" s="167" t="inlineStr">
        <is>
          <t>A.N.@@._Z.S13._Z.C.L.ORRNV._Z.T._Z.XDC._T.S.V.N._T.EDP3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22" t="n"/>
      <c r="I38" s="288" t="n"/>
      <c r="L38" s="195" t="n"/>
      <c r="M38" s="195" t="n"/>
      <c r="N38" s="195" t="n"/>
      <c r="O38" s="195" t="n"/>
    </row>
    <row r="39" ht="16.5" customFormat="1" customHeight="1" s="168">
      <c r="A39" s="166" t="n"/>
      <c r="B39" s="167" t="n"/>
      <c r="C39" s="332" t="n"/>
      <c r="D39" s="489" t="n"/>
      <c r="E39" s="490" t="n"/>
      <c r="F39" s="490" t="n"/>
      <c r="G39" s="491" t="n"/>
      <c r="H39" s="322" t="n"/>
      <c r="I39" s="288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</t>
        </is>
      </c>
      <c r="B40" s="167" t="inlineStr">
        <is>
          <t>A.N.@@._Z.S13._Z.C._Z.ORFCD._Z.T._Z.XDC._T.S.V.N._T.EDP3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22" t="n"/>
      <c r="I40" s="288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</t>
        </is>
      </c>
      <c r="B41" s="167" t="inlineStr">
        <is>
          <t>A.N.@@._Z.S13._Z.C._Z.K61._Z.T._Z.XDC._T.S.V.N._T.EDP3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22" t="n"/>
      <c r="I41" s="288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</t>
        </is>
      </c>
      <c r="B42" s="167" t="inlineStr">
        <is>
          <t>A.N.@@._Z.S13._Z.C._Z.KX._Z.T._Z.XDC._T.S.V.N._T.EDP3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22" t="n"/>
      <c r="I42" s="288" t="n"/>
      <c r="L42" s="195" t="n"/>
      <c r="M42" s="195" t="n"/>
      <c r="N42" s="195" t="n"/>
      <c r="O42" s="195" t="n"/>
    </row>
    <row r="43" ht="16.5" customFormat="1" customHeight="1" s="168">
      <c r="A43" s="166" t="n"/>
      <c r="B43" s="167" t="n"/>
      <c r="C43" s="332" t="n"/>
      <c r="D43" s="489" t="n"/>
      <c r="E43" s="490" t="n"/>
      <c r="F43" s="490" t="n"/>
      <c r="G43" s="491" t="n"/>
      <c r="H43" s="322" t="n"/>
      <c r="I43" s="288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</t>
        </is>
      </c>
      <c r="B44" s="167" t="inlineStr">
        <is>
          <t>A.N.@@._Z.S13._Z.C._Z.YA3._Z.T._Z.XDC._T.S.V.N._T.EDP3</t>
        </is>
      </c>
      <c r="C44" s="333" t="inlineStr">
        <is>
          <t>Statistical discrepancies</t>
        </is>
      </c>
      <c r="D44" s="469" t="n">
        <v>88</v>
      </c>
      <c r="E44" s="469" t="n">
        <v>149</v>
      </c>
      <c r="F44" s="469" t="n">
        <v>-74</v>
      </c>
      <c r="G44" s="469" t="n">
        <v>-120</v>
      </c>
      <c r="H44" s="322" t="n"/>
      <c r="I44" s="288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</t>
        </is>
      </c>
      <c r="B45" s="167" t="inlineStr">
        <is>
          <t>A.N.@@._Z.S13._Z.C._Z.B9FX9._Z._Z._Z.XDC._T.S.V.N._T.EDP3</t>
        </is>
      </c>
      <c r="C45" s="328" t="inlineStr">
        <is>
          <t>Difference between capital and financial accounts (B.9-B.9f)</t>
        </is>
      </c>
      <c r="D45" s="469" t="n">
        <v>88</v>
      </c>
      <c r="E45" s="469" t="n">
        <v>149</v>
      </c>
      <c r="F45" s="469" t="n">
        <v>-74</v>
      </c>
      <c r="G45" s="469" t="n">
        <v>-120</v>
      </c>
      <c r="H45" s="322" t="n"/>
      <c r="I45" s="288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</t>
        </is>
      </c>
      <c r="B46" s="167" t="inlineStr">
        <is>
          <t>A.N.@@._Z.S13._Z.C._Z.YA3O._Z.T._Z.XDC._T.S.V.N._T.EDP3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22" t="n"/>
      <c r="I46" s="288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167" t="n"/>
      <c r="C47" s="332" t="n"/>
      <c r="D47" s="489" t="n"/>
      <c r="E47" s="490" t="n"/>
      <c r="F47" s="490" t="n"/>
      <c r="G47" s="491" t="n"/>
      <c r="H47" s="323" t="n"/>
      <c r="I47" s="288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</t>
        </is>
      </c>
      <c r="B48" s="167" t="inlineStr">
        <is>
          <t>A.N.@@._Z.S13._Z.C._Z.LX.GD.T._Z.XDC._T.F.V.N._T.EDP3</t>
        </is>
      </c>
      <c r="C48" s="312" t="inlineStr">
        <is>
          <t xml:space="preserve">Change in general government (S.13) consolidated gross debt (1, 2) </t>
        </is>
      </c>
      <c r="D48" s="465" t="n">
        <v>13343</v>
      </c>
      <c r="E48" s="466" t="n">
        <v>3864</v>
      </c>
      <c r="F48" s="466" t="n">
        <v>1105</v>
      </c>
      <c r="G48" s="466" t="n">
        <v>-4225</v>
      </c>
      <c r="H48" s="324" t="n"/>
      <c r="I48" s="288" t="n"/>
      <c r="L48" s="195" t="n"/>
      <c r="M48" s="195" t="n"/>
      <c r="N48" s="195" t="n"/>
      <c r="O48" s="195" t="n"/>
    </row>
    <row r="49" ht="9" customFormat="1" customHeight="1" s="168" thickBot="1" thickTop="1">
      <c r="A49" s="174" t="n"/>
      <c r="B49" s="167" t="n"/>
      <c r="C49" s="335" t="n"/>
      <c r="D49" s="341" t="n"/>
      <c r="E49" s="341" t="n"/>
      <c r="F49" s="341" t="n"/>
      <c r="G49" s="341" t="n"/>
      <c r="H49" s="341" t="n"/>
      <c r="I49" s="288" t="n"/>
    </row>
    <row r="50" ht="19.5" customHeight="1" thickBot="1" thickTop="1">
      <c r="A50" s="174" t="n"/>
      <c r="B50" s="325" t="n"/>
      <c r="C50" s="342" t="inlineStr">
        <is>
          <t xml:space="preserve">*Please note that the sign convention for net lending/ net borrowing is different from tables 1 and 2. </t>
        </is>
      </c>
      <c r="D50" s="343" t="n"/>
      <c r="E50" s="343" t="n"/>
      <c r="F50" s="343" t="n"/>
      <c r="G50" s="343" t="n"/>
      <c r="H50" s="344" t="n"/>
      <c r="I50" s="288" t="n"/>
    </row>
    <row r="51" ht="8.25" customHeight="1" thickTop="1">
      <c r="A51" s="174" t="n"/>
      <c r="B51" s="167" t="n"/>
      <c r="C51" s="336" t="n"/>
      <c r="D51" s="337" t="n"/>
      <c r="E51" s="338" t="n"/>
      <c r="F51" s="338" t="n"/>
      <c r="G51" s="338" t="n"/>
      <c r="H51" s="338" t="n"/>
      <c r="I51" s="288" t="n"/>
    </row>
    <row r="52">
      <c r="A52" s="174" t="n"/>
      <c r="B52" s="167" t="n"/>
      <c r="C52" s="339" t="n"/>
      <c r="E52" s="153" t="n"/>
      <c r="F52" s="153" t="n"/>
      <c r="H52" s="153" t="n"/>
      <c r="I52" s="288" t="n"/>
    </row>
    <row r="53">
      <c r="A53" s="174" t="n"/>
      <c r="B53" s="167" t="n"/>
      <c r="C53" s="252" t="inlineStr">
        <is>
          <t>(1) A positive entry in this row means that nominal debt increases, a negative entry that nominal debt decreases.</t>
        </is>
      </c>
      <c r="D53" s="157" t="n"/>
      <c r="E53" s="175" t="n"/>
      <c r="F53" s="175" t="n"/>
      <c r="G53" s="157" t="inlineStr">
        <is>
          <t>(4) Including capital uplift</t>
        </is>
      </c>
      <c r="H53" s="175" t="n"/>
      <c r="I53" s="288" t="n"/>
    </row>
    <row r="54">
      <c r="A54" s="174" t="n"/>
      <c r="B54" s="167" t="n"/>
      <c r="C54" s="300" t="inlineStr">
        <is>
          <t>(2) Consolidated within general government.</t>
        </is>
      </c>
      <c r="D54" s="157" t="n"/>
      <c r="E54" s="175" t="n"/>
      <c r="F54" s="175" t="n"/>
      <c r="G54" s="157" t="inlineStr">
        <is>
          <t>(5) AF.2, AF.3 and AF.4 at face value.</t>
        </is>
      </c>
      <c r="H54" s="175" t="n"/>
      <c r="I54" s="288" t="n"/>
    </row>
    <row r="55" ht="18.75" customHeight="1">
      <c r="A55" s="174" t="n"/>
      <c r="B55" s="167" t="n"/>
      <c r="C55" s="300" t="inlineStr">
        <is>
          <t xml:space="preserve">(3) Due to exchange-rate movements. </t>
        </is>
      </c>
      <c r="D55" s="260" t="n"/>
      <c r="E55" s="175" t="n"/>
      <c r="F55" s="175" t="n"/>
      <c r="G55" s="157" t="n"/>
      <c r="H55" s="175" t="n"/>
      <c r="I55" s="288" t="n"/>
    </row>
    <row r="56" ht="9.75" customHeight="1" thickBot="1">
      <c r="A56" s="176" t="n"/>
      <c r="B56" s="177" t="n"/>
      <c r="C56" s="340" t="n"/>
      <c r="D56" s="264" t="n"/>
      <c r="E56" s="304" t="n"/>
      <c r="F56" s="304" t="n"/>
      <c r="G56" s="304" t="n"/>
      <c r="H56" s="304" t="n"/>
      <c r="I56" s="305" t="n"/>
    </row>
    <row r="57" ht="16.5" customHeight="1" thickTop="1"/>
    <row r="59" hidden="1" ht="30" customHeight="1">
      <c r="C59" s="179" t="inlineStr">
        <is>
          <t>COVERAGE</t>
        </is>
      </c>
      <c r="D59" s="531">
        <f>IF(COUNTA(D10:G10,D12:G29,D31:G34,D36:G38,D40:G42,D44:G46,D48:G48)/132*100=100,"OK - Table 3A is fully completed","WARNING - Table 3A is not fully completed, please fill in figure, L, M or 0")</f>
        <v/>
      </c>
      <c r="E59" s="622" t="n"/>
      <c r="F59" s="622" t="n"/>
      <c r="G59" s="622" t="n"/>
      <c r="H59" s="180" t="n"/>
      <c r="I59" s="181" t="n"/>
      <c r="J59" s="182" t="n"/>
    </row>
    <row r="60" hidden="1">
      <c r="C60" s="183" t="inlineStr">
        <is>
          <t>VERTICAL CHECKS</t>
        </is>
      </c>
      <c r="D60" s="157" t="n"/>
      <c r="E60" s="157" t="n"/>
      <c r="F60" s="157" t="n"/>
      <c r="G60" s="157" t="n"/>
      <c r="H60" s="157" t="n"/>
      <c r="I60" s="184" t="n"/>
      <c r="J60" s="182" t="n"/>
    </row>
    <row r="61" hidden="1">
      <c r="C61" s="185" t="inlineStr">
        <is>
          <t>T3.B9.S13+T3.FA.S13+T3.ADJ.S13+T3.SD.S13=T3.CHDEBT.S13</t>
        </is>
      </c>
      <c r="D61" s="186">
        <f>IF(D48="M",0,D48)-IF(D10="M",0,D10)-IF(D12="M",0,D12)-IF(D31="M",0,D31)-IF(D44="M",0,D44)</f>
        <v/>
      </c>
      <c r="E61" s="186">
        <f>IF(E48="M",0,E48)-IF(E10="M",0,E10)-IF(E12="M",0,E12)-IF(E31="M",0,E31)-IF(E44="M",0,E44)</f>
        <v/>
      </c>
      <c r="F61" s="186">
        <f>IF(F48="M",0,F48)-IF(F10="M",0,F10)-IF(F12="M",0,F12)-IF(F31="M",0,F31)-IF(F44="M",0,F44)</f>
        <v/>
      </c>
      <c r="G61" s="186">
        <f>IF(G48="M",0,G48)-IF(G10="M",0,G10)-IF(G12="M",0,G12)-IF(G31="M",0,G31)-IF(G44="M",0,G44)</f>
        <v/>
      </c>
      <c r="H61" s="187" t="n"/>
      <c r="I61" s="184" t="n"/>
      <c r="J61" s="182" t="n"/>
    </row>
    <row r="62" hidden="1">
      <c r="C62" s="185" t="inlineStr">
        <is>
          <t>T3.FA.S13=T3.F2.S13+T3.F3.S13+T3.F4.S13+ T3.F5.S13+T3.F71.S13+T3.F8.S13+T3.OFA.S13</t>
        </is>
      </c>
      <c r="D62" s="186">
        <f>IF(D12="M",0,D12)-IF(D13="M",0,D13)-IF(D14="M",0,D14)-IF(D15="M",0,D15)-IF(D22="M",0,D22)-IF(D27="M",0,D27)-IF(D28="M",0,D28)-IF(D29="M",0,D29)</f>
        <v/>
      </c>
      <c r="E62" s="186">
        <f>IF(E12="M",0,E12)-IF(E13="M",0,E13)-IF(E14="M",0,E14)-IF(E15="M",0,E15)-IF(E22="M",0,E22)-IF(E27="M",0,E27)-IF(E28="M",0,E28)-IF(E29="M",0,E29)</f>
        <v/>
      </c>
      <c r="F62" s="186">
        <f>IF(F12="M",0,F12)-IF(F13="M",0,F13)-IF(F14="M",0,F14)-IF(F15="M",0,F15)-IF(F22="M",0,F22)-IF(F27="M",0,F27)-IF(F28="M",0,F28)-IF(F29="M",0,F29)</f>
        <v/>
      </c>
      <c r="G62" s="186">
        <f>IF(G12="M",0,G12)-IF(G13="M",0,G13)-IF(G14="M",0,G14)-IF(G15="M",0,G15)-IF(G22="M",0,G22)-IF(G27="M",0,G27)-IF(G28="M",0,G28)-IF(G29="M",0,G29)</f>
        <v/>
      </c>
      <c r="H62" s="187" t="n"/>
      <c r="I62" s="184" t="n"/>
      <c r="J62" s="182" t="n"/>
    </row>
    <row r="63" hidden="1">
      <c r="C63" s="188" t="inlineStr">
        <is>
          <t>T3.F4.S13=T3.F41.S13+T3.F42.S13</t>
        </is>
      </c>
      <c r="D63" s="186">
        <f>IF(D15="M",0,D15)-IF(D18="M",0,D18)-IF(D19="M",0,D19)</f>
        <v/>
      </c>
      <c r="E63" s="186">
        <f>IF(E15="M",0,E15)-IF(E18="M",0,E18)-IF(E19="M",0,E19)</f>
        <v/>
      </c>
      <c r="F63" s="186">
        <f>IF(F15="M",0,F15)-IF(F18="M",0,F18)-IF(F19="M",0,F19)</f>
        <v/>
      </c>
      <c r="G63" s="186">
        <f>IF(G15="M",0,G15)-IF(G18="M",0,G18)-IF(G19="M",0,G19)</f>
        <v/>
      </c>
      <c r="H63" s="187" t="n"/>
      <c r="I63" s="184" t="n"/>
      <c r="J63" s="182" t="n"/>
    </row>
    <row r="64" hidden="1">
      <c r="C64" s="185" t="inlineStr">
        <is>
          <t>T3.F4.S13=T3.F4ACQ.S13+T3.F4DIS.S13</t>
        </is>
      </c>
      <c r="D64" s="186">
        <f>IF(D15="M",0,D15)-IF(D16="M",0,D16)-IF(D17="M",0,D17)</f>
        <v/>
      </c>
      <c r="E64" s="186">
        <f>IF(E15="M",0,E15)-IF(E16="M",0,E16)-IF(E17="M",0,E17)</f>
        <v/>
      </c>
      <c r="F64" s="186">
        <f>IF(F15="M",0,F15)-IF(F16="M",0,F16)-IF(F17="M",0,F17)</f>
        <v/>
      </c>
      <c r="G64" s="186">
        <f>IF(G15="M",0,G15)-IF(G16="M",0,G16)-IF(G17="M",0,G17)</f>
        <v/>
      </c>
      <c r="H64" s="187" t="n"/>
      <c r="I64" s="184" t="n"/>
      <c r="J64" s="182" t="n"/>
    </row>
    <row r="65" hidden="1">
      <c r="C65" s="185" t="inlineStr">
        <is>
          <t>T3.F42.S13=T3.F42ACQ.S13+T3.F42DIS.S13</t>
        </is>
      </c>
      <c r="D65" s="186">
        <f>IF(D19="M",0,D19)-IF(D20="M",0,D20)-IF(D21="M",0,D21)</f>
        <v/>
      </c>
      <c r="E65" s="186">
        <f>IF(E19="M",0,E19)-IF(E20="M",0,E20)-IF(E21="M",0,E21)</f>
        <v/>
      </c>
      <c r="F65" s="186">
        <f>IF(F19="M",0,F19)-IF(F20="M",0,F20)-IF(F21="M",0,F21)</f>
        <v/>
      </c>
      <c r="G65" s="186">
        <f>IF(G19="M",0,G19)-IF(G20="M",0,G20)-IF(G21="M",0,G21)</f>
        <v/>
      </c>
      <c r="H65" s="187" t="n"/>
      <c r="I65" s="184" t="n"/>
      <c r="J65" s="182" t="n"/>
    </row>
    <row r="66" hidden="1">
      <c r="C66" s="185" t="inlineStr">
        <is>
          <t>T3.F5.S13=T3.F5PN.S13+T3.F5OP.S13</t>
        </is>
      </c>
      <c r="D66" s="186">
        <f>IF(D22="M",0,D22)-IF(D23="M",0,D23)-IF(D24="M",0,D24)</f>
        <v/>
      </c>
      <c r="E66" s="186">
        <f>IF(E22="M",0,E22)-IF(E23="M",0,E23)-IF(E24="M",0,E24)</f>
        <v/>
      </c>
      <c r="F66" s="186">
        <f>IF(F22="M",0,F22)-IF(F23="M",0,F23)-IF(F24="M",0,F24)</f>
        <v/>
      </c>
      <c r="G66" s="186">
        <f>IF(G22="M",0,G22)-IF(G23="M",0,G23)-IF(G24="M",0,G24)</f>
        <v/>
      </c>
      <c r="H66" s="187" t="n"/>
      <c r="I66" s="184" t="n"/>
      <c r="J66" s="182" t="n"/>
    </row>
    <row r="67" hidden="1">
      <c r="C67" s="185" t="inlineStr">
        <is>
          <t>T3.F5OP.S13=T3.F5OPACQ.S13+T3.F5OPDIS.S13</t>
        </is>
      </c>
      <c r="D67" s="186">
        <f>IF(D24="M",0,D24)-IF(D25="M",0,D25)-IF(D26="M",0,D26)</f>
        <v/>
      </c>
      <c r="E67" s="186">
        <f>IF(E24="M",0,E24)-IF(E25="M",0,E25)-IF(E26="M",0,E26)</f>
        <v/>
      </c>
      <c r="F67" s="186">
        <f>IF(F24="M",0,F24)-IF(F25="M",0,F25)-IF(F26="M",0,F26)</f>
        <v/>
      </c>
      <c r="G67" s="186">
        <f>IF(G24="M",0,G24)-IF(G25="M",0,G25)-IF(G26="M",0,G26)</f>
        <v/>
      </c>
      <c r="H67" s="187" t="n"/>
      <c r="I67" s="184" t="n"/>
      <c r="J67" s="182" t="n"/>
    </row>
    <row r="68" hidden="1" ht="25.5" customHeight="1">
      <c r="C68" s="185" t="inlineStr">
        <is>
          <t>T3.ADJ.S13=T3.LIA.S13+T3.OAP.S13+T3.OLIA.S13+T3.ISS_A.S13+T3.D41_A.S13+T3.RED_A.S13+
+T3.FREV_A.S13+T3.K61.S13+T3.OCVO_A.S13</t>
        </is>
      </c>
      <c r="D68" s="186">
        <f>IF(D31="M",0,D31)-IF(D32="M",0,D32)-IF(D33="M",0,D33)-IF(D34="M",0,D34)-IF(D36="M",0,D36)-IF(D37="M",0,D37)-IF(D38="M",0,D38)-IF(D40="M",0,D40)-IF(D41="M",0,D41)-IF(D42="M",0,D42)</f>
        <v/>
      </c>
      <c r="E68" s="186">
        <f>IF(E31="M",0,E31)-IF(E32="M",0,E32)-IF(E33="M",0,E33)-IF(E34="M",0,E34)-IF(E36="M",0,E36)-IF(E37="M",0,E37)-IF(E38="M",0,E38)-IF(E40="M",0,E40)-IF(E41="M",0,E41)-IF(E42="M",0,E42)</f>
        <v/>
      </c>
      <c r="F68" s="186">
        <f>IF(F31="M",0,F31)-IF(F32="M",0,F32)-IF(F33="M",0,F33)-IF(F34="M",0,F34)-IF(F36="M",0,F36)-IF(F37="M",0,F37)-IF(F38="M",0,F38)-IF(F40="M",0,F40)-IF(F41="M",0,F41)-IF(F42="M",0,F42)</f>
        <v/>
      </c>
      <c r="G68" s="186">
        <f>IF(G31="M",0,G31)-IF(G32="M",0,G32)-IF(G33="M",0,G33)-IF(G34="M",0,G34)-IF(G36="M",0,G36)-IF(G37="M",0,G37)-IF(G38="M",0,G38)-IF(G40="M",0,G40)-IF(G41="M",0,G41)-IF(G42="M",0,G42)</f>
        <v/>
      </c>
      <c r="H68" s="187" t="n"/>
      <c r="I68" s="184" t="n"/>
      <c r="J68" s="182" t="n"/>
    </row>
    <row r="69" hidden="1">
      <c r="C69" s="185" t="inlineStr">
        <is>
          <t>T3.SD.S13=T3.B9_SD.S13+T3.OSD.S13</t>
        </is>
      </c>
      <c r="D69" s="186">
        <f>IF(D44="M",0,D44)-IF(D45="M",0,D45)-IF(D46="M",0,D46)</f>
        <v/>
      </c>
      <c r="E69" s="186">
        <f>IF(E44="M",0,E44)-IF(E45="M",0,E45)-IF(E46="M",0,E46)</f>
        <v/>
      </c>
      <c r="F69" s="186">
        <f>IF(F44="M",0,F44)-IF(F45="M",0,F45)-IF(F46="M",0,F46)</f>
        <v/>
      </c>
      <c r="G69" s="186">
        <f>IF(G44="M",0,G44)-IF(G45="M",0,G45)-IF(G46="M",0,G46)</f>
        <v/>
      </c>
      <c r="H69" s="157" t="n"/>
      <c r="I69" s="184" t="n"/>
    </row>
    <row r="70" hidden="1">
      <c r="C70" s="189" t="inlineStr">
        <is>
          <t>HORIZONTAL CHECKS</t>
        </is>
      </c>
      <c r="D70" s="190" t="n"/>
      <c r="E70" s="190" t="n"/>
      <c r="F70" s="190" t="n"/>
      <c r="G70" s="190" t="n"/>
      <c r="H70" s="157" t="n"/>
      <c r="I70" s="184" t="n"/>
    </row>
    <row r="71" hidden="1">
      <c r="C71" s="185" t="inlineStr">
        <is>
          <t>T1.B9.S13+T3.B9.S13=0</t>
        </is>
      </c>
      <c r="D71" s="190">
        <f>IF('Table 1'!E10="M",0,'Table 1'!E10)+IF('Table 3A'!D10="M",0,'Table 3A'!D10)</f>
        <v/>
      </c>
      <c r="E71" s="190">
        <f>IF('Table 1'!F10="M",0,'Table 1'!F10)+IF('Table 3A'!E10="M",0,'Table 3A'!E10)</f>
        <v/>
      </c>
      <c r="F71" s="190">
        <f>IF('Table 1'!G10="M",0,'Table 1'!G10)+IF('Table 3A'!F10="M",0,'Table 3A'!F10)</f>
        <v/>
      </c>
      <c r="G71" s="190">
        <f>IF('Table 1'!#REF!="M",0,'Table 1'!#REF!)+IF('Table 3A'!G10="M",0,'Table 3A'!G10)</f>
        <v/>
      </c>
      <c r="H71" s="157" t="n"/>
      <c r="I71" s="184" t="n"/>
    </row>
    <row r="72" hidden="1">
      <c r="C72" s="185" t="inlineStr">
        <is>
          <t>T3.CHDEBT.S13= T1.DEBT.S13(t)- T1.DEBT.S13(t-1)</t>
        </is>
      </c>
      <c r="D72" s="190" t="n"/>
      <c r="E72" s="190">
        <f>IF(E48="M",0,E48)-IF('Table 1'!F18="M",0,'Table 1'!F18)+IF('Table 1'!E18="M",0,'Table 1'!E18)</f>
        <v/>
      </c>
      <c r="F72" s="190">
        <f>IF(F48="M",0,F48)-IF('Table 1'!G18="M",0,'Table 1'!G18)+IF('Table 1'!F18="M",0,'Table 1'!F18)</f>
        <v/>
      </c>
      <c r="G72" s="190">
        <f>IF(G48="M",0,G48)-IF('Table 1'!#REF!="M",0,'Table 1'!#REF!)+IF('Table 1'!G18="M",0,'Table 1'!G18)</f>
        <v/>
      </c>
      <c r="H72" s="157" t="n"/>
      <c r="I72" s="184" t="n"/>
    </row>
    <row r="73" hidden="1">
      <c r="C73" s="185" t="inlineStr">
        <is>
          <t>T1.DEBT.S13=T3.CTDEBT.S1311+ T3.CTDEBT.S1312+ T3.CTDEBT.S1313+ T3.CTDEBT.S1314</t>
        </is>
      </c>
      <c r="D73" s="190">
        <f>IF('Table 1'!E18="M",0,'Table 1'!E18)-SUM('Table 3B'!D51,#REF!,'Table 3D'!D51,'Table 3E'!D51)</f>
        <v/>
      </c>
      <c r="E73" s="190">
        <f>IF('Table 1'!F18="M",0,'Table 1'!F18)-SUM('Table 3B'!E51,#REF!,'Table 3D'!E51,'Table 3E'!E51)</f>
        <v/>
      </c>
      <c r="F73" s="190">
        <f>IF('Table 1'!G18="M",0,'Table 1'!G18)-SUM('Table 3B'!F51,#REF!,'Table 3D'!F51,'Table 3E'!F51)</f>
        <v/>
      </c>
      <c r="G73" s="190">
        <f>IF('Table 1'!#REF!="M",0,'Table 1'!#REF!)-SUM('Table 3B'!G51,#REF!,'Table 3D'!G51,'Table 3E'!G51)</f>
        <v/>
      </c>
      <c r="H73" s="157" t="n"/>
      <c r="I73" s="184" t="n"/>
    </row>
    <row r="74" hidden="1" ht="27.75" customHeight="1">
      <c r="C74" s="191" t="inlineStr">
        <is>
          <t>T3.B9.S13+T3.B9_SD.S13 = (T3.B9.S1311+T3.B9_SD.S1311) - (T3.B9.S1312+T3.B9_SD.S1312) - (T3.B9.S1313+T3.B9_SD.S1313) - (T3.B9.S1314+T3.B9_SD.S1314)</t>
        </is>
      </c>
      <c r="D74" s="192">
        <f>(IF(D10="M",0,D10)+IF(D45="M",0,D45))-(IF('Table 3B'!D10="M",0,'Table 3B'!D10)+IF('Table 3B'!D45="M",0,'Table 3B'!D45))-(IF(#REF!="M",0,#REF!)+IF(#REF!="M",0,#REF!))-(IF('Table 3D'!D10="M",0,'Table 3D'!D10)+IF('Table 3D'!D45="M",0,'Table 3D'!D45))-(IF('Table 3E'!D10="M",0,'Table 3E'!D10)+IF('Table 3E'!D45="M",0,'Table 3E'!D45))</f>
        <v/>
      </c>
      <c r="E74" s="192">
        <f>(IF(E10="M",0,E10)+IF(E45="M",0,E45))-(IF('Table 3B'!E10="M",0,'Table 3B'!E10)+IF('Table 3B'!E45="M",0,'Table 3B'!E45))-(IF(#REF!="M",0,#REF!)+IF(#REF!="M",0,#REF!))-(IF('Table 3D'!E10="M",0,'Table 3D'!E10)+IF('Table 3D'!E45="M",0,'Table 3D'!E45))-(IF('Table 3E'!E10="M",0,'Table 3E'!E10)+IF('Table 3E'!E45="M",0,'Table 3E'!E45))</f>
        <v/>
      </c>
      <c r="F74" s="192">
        <f>(IF(F10="M",0,F10)+IF(F45="M",0,F45))-(IF('Table 3B'!F10="M",0,'Table 3B'!F10)+IF('Table 3B'!F45="M",0,'Table 3B'!F45))-(IF(#REF!="M",0,#REF!)+IF(#REF!="M",0,#REF!))-(IF('Table 3D'!F10="M",0,'Table 3D'!F10)+IF('Table 3D'!F45="M",0,'Table 3D'!F45))-(IF('Table 3E'!F10="M",0,'Table 3E'!F10)+IF('Table 3E'!F45="M",0,'Table 3E'!F45))</f>
        <v/>
      </c>
      <c r="G74" s="192">
        <f>(IF(G10="M",0,G10)+IF(G45="M",0,G45))-(IF('Table 3B'!G10="M",0,'Table 3B'!G10)+IF('Table 3B'!G45="M",0,'Table 3B'!G45))-(IF(#REF!="M",0,#REF!)+IF(#REF!="M",0,#REF!))-(IF('Table 3D'!G10="M",0,'Table 3D'!G10)+IF('Table 3D'!G45="M",0,'Table 3D'!G45))-(IF('Table 3E'!G10="M",0,'Table 3E'!G10)+IF('Table 3E'!G45="M",0,'Table 3E'!G45))</f>
        <v/>
      </c>
      <c r="H74" s="193" t="n"/>
      <c r="I74" s="194" t="n"/>
    </row>
    <row r="75" hidden="1"/>
    <row r="76" hidden="1"/>
    <row r="80">
      <c r="F80" s="195" t="n"/>
    </row>
  </sheetData>
  <mergeCells count="1">
    <mergeCell ref="D59:G59"/>
  </mergeCells>
  <conditionalFormatting sqref="D59:G59">
    <cfRule type="expression" priority="29" dxfId="2" stopIfTrue="1">
      <formula>COUNTA(D10:G10,D12:G29,D31:G34,D36:G38,D40:G42,D44:G46,D48:G48)/132*100&lt;&gt;100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7"/>
</worksheet>
</file>

<file path=xl/worksheets/sheet7.xml><?xml version="1.0" encoding="utf-8"?>
<worksheet xmlns="http://schemas.openxmlformats.org/spreadsheetml/2006/main">
  <sheetPr codeName="Sheet6" transitionEvaluation="1">
    <tabColor rgb="FF00FF00"/>
    <outlinePr summaryBelow="1" summaryRight="1"/>
    <pageSetUpPr/>
  </sheetPr>
  <dimension ref="A1:Q81"/>
  <sheetViews>
    <sheetView showGridLines="0" defaultGridColor="0" topLeftCell="C10" colorId="22" zoomScale="70" zoomScaleNormal="70" zoomScaleSheetLayoutView="80" workbookViewId="0">
      <selection activeCell="D10" sqref="D10:G53"/>
    </sheetView>
  </sheetViews>
  <sheetFormatPr baseColWidth="8" defaultColWidth="9.77734375" defaultRowHeight="15.75"/>
  <cols>
    <col hidden="1" width="12.21875" customWidth="1" style="178" min="1" max="1"/>
    <col hidden="1" width="40.5546875" customWidth="1" style="153" min="2" max="2"/>
    <col width="68" customWidth="1" style="151" min="3" max="3"/>
    <col width="13.33203125" customWidth="1" style="152" min="4" max="7"/>
    <col width="19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5.77734375" customWidth="1" style="152" min="13" max="16"/>
    <col width="9.77734375" customWidth="1" style="152" min="17" max="16384"/>
  </cols>
  <sheetData>
    <row r="1">
      <c r="A1" s="149" t="n"/>
      <c r="B1" s="175" t="n"/>
      <c r="C1" s="162" t="n"/>
      <c r="D1" s="157" t="n"/>
      <c r="E1" s="157" t="n"/>
      <c r="F1" s="157" t="n"/>
      <c r="G1" s="157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A2" s="149" t="n"/>
      <c r="B2" s="149" t="inlineStr">
        <is>
          <t xml:space="preserve"> </t>
        </is>
      </c>
      <c r="C2" s="155" t="inlineStr">
        <is>
          <t xml:space="preserve">Table 3B: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A3" s="149" t="n"/>
      <c r="B3" s="149" t="n"/>
      <c r="C3" s="155" t="inlineStr">
        <is>
          <t>and the consolidation of debt (central government)</t>
        </is>
      </c>
      <c r="D3" s="156" t="n"/>
      <c r="E3" s="157" t="n"/>
      <c r="F3" s="157" t="n"/>
      <c r="G3" s="157" t="n"/>
    </row>
    <row r="4" ht="16.5" customHeight="1" thickBot="1">
      <c r="A4" s="149" t="n"/>
      <c r="B4" s="149" t="n"/>
      <c r="C4" s="206" t="n"/>
      <c r="D4" s="220" t="n"/>
      <c r="E4" s="157" t="n"/>
      <c r="F4" s="157" t="n"/>
      <c r="G4" s="157" t="n"/>
    </row>
    <row r="5" ht="16.5" customHeight="1" thickTop="1">
      <c r="A5" s="158" t="n"/>
      <c r="B5" s="199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60" t="n"/>
      <c r="B6" s="163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 ht="16.5" customHeight="1" thickBot="1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 thickTop="1">
      <c r="A9" s="160" t="n"/>
      <c r="B9" s="165" t="n"/>
      <c r="C9" s="280" t="n"/>
      <c r="D9" s="245" t="n"/>
      <c r="E9" s="245" t="n"/>
      <c r="F9" s="245" t="n"/>
      <c r="G9" s="281" t="n"/>
      <c r="H9" s="282" t="n"/>
      <c r="I9" s="288" t="n"/>
    </row>
    <row r="10" ht="17.25" customHeight="1" thickBot="1" thickTop="1">
      <c r="A10" s="166" t="inlineStr">
        <is>
          <t>T3.B9.S1311</t>
        </is>
      </c>
      <c r="B10" s="167" t="inlineStr">
        <is>
          <t>A.N.@@._Z.S1311._Z._Z.B.B9._Z._Z._Z.XDC._T.S.V.N._T.EDP3</t>
        </is>
      </c>
      <c r="C10" s="315" t="inlineStr">
        <is>
          <t>Net lending (-)/ net borrowing (+) (B.9) of central government (S.1311)*</t>
        </is>
      </c>
      <c r="D10" s="465" t="n">
        <v>14483</v>
      </c>
      <c r="E10" s="466" t="n">
        <v>7497</v>
      </c>
      <c r="F10" s="466" t="n">
        <v>3380</v>
      </c>
      <c r="G10" s="466" t="n">
        <v>-2050</v>
      </c>
      <c r="H10" s="313" t="n"/>
      <c r="I10" s="288" t="n"/>
      <c r="L10" s="195" t="n"/>
      <c r="M10" s="195" t="n"/>
      <c r="N10" s="195" t="n"/>
      <c r="O10" s="195" t="n"/>
      <c r="P10" s="195" t="n"/>
      <c r="Q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T3.FA.S1311</t>
        </is>
      </c>
      <c r="B12" s="167" t="inlineStr">
        <is>
          <t>A.N.@@._Z.S1311._Z.C.A.F.F.T._Z.XDC._T.S.V.N._T.EDP3</t>
        </is>
      </c>
      <c r="C12" s="327" t="inlineStr">
        <is>
          <t>Net acquisition (+) of financial assets (2)</t>
        </is>
      </c>
      <c r="D12" s="468" t="n">
        <v>4764</v>
      </c>
      <c r="E12" s="468" t="n">
        <v>2580</v>
      </c>
      <c r="F12" s="468" t="n">
        <v>-756</v>
      </c>
      <c r="G12" s="468" t="n">
        <v>-2542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T3.F2.S1311</t>
        </is>
      </c>
      <c r="B13" s="167" t="inlineStr">
        <is>
          <t>A.N.@@._Z.S1311._Z.C.A.F.F2.T._Z.XDC._T.S.V.N._T.EDP3</t>
        </is>
      </c>
      <c r="C13" s="328" t="inlineStr">
        <is>
          <t>Currency and deposits (F.2)</t>
        </is>
      </c>
      <c r="D13" s="469" t="n">
        <v>2480</v>
      </c>
      <c r="E13" s="469" t="n">
        <v>-3092</v>
      </c>
      <c r="F13" s="469" t="n">
        <v>1218.799540672379</v>
      </c>
      <c r="G13" s="469" t="n">
        <v>-794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T3.F3.S1311</t>
        </is>
      </c>
      <c r="B14" s="167" t="inlineStr">
        <is>
          <t>A.N.@@._Z.S1311._Z.C.A.F.F3.T._Z.XDC._T.S.V.N._T.EDP3</t>
        </is>
      </c>
      <c r="C14" s="328" t="inlineStr">
        <is>
          <t>Debt securities (F.3)</t>
        </is>
      </c>
      <c r="D14" s="469" t="n">
        <v>298</v>
      </c>
      <c r="E14" s="469" t="n">
        <v>662</v>
      </c>
      <c r="F14" s="469" t="n">
        <v>61.76088240621294</v>
      </c>
      <c r="G14" s="469" t="n">
        <v>184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T3.F4.S1311</t>
        </is>
      </c>
      <c r="B15" s="167" t="inlineStr">
        <is>
          <t>A.N.@@._Z.S1311._Z.C.A.F.F4.T._Z.XDC._T.S.V.N._T.EDP3</t>
        </is>
      </c>
      <c r="C15" s="328" t="inlineStr">
        <is>
          <t xml:space="preserve">Loans (F.4) </t>
        </is>
      </c>
      <c r="D15" s="469" t="n">
        <v>896</v>
      </c>
      <c r="E15" s="469" t="n">
        <v>1298</v>
      </c>
      <c r="F15" s="469" t="n">
        <v>1744.439576921408</v>
      </c>
      <c r="G15" s="469" t="n">
        <v>2423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T3.F4ACQ.S1311</t>
        </is>
      </c>
      <c r="B16" s="167" t="inlineStr">
        <is>
          <t>A.N.@@._Z.S1311._Z.C.AI.F.F4.T._Z.XDC._T.S.V.N._T.EDP3</t>
        </is>
      </c>
      <c r="C16" s="329" t="inlineStr">
        <is>
          <t xml:space="preserve">   Increase (+)</t>
        </is>
      </c>
      <c r="D16" s="470" t="n">
        <v>2479</v>
      </c>
      <c r="E16" s="471" t="n">
        <v>2619</v>
      </c>
      <c r="F16" s="471" t="n">
        <v>2292.439576921408</v>
      </c>
      <c r="G16" s="472" t="n">
        <v>2973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T3.F4DIS.S1311</t>
        </is>
      </c>
      <c r="B17" s="167" t="inlineStr">
        <is>
          <t>A.N.@@._Z.S1311._Z.C.AD.F.F4.T._Z.XDC._T.S.V.N._T.EDP3</t>
        </is>
      </c>
      <c r="C17" s="329" t="inlineStr">
        <is>
          <t xml:space="preserve">   Reduction (-)</t>
        </is>
      </c>
      <c r="D17" s="473" t="n">
        <v>-1583</v>
      </c>
      <c r="E17" s="474" t="n">
        <v>-1321</v>
      </c>
      <c r="F17" s="474" t="n">
        <v>-548</v>
      </c>
      <c r="G17" s="475" t="n">
        <v>-550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T3.F41.S1311</t>
        </is>
      </c>
      <c r="B18" s="167" t="inlineStr">
        <is>
          <t>A.N.@@._Z.S1311._Z.C.A.F.F4.S._Z.XDC._T.S.V.N._T.EDP3</t>
        </is>
      </c>
      <c r="C18" s="330" t="inlineStr">
        <is>
          <t xml:space="preserve">  Short term loans (F.41), net </t>
        </is>
      </c>
      <c r="D18" s="469" t="n">
        <v>578</v>
      </c>
      <c r="E18" s="469" t="n">
        <v>373</v>
      </c>
      <c r="F18" s="469" t="n">
        <v>530.4395769214079</v>
      </c>
      <c r="G18" s="469" t="n">
        <v>409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T3.F42.S1311</t>
        </is>
      </c>
      <c r="B19" s="167" t="inlineStr">
        <is>
          <t>A.N.@@._Z.S1311._Z.C.A.F.F4.L._Z.XDC._T.S.V.N._T.EDP3</t>
        </is>
      </c>
      <c r="C19" s="330" t="inlineStr">
        <is>
          <t xml:space="preserve">  Long-term loans (F.42)</t>
        </is>
      </c>
      <c r="D19" s="469" t="n">
        <v>318</v>
      </c>
      <c r="E19" s="469" t="n">
        <v>925</v>
      </c>
      <c r="F19" s="469" t="n">
        <v>1214</v>
      </c>
      <c r="G19" s="469" t="n">
        <v>2014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T3.F42ACQ.S1311</t>
        </is>
      </c>
      <c r="B20" s="167" t="inlineStr">
        <is>
          <t>A.N.@@._Z.S1311._Z.C.AI.F.F4.L._Z.XDC._T.S.V.N._T.EDP3</t>
        </is>
      </c>
      <c r="C20" s="331" t="inlineStr">
        <is>
          <t xml:space="preserve">       Increase (+)</t>
        </is>
      </c>
      <c r="D20" s="476" t="n">
        <v>1881</v>
      </c>
      <c r="E20" s="477" t="n">
        <v>2246</v>
      </c>
      <c r="F20" s="477" t="n">
        <v>1751</v>
      </c>
      <c r="G20" s="478" t="n">
        <v>2564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T3.F42DIS.S1311</t>
        </is>
      </c>
      <c r="B21" s="167" t="inlineStr">
        <is>
          <t>A.N.@@._Z.S1311._Z.C.AD.F.F4.L._Z.XDC._T.S.V.N._T.EDP3</t>
        </is>
      </c>
      <c r="C21" s="331" t="inlineStr">
        <is>
          <t xml:space="preserve">       Reduction (-)</t>
        </is>
      </c>
      <c r="D21" s="479" t="n">
        <v>-1563</v>
      </c>
      <c r="E21" s="480" t="n">
        <v>-1321</v>
      </c>
      <c r="F21" s="480" t="n">
        <v>-537</v>
      </c>
      <c r="G21" s="481" t="n">
        <v>-550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T3.F5.S1311</t>
        </is>
      </c>
      <c r="B22" s="167" t="inlineStr">
        <is>
          <t>A.N.@@._Z.S1311._Z.C.A.F.F5.T._Z.XDC._T.S.V.N._T.EDP3</t>
        </is>
      </c>
      <c r="C22" s="328" t="inlineStr">
        <is>
          <t>Equity and investment fund shares/units (F.5)</t>
        </is>
      </c>
      <c r="D22" s="469" t="n">
        <v>-571</v>
      </c>
      <c r="E22" s="469" t="n">
        <v>-610</v>
      </c>
      <c r="F22" s="469" t="n">
        <v>-1926</v>
      </c>
      <c r="G22" s="469" t="n">
        <v>-2920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T3.F5PN.S1311</t>
        </is>
      </c>
      <c r="B23" s="167" t="inlineStr">
        <is>
          <t>A.N.@@._Z.S1311._Z.C.A.F.F5PN.T._Z.XDC._T.S.V.N._T.EDP3</t>
        </is>
      </c>
      <c r="C23" s="330" t="inlineStr">
        <is>
          <t xml:space="preserve">   Portfolio investments, net(2)</t>
        </is>
      </c>
      <c r="D23" s="469" t="n">
        <v>20</v>
      </c>
      <c r="E23" s="469" t="n">
        <v>56</v>
      </c>
      <c r="F23" s="469" t="n">
        <v>69</v>
      </c>
      <c r="G23" s="469" t="n">
        <v>100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T3.F5OP.S1311</t>
        </is>
      </c>
      <c r="B24" s="167" t="inlineStr">
        <is>
          <t>A.N.@@._Z.S1311._Z.C.A.F.F5OP.T._Z.XDC._T.S.V.N._T.EDP3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69" t="n">
        <v>-591</v>
      </c>
      <c r="E24" s="469" t="n">
        <v>-666</v>
      </c>
      <c r="F24" s="469" t="n">
        <v>-1995</v>
      </c>
      <c r="G24" s="469" t="n">
        <v>-3020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T3.F5OPACQ.S1311</t>
        </is>
      </c>
      <c r="B25" s="167" t="inlineStr">
        <is>
          <t>A.N.@@._Z.S1311._Z.C.AI.F.F5OP.T._Z.XDC._T.S.V.N._T.EDP3</t>
        </is>
      </c>
      <c r="C25" s="331" t="inlineStr">
        <is>
          <t xml:space="preserve">        Increase (+)</t>
        </is>
      </c>
      <c r="D25" s="482" t="n">
        <v>517</v>
      </c>
      <c r="E25" s="483" t="n">
        <v>40</v>
      </c>
      <c r="F25" s="483" t="n">
        <v>27</v>
      </c>
      <c r="G25" s="484" t="n">
        <v>41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T3.F5OPDIS.S1311</t>
        </is>
      </c>
      <c r="B26" s="167" t="inlineStr">
        <is>
          <t>A.N.@@._Z.S1311._Z.C.AD.F.F5OP.T._Z.XDC._T.S.V.N._T.EDP3</t>
        </is>
      </c>
      <c r="C26" s="331" t="inlineStr">
        <is>
          <t xml:space="preserve">        Reduction (-)</t>
        </is>
      </c>
      <c r="D26" s="482" t="n">
        <v>-1108</v>
      </c>
      <c r="E26" s="483" t="n">
        <v>-706</v>
      </c>
      <c r="F26" s="483" t="n">
        <v>-2022</v>
      </c>
      <c r="G26" s="484" t="n">
        <v>-3061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T3.F71.S1311</t>
        </is>
      </c>
      <c r="B27" s="167" t="inlineStr">
        <is>
          <t>A.N.@@._Z.S1311._Z.C.A.F.F71.T._Z.XDC._T.S.V.N._T.EDP3</t>
        </is>
      </c>
      <c r="C27" s="328" t="inlineStr">
        <is>
          <t xml:space="preserve">Financial derivatives (F.71) </t>
        </is>
      </c>
      <c r="D27" s="469" t="n">
        <v>0</v>
      </c>
      <c r="E27" s="469" t="n">
        <v>379</v>
      </c>
      <c r="F27" s="469" t="n">
        <v>-1262</v>
      </c>
      <c r="G27" s="469" t="n">
        <v>-1173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T3.F8.S1311</t>
        </is>
      </c>
      <c r="B28" s="167" t="inlineStr">
        <is>
          <t>A.N.@@._Z.S1311._Z.C.A.F.F8.T._Z.XDC._T.S.V.N._T.EDP3</t>
        </is>
      </c>
      <c r="C28" s="328" t="inlineStr">
        <is>
          <t xml:space="preserve">Other accounts receivable (F.8) </t>
        </is>
      </c>
      <c r="D28" s="469" t="n">
        <v>1661</v>
      </c>
      <c r="E28" s="469" t="n">
        <v>3943</v>
      </c>
      <c r="F28" s="469" t="n">
        <v>-593</v>
      </c>
      <c r="G28" s="469" t="n">
        <v>-262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T3.OFA.S1311</t>
        </is>
      </c>
      <c r="B29" s="167" t="inlineStr">
        <is>
          <t>A.N.@@._Z.S1311._Z.C.A.F.FN.T._Z.XDC._T.S.V.N._T.EDP3</t>
        </is>
      </c>
      <c r="C29" s="328" t="inlineStr">
        <is>
          <t xml:space="preserve">Other financial assets (F.1, F.6) </t>
        </is>
      </c>
      <c r="D29" s="469" t="n">
        <v>0</v>
      </c>
      <c r="E29" s="469" t="n">
        <v>0</v>
      </c>
      <c r="F29" s="469" t="n">
        <v>0</v>
      </c>
      <c r="G29" s="469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T3.ADJ.S1311</t>
        </is>
      </c>
      <c r="B31" s="167" t="inlineStr">
        <is>
          <t>A.N.@@._Z.S1311._Z.C._X.ORADJ._Z.T._Z.XDC._T.S.V.N._T.EDP3</t>
        </is>
      </c>
      <c r="C31" s="333" t="inlineStr">
        <is>
          <t>Adjustments (2)</t>
        </is>
      </c>
      <c r="D31" s="488" t="n">
        <v>-4987</v>
      </c>
      <c r="E31" s="488" t="n">
        <v>-1914</v>
      </c>
      <c r="F31" s="488" t="n">
        <v>-649</v>
      </c>
      <c r="G31" s="488" t="n">
        <v>-742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T3.LIA.S1311</t>
        </is>
      </c>
      <c r="B32" s="167" t="inlineStr">
        <is>
          <t>A.N.@@._Z.S1311._Z.C.L.F.F7.T._Z.XDC._T.S.V.N._T.EDP3</t>
        </is>
      </c>
      <c r="C32" s="328" t="inlineStr">
        <is>
          <t>Net incurrence (-) of liabilities in financial derivatives (F.71)</t>
        </is>
      </c>
      <c r="D32" s="469" t="n">
        <v>1365</v>
      </c>
      <c r="E32" s="469" t="n">
        <v>661</v>
      </c>
      <c r="F32" s="469" t="n">
        <v>88</v>
      </c>
      <c r="G32" s="469" t="n">
        <v>-61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T3.OAP.S1311</t>
        </is>
      </c>
      <c r="B33" s="167" t="inlineStr">
        <is>
          <t>A.N.@@._Z.S1311._Z.C.L.F.F8.T._Z.XDC._T.S.V.N._T.EDP3</t>
        </is>
      </c>
      <c r="C33" s="328" t="inlineStr">
        <is>
          <t>Net incurrence (-) of other accounts payable (F.8)</t>
        </is>
      </c>
      <c r="D33" s="469" t="n">
        <v>-3177</v>
      </c>
      <c r="E33" s="469" t="n">
        <v>-2700</v>
      </c>
      <c r="F33" s="469" t="n">
        <v>-487</v>
      </c>
      <c r="G33" s="469" t="n">
        <v>-202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T3.OLIA.S1311</t>
        </is>
      </c>
      <c r="B34" s="167" t="inlineStr">
        <is>
          <t>A.N.@@._Z.S1311._Z.C.L.F.FV.T._Z.XDC._T.S.V.N._T.EDP3</t>
        </is>
      </c>
      <c r="C34" s="328" t="inlineStr">
        <is>
          <t>Net incurrence (-) of other liabilities (F.1, F.5, F.6  and F.72)</t>
        </is>
      </c>
      <c r="D34" s="469" t="n">
        <v>-2907</v>
      </c>
      <c r="E34" s="469" t="n">
        <v>-129</v>
      </c>
      <c r="F34" s="469" t="n">
        <v>-125</v>
      </c>
      <c r="G34" s="469" t="n">
        <v>-195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T3.ISS_A.S1311</t>
        </is>
      </c>
      <c r="B36" s="167" t="inlineStr">
        <is>
          <t>A.N.@@._Z.S1311._Z.C._Z.ORINV._Z.T._Z.XDC._T.S.V.N._T.EDP3</t>
        </is>
      </c>
      <c r="C36" s="328" t="inlineStr">
        <is>
          <t>Issuances above(-)/below(+) nominal value</t>
        </is>
      </c>
      <c r="D36" s="469" t="n">
        <v>-2319</v>
      </c>
      <c r="E36" s="469" t="n">
        <v>138</v>
      </c>
      <c r="F36" s="469" t="n">
        <v>22</v>
      </c>
      <c r="G36" s="469" t="n">
        <v>48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T3.D41_A.S1311</t>
        </is>
      </c>
      <c r="B37" s="167" t="inlineStr">
        <is>
          <t>A.N.@@._Z.S1311._Z.C._Z.ORD41A._Z.T._Z.XDC._T.S.V.N._T.EDP3</t>
        </is>
      </c>
      <c r="C37" s="328" t="inlineStr">
        <is>
          <t>Difference between interest (D.41) accrued(-) and paid(4)(+)</t>
        </is>
      </c>
      <c r="D37" s="469" t="n">
        <v>101</v>
      </c>
      <c r="E37" s="469" t="n">
        <v>62</v>
      </c>
      <c r="F37" s="469" t="n">
        <v>-152</v>
      </c>
      <c r="G37" s="469" t="n">
        <v>-332</v>
      </c>
      <c r="H37" s="425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T3.RED_A.S1311</t>
        </is>
      </c>
      <c r="B38" s="167" t="inlineStr">
        <is>
          <t>A.N.@@._Z.S1311._Z.C.L.ORRNV._Z.T._Z.XDC._T.S.V.N._T.EDP3</t>
        </is>
      </c>
      <c r="C38" s="334" t="inlineStr">
        <is>
          <t>Redemptions/repurchase of debt above(+)/below(-) nominal  value</t>
        </is>
      </c>
      <c r="D38" s="469" t="n">
        <v>1842</v>
      </c>
      <c r="E38" s="469" t="n">
        <v>0</v>
      </c>
      <c r="F38" s="469" t="n">
        <v>2</v>
      </c>
      <c r="G38" s="469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489" t="n"/>
      <c r="E39" s="490" t="n"/>
      <c r="F39" s="490" t="n"/>
      <c r="G39" s="491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T3.FREV_A.S1311</t>
        </is>
      </c>
      <c r="B40" s="167" t="inlineStr">
        <is>
          <t>A.N.@@._Z.S1311._Z.C._Z.ORFCD._Z.T._Z.XDC._T.S.V.N._T.EDP3</t>
        </is>
      </c>
      <c r="C40" s="328" t="inlineStr">
        <is>
          <t>Appreciation(+)/depreciation(-)(3) of foreign-currency debt (5)</t>
        </is>
      </c>
      <c r="D40" s="469" t="n">
        <v>108</v>
      </c>
      <c r="E40" s="469" t="n">
        <v>114</v>
      </c>
      <c r="F40" s="469" t="n">
        <v>3</v>
      </c>
      <c r="G40" s="469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T3.K61.S1311</t>
        </is>
      </c>
      <c r="B41" s="167" t="inlineStr">
        <is>
          <t>A.N.@@._Z.S1311._Z.C._Z.K61._Z.T._Z.XDC._T.S.V.N._T.EDP3</t>
        </is>
      </c>
      <c r="C41" s="328" t="inlineStr">
        <is>
          <t>Changes in sector classification (K.61)(5) (+/-)</t>
        </is>
      </c>
      <c r="D41" s="469" t="n">
        <v>0</v>
      </c>
      <c r="E41" s="469" t="n">
        <v>-60</v>
      </c>
      <c r="F41" s="469" t="n">
        <v>0</v>
      </c>
      <c r="G41" s="469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T3.OCVO_A.S1311</t>
        </is>
      </c>
      <c r="B42" s="167" t="inlineStr">
        <is>
          <t>A.N.@@._Z.S1311._Z.C._Z.KX._Z.T._Z.XDC._T.S.V.N._T.EDP3</t>
        </is>
      </c>
      <c r="C42" s="328" t="inlineStr">
        <is>
          <t>Other volume changes in financial liabilities (K.3, K.4, K.5)(5)(-)</t>
        </is>
      </c>
      <c r="D42" s="469" t="n">
        <v>0</v>
      </c>
      <c r="E42" s="469" t="n">
        <v>0</v>
      </c>
      <c r="F42" s="469" t="n">
        <v>0</v>
      </c>
      <c r="G42" s="469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489" t="n"/>
      <c r="E43" s="490" t="n"/>
      <c r="F43" s="490" t="n"/>
      <c r="G43" s="491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T3.SD.S1311</t>
        </is>
      </c>
      <c r="B44" s="167" t="inlineStr">
        <is>
          <t>A.N.@@._Z.S1311._Z.C._Z.YA3._Z.T._Z.XDC._T.S.V.N._T.EDP3</t>
        </is>
      </c>
      <c r="C44" s="333" t="inlineStr">
        <is>
          <t>Statistical discrepancies</t>
        </is>
      </c>
      <c r="D44" s="469" t="n">
        <v>142</v>
      </c>
      <c r="E44" s="469" t="n">
        <v>118</v>
      </c>
      <c r="F44" s="469" t="n">
        <v>79</v>
      </c>
      <c r="G44" s="469" t="n">
        <v>-2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T3.B9_SD.S1311</t>
        </is>
      </c>
      <c r="B45" s="167" t="inlineStr">
        <is>
          <t>A.N.@@._Z.S1311._Z.C._Z.B9FX9._Z._Z._Z.XDC._T.S.V.N._T.EDP3</t>
        </is>
      </c>
      <c r="C45" s="328" t="inlineStr">
        <is>
          <t>Difference between capital and financial accounts (B.9-B.9f)</t>
        </is>
      </c>
      <c r="D45" s="469" t="n">
        <v>142</v>
      </c>
      <c r="E45" s="469" t="n">
        <v>118</v>
      </c>
      <c r="F45" s="469" t="n">
        <v>79</v>
      </c>
      <c r="G45" s="469" t="n">
        <v>-2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T3.OSD.S1311</t>
        </is>
      </c>
      <c r="B46" s="167" t="inlineStr">
        <is>
          <t>A.N.@@._Z.S1311._Z.C._Z.YA3O._Z.T._Z.XDC._T.S.V.N._T.EDP3</t>
        </is>
      </c>
      <c r="C46" s="328" t="inlineStr">
        <is>
          <t>Other statistical discrepancies (+/-)</t>
        </is>
      </c>
      <c r="D46" s="469" t="n">
        <v>0</v>
      </c>
      <c r="E46" s="469" t="n">
        <v>0</v>
      </c>
      <c r="F46" s="469" t="n">
        <v>0</v>
      </c>
      <c r="G46" s="469" t="n">
        <v>0</v>
      </c>
      <c r="H46" s="349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21.75" customFormat="1" customHeight="1" s="168" thickBot="1" thickTop="1">
      <c r="A48" s="166" t="inlineStr">
        <is>
          <t>T3.CHDEBT.S1311</t>
        </is>
      </c>
      <c r="B48" s="167" t="inlineStr">
        <is>
          <t>A.N.@@._Z.S1311._Z.C._Z.LX.GD.T._Z.XDC._T.F.V.N._T.EDP3</t>
        </is>
      </c>
      <c r="C48" s="312" t="inlineStr">
        <is>
          <t>Change in central government (S.1311) consolidated gross debt (1, 2)</t>
        </is>
      </c>
      <c r="D48" s="465" t="n">
        <v>14402</v>
      </c>
      <c r="E48" s="466" t="n">
        <v>8281</v>
      </c>
      <c r="F48" s="466" t="n">
        <v>2054</v>
      </c>
      <c r="G48" s="466" t="n">
        <v>-5336</v>
      </c>
      <c r="H48" s="320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33" t="n"/>
      <c r="D49" s="492" t="n"/>
      <c r="E49" s="492" t="n"/>
      <c r="F49" s="492" t="n"/>
      <c r="G49" s="492" t="n"/>
      <c r="H49" s="359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60" t="n"/>
      <c r="D50" s="493" t="n"/>
      <c r="E50" s="494" t="n"/>
      <c r="F50" s="494" t="n"/>
      <c r="G50" s="494" t="n"/>
      <c r="H50" s="361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T3.CTDEBT.S1311</t>
        </is>
      </c>
      <c r="B51" s="167" t="inlineStr">
        <is>
          <t>A.N.@@._Z.S1311.S13.C.NE.LE.GD.T._Z.XDC._T.F.V.N._T.EDP3</t>
        </is>
      </c>
      <c r="C51" s="312" t="inlineStr">
        <is>
          <t>Central government contribution to general government debt (a=b-c) (5)</t>
        </is>
      </c>
      <c r="D51" s="465" t="n">
        <v>383436</v>
      </c>
      <c r="E51" s="466" t="n">
        <v>391679</v>
      </c>
      <c r="F51" s="466" t="n">
        <v>393686</v>
      </c>
      <c r="G51" s="466" t="n">
        <v>388353</v>
      </c>
      <c r="H51" s="320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T3.DEBT.S1311</t>
        </is>
      </c>
      <c r="B52" s="167" t="inlineStr">
        <is>
          <t>A.N.@@._Z.S1311._Z.C.L.LE.GD.T._Z.XDC._T.F.V.N._T.EDP3</t>
        </is>
      </c>
      <c r="C52" s="352" t="inlineStr">
        <is>
          <t xml:space="preserve">  Central government gross debt (level) (b) (2, 5)</t>
        </is>
      </c>
      <c r="D52" s="495" t="n">
        <v>384275</v>
      </c>
      <c r="E52" s="495" t="n">
        <v>392556</v>
      </c>
      <c r="F52" s="495" t="n">
        <v>394610</v>
      </c>
      <c r="G52" s="495" t="n">
        <v>389274</v>
      </c>
      <c r="H52" s="34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T3.HOLD.S1311</t>
        </is>
      </c>
      <c r="B53" s="167" t="inlineStr">
        <is>
          <t>A.N.@@._Z.S1311.S13O._Z.A.LE.GD.T._Z.XDC._T.F.V.N._T.EDP3</t>
        </is>
      </c>
      <c r="C53" s="328" t="inlineStr">
        <is>
          <t xml:space="preserve">  Central government holdings of other subsectors debt (level)  ( c) (5)</t>
        </is>
      </c>
      <c r="D53" s="469" t="n">
        <v>839</v>
      </c>
      <c r="E53" s="469" t="n">
        <v>877</v>
      </c>
      <c r="F53" s="469" t="n">
        <v>924</v>
      </c>
      <c r="G53" s="469" t="n">
        <v>921</v>
      </c>
      <c r="H53" s="34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4" t="n"/>
      <c r="B55" s="201" t="n"/>
      <c r="C55" s="362">
        <f>'Table 3A'!$C$50</f>
        <v/>
      </c>
      <c r="D55" s="356" t="n"/>
      <c r="E55" s="356" t="n"/>
      <c r="F55" s="357" t="n"/>
      <c r="G55" s="357" t="n"/>
      <c r="H55" s="358" t="n"/>
      <c r="I55" s="288" t="n"/>
    </row>
    <row r="56" ht="8.25" customHeight="1" thickTop="1">
      <c r="A56" s="174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4" t="n"/>
      <c r="B57" s="201" t="n"/>
      <c r="C57" s="339" t="n"/>
      <c r="E57" s="153" t="n"/>
      <c r="F57" s="153" t="n"/>
      <c r="G57" s="195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H58" s="153" t="n"/>
      <c r="I58" s="288" t="n"/>
    </row>
    <row r="59">
      <c r="A59" s="174" t="n"/>
      <c r="B59" s="201" t="n"/>
      <c r="C59" s="300" t="inlineStr">
        <is>
          <t>(2) Consolidated within central government.</t>
        </is>
      </c>
      <c r="D59" s="157" t="n"/>
      <c r="E59" s="175" t="n"/>
      <c r="F59" s="175" t="n"/>
      <c r="H59" s="153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53" t="n"/>
      <c r="I60" s="288" t="n"/>
    </row>
    <row r="61" ht="15.6" customHeight="1">
      <c r="A61" s="174" t="n"/>
      <c r="B61" s="201" t="n"/>
      <c r="C61" s="252" t="inlineStr">
        <is>
          <t>(4) Including capital uplift</t>
        </is>
      </c>
      <c r="D61" s="260" t="n"/>
      <c r="E61" s="175" t="n"/>
      <c r="F61" s="175" t="n"/>
      <c r="G61" s="157" t="n"/>
      <c r="H61" s="153" t="n"/>
      <c r="I61" s="288" t="n"/>
    </row>
    <row r="62" ht="15.6" customHeight="1">
      <c r="A62" s="174" t="n"/>
      <c r="B62" s="201" t="n"/>
      <c r="C62" s="252" t="inlineStr">
        <is>
          <t>(5) AF.2, AF.3 and AF.4 at face value.</t>
        </is>
      </c>
      <c r="D62" s="260" t="n"/>
      <c r="E62" s="175" t="n"/>
      <c r="F62" s="175" t="n"/>
      <c r="G62" s="157" t="n"/>
      <c r="H62" s="153" t="n"/>
      <c r="I62" s="288" t="n"/>
    </row>
    <row r="63" ht="15.6" customHeight="1">
      <c r="A63" s="174" t="n"/>
      <c r="B63" s="201" t="n"/>
      <c r="C63" s="252" t="inlineStr">
        <is>
          <t>(6) The discounts on T-bills are currently included in the line Difference between interest (D.41) accrued (-) and paid (+) instead of the line Issuances above (-)/ below (+) nominal value</t>
        </is>
      </c>
      <c r="D63" s="260" t="n"/>
      <c r="E63" s="175" t="n"/>
      <c r="F63" s="175" t="n"/>
      <c r="G63" s="157" t="n"/>
      <c r="H63" s="153" t="n"/>
      <c r="I63" s="288" t="n"/>
    </row>
    <row r="64" ht="15.6" customHeight="1" thickBot="1">
      <c r="A64" s="176" t="n"/>
      <c r="B64" s="208" t="n"/>
      <c r="C64" s="340" t="n"/>
      <c r="D64" s="354" t="n"/>
      <c r="E64" s="355" t="n"/>
      <c r="F64" s="355" t="n"/>
      <c r="G64" s="355" t="n"/>
      <c r="H64" s="355" t="n"/>
      <c r="I64" s="305" t="n"/>
    </row>
    <row r="65" ht="16.5" customHeight="1" thickTop="1">
      <c r="B65" s="178" t="n"/>
      <c r="D65" s="219" t="n"/>
      <c r="E65" s="233" t="n"/>
      <c r="F65" s="233" t="n"/>
      <c r="G65" s="233" t="n"/>
      <c r="H65" s="233" t="n"/>
    </row>
    <row r="66">
      <c r="D66" s="219" t="n"/>
      <c r="E66" s="233" t="n"/>
      <c r="F66" s="233" t="n"/>
      <c r="G66" s="233" t="n"/>
      <c r="H66" s="233" t="n"/>
    </row>
    <row r="67" hidden="1" ht="30" customHeight="1">
      <c r="C67" s="179" t="inlineStr">
        <is>
          <t>COVERAGE</t>
        </is>
      </c>
      <c r="D67" s="531">
        <f>IF(COUNTA(D10:G10,D12:G29,D31:G34,D36:G38,D40:G42,D44:G46,D48:G48,D51:G53)/144*100=100,"OK - Table 3B is fully completed","WARNING - Table 3B is not fully completed, please fill in figure, L, M or 0")</f>
        <v/>
      </c>
      <c r="E67" s="622" t="n"/>
      <c r="F67" s="622" t="n"/>
      <c r="G67" s="622" t="n"/>
      <c r="H67" s="180" t="n"/>
      <c r="I67" s="181" t="n"/>
      <c r="J67" s="182" t="n"/>
    </row>
    <row r="68" hidden="1">
      <c r="C68" s="183" t="inlineStr">
        <is>
          <t>VERTICAL CHECKS</t>
        </is>
      </c>
      <c r="D68" s="157" t="n"/>
      <c r="E68" s="157" t="n"/>
      <c r="F68" s="157" t="n"/>
      <c r="G68" s="157" t="n"/>
      <c r="H68" s="157" t="n"/>
      <c r="I68" s="184" t="n"/>
      <c r="J68" s="182" t="n"/>
    </row>
    <row r="69" hidden="1">
      <c r="C69" s="185" t="inlineStr">
        <is>
          <t>T3.B9.S1311+ T3.FA.S1311+T3.ADJ.S1311+T3.SD.S1311=T3.CHDEBT.S1311</t>
        </is>
      </c>
      <c r="D69" s="186">
        <f>IF(D48="M",0,D48)-IF(D10="M",0,D10)-IF(D12="M",0,D12)-IF(D31="M",0,D31)-IF(D44="M",0,D44)</f>
        <v/>
      </c>
      <c r="E69" s="186">
        <f>IF(E48="M",0,E48)-IF(E10="M",0,E10)-IF(E12="M",0,E12)-IF(E31="M",0,E31)-IF(E44="M",0,E44)</f>
        <v/>
      </c>
      <c r="F69" s="186">
        <f>IF(F48="M",0,F48)-IF(F10="M",0,F10)-IF(F12="M",0,F12)-IF(F31="M",0,F31)-IF(F44="M",0,F44)</f>
        <v/>
      </c>
      <c r="G69" s="186">
        <f>IF(G48="M",0,G48)-IF(G10="M",0,G10)-IF(G12="M",0,G12)-IF(G31="M",0,G31)-IF(G44="M",0,G44)</f>
        <v/>
      </c>
      <c r="H69" s="187" t="n"/>
      <c r="I69" s="184" t="n"/>
      <c r="J69" s="182" t="n"/>
    </row>
    <row r="70" hidden="1">
      <c r="C70" s="185" t="inlineStr">
        <is>
          <t>T3.FA.S1311=T3.F2.S1311+T3.F3.S1311+T3.F4.S1311+ T3.F5.S1311+T3.F71.S1311+T3.F8.S1311+T3.OFA.S1311</t>
        </is>
      </c>
      <c r="D70" s="186">
        <f>IF(D12="M",0,D12)-IF(D13="M",0,D13)-IF(D14="M",0,D14)-IF(D15="M",0,D15)-IF(D22="M",0,D22)-IF(D27="M",0,D27)-IF(D28="M",0,D28)-IF(D29="M",0,D29)</f>
        <v/>
      </c>
      <c r="E70" s="186">
        <f>IF(E12="M",0,E12)-IF(E13="M",0,E13)-IF(E14="M",0,E14)-IF(E15="M",0,E15)-IF(E22="M",0,E22)-IF(E27="M",0,E27)-IF(E28="M",0,E28)-IF(E29="M",0,E29)</f>
        <v/>
      </c>
      <c r="F70" s="186">
        <f>IF(F12="M",0,F12)-IF(F13="M",0,F13)-IF(F14="M",0,F14)-IF(F15="M",0,F15)-IF(F22="M",0,F22)-IF(F27="M",0,F27)-IF(F28="M",0,F28)-IF(F29="M",0,F29)</f>
        <v/>
      </c>
      <c r="G70" s="186">
        <f>IF(G12="M",0,G12)-IF(G13="M",0,G13)-IF(G14="M",0,G14)-IF(G15="M",0,G15)-IF(G22="M",0,G22)-IF(G27="M",0,G27)-IF(G28="M",0,G28)-IF(G29="M",0,G29)</f>
        <v/>
      </c>
      <c r="H70" s="187" t="n"/>
      <c r="I70" s="184" t="n"/>
      <c r="J70" s="182" t="n"/>
    </row>
    <row r="71" hidden="1">
      <c r="C71" s="188" t="inlineStr">
        <is>
          <t>T3.F4.S1311=T3.F41.S1311+T3.F42.S1311</t>
        </is>
      </c>
      <c r="D71" s="186">
        <f>IF(D15="M",0,D15)-IF(D18="M",0,D18)-IF(D19="M",0,D19)</f>
        <v/>
      </c>
      <c r="E71" s="186">
        <f>IF(E15="M",0,E15)-IF(E18="M",0,E18)-IF(E19="M",0,E19)</f>
        <v/>
      </c>
      <c r="F71" s="186">
        <f>IF(F15="M",0,F15)-IF(F18="M",0,F18)-IF(F19="M",0,F19)</f>
        <v/>
      </c>
      <c r="G71" s="186">
        <f>IF(G15="M",0,G15)-IF(G18="M",0,G18)-IF(G19="M",0,G19)</f>
        <v/>
      </c>
      <c r="H71" s="187" t="n"/>
      <c r="I71" s="184" t="n"/>
      <c r="J71" s="182" t="n"/>
    </row>
    <row r="72" hidden="1">
      <c r="C72" s="185" t="inlineStr">
        <is>
          <t>T3.F4.S1311=T3.F4ACQ.S1311+T3.F4DIS.S1311</t>
        </is>
      </c>
      <c r="D72" s="186">
        <f>IF(D15="M",0,D15)-IF(D16="M",0,D16)-IF(D17="M",0,D17)</f>
        <v/>
      </c>
      <c r="E72" s="186">
        <f>IF(E15="M",0,E15)-IF(E16="M",0,E16)-IF(E17="M",0,E17)</f>
        <v/>
      </c>
      <c r="F72" s="186">
        <f>IF(F15="M",0,F15)-IF(F16="M",0,F16)-IF(F17="M",0,F17)</f>
        <v/>
      </c>
      <c r="G72" s="186">
        <f>IF(G15="M",0,G15)-IF(G16="M",0,G16)-IF(G17="M",0,G17)</f>
        <v/>
      </c>
      <c r="H72" s="187" t="n"/>
      <c r="I72" s="184" t="n"/>
      <c r="J72" s="182" t="n"/>
    </row>
    <row r="73" hidden="1">
      <c r="C73" s="185" t="inlineStr">
        <is>
          <t>T3.F42.S1311=T3.F42ACQ.S1311+T3.F42DIS.S1311</t>
        </is>
      </c>
      <c r="D73" s="186">
        <f>IF(D19="M",0,D19)-IF(D20="M",0,D20)-IF(D21="M",0,D21)</f>
        <v/>
      </c>
      <c r="E73" s="186">
        <f>IF(E19="M",0,E19)-IF(E20="M",0,E20)-IF(E21="M",0,E21)</f>
        <v/>
      </c>
      <c r="F73" s="186">
        <f>IF(F19="M",0,F19)-IF(F20="M",0,F20)-IF(F21="M",0,F21)</f>
        <v/>
      </c>
      <c r="G73" s="186">
        <f>IF(G19="M",0,G19)-IF(G20="M",0,G20)-IF(G21="M",0,G21)</f>
        <v/>
      </c>
      <c r="H73" s="187" t="n"/>
      <c r="I73" s="184" t="n"/>
      <c r="J73" s="182" t="n"/>
    </row>
    <row r="74" hidden="1">
      <c r="C74" s="185" t="inlineStr">
        <is>
          <t>T3.F5.S1311=T3.F5PN.S1311+T3.F5OP.S1311</t>
        </is>
      </c>
      <c r="D74" s="186">
        <f>IF(D22="M",0,D22)-IF(D23="M",0,D23)-IF(D24="M",0,D24)</f>
        <v/>
      </c>
      <c r="E74" s="186">
        <f>IF(E22="M",0,E22)-IF(E23="M",0,E23)-IF(E24="M",0,E24)</f>
        <v/>
      </c>
      <c r="F74" s="186">
        <f>IF(F22="M",0,F22)-IF(F23="M",0,F23)-IF(F24="M",0,F24)</f>
        <v/>
      </c>
      <c r="G74" s="186">
        <f>IF(G22="M",0,G22)-IF(G23="M",0,G23)-IF(G24="M",0,G24)</f>
        <v/>
      </c>
      <c r="H74" s="187" t="n"/>
      <c r="I74" s="184" t="n"/>
      <c r="J74" s="182" t="n"/>
    </row>
    <row r="75" hidden="1">
      <c r="C75" s="185" t="inlineStr">
        <is>
          <t>T3.F5OP.S1311=T3.F5OPACQ.S1311+T3.F5OPDIS.S1311</t>
        </is>
      </c>
      <c r="D75" s="186">
        <f>IF(D24="M",0,D24)-IF(D25="M",0,D25)-IF(D26="M",0,D26)</f>
        <v/>
      </c>
      <c r="E75" s="186">
        <f>IF(E24="M",0,E24)-IF(E25="M",0,E25)-IF(E26="M",0,E26)</f>
        <v/>
      </c>
      <c r="F75" s="186">
        <f>IF(F24="M",0,F24)-IF(F25="M",0,F25)-IF(F26="M",0,F26)</f>
        <v/>
      </c>
      <c r="G75" s="186">
        <f>IF(G24="M",0,G24)-IF(G25="M",0,G25)-IF(G26="M",0,G26)</f>
        <v/>
      </c>
      <c r="H75" s="187" t="n"/>
      <c r="I75" s="184" t="n"/>
      <c r="J75" s="182" t="n"/>
    </row>
    <row r="76" hidden="1" ht="25.5" customHeight="1">
      <c r="C76" s="185" t="inlineStr">
        <is>
          <t>T3.ADJ.S1311=T3.LIA.S1311+T3.OAP.S1311+T3.OLIA.S1311+T3.ISS_A.S1311+T3.D41_A.S1311+T3.RED_A.S1311+
+T3.FREV_A.S1311+T3.K61.S1311+T3.OCVO_A.S1311</t>
        </is>
      </c>
      <c r="D76" s="186">
        <f>IF(D31="M",0,D31)-IF(D32="M",0,D32)-IF(D33="M",0,D33)-IF(D34="M",0,D34)-IF(D36="M",0,D36)-IF(D37="M",0,D37)-IF(D38="M",0,D38)-IF(D40="M",0,D40)-IF(D41="M",0,D41)-IF(D42="M",0,D42)</f>
        <v/>
      </c>
      <c r="E76" s="186">
        <f>IF(E31="M",0,E31)-IF(E32="M",0,E32)-IF(E33="M",0,E33)-IF(E34="M",0,E34)-IF(E36="M",0,E36)-IF(E37="M",0,E37)-IF(E38="M",0,E38)-IF(E40="M",0,E40)-IF(E41="M",0,E41)-IF(E42="M",0,E42)</f>
        <v/>
      </c>
      <c r="F76" s="186">
        <f>IF(F31="M",0,F31)-IF(F32="M",0,F32)-IF(F33="M",0,F33)-IF(F34="M",0,F34)-IF(F36="M",0,F36)-IF(F37="M",0,F37)-IF(F38="M",0,F38)-IF(F40="M",0,F40)-IF(F41="M",0,F41)-IF(F42="M",0,F42)</f>
        <v/>
      </c>
      <c r="G76" s="186">
        <f>IF(G31="M",0,G31)-IF(G32="M",0,G32)-IF(G33="M",0,G33)-IF(G34="M",0,G34)-IF(G36="M",0,G36)-IF(G37="M",0,G37)-IF(G38="M",0,G38)-IF(G40="M",0,G40)-IF(G41="M",0,G41)-IF(G42="M",0,G42)</f>
        <v/>
      </c>
      <c r="H76" s="187" t="n"/>
      <c r="I76" s="184" t="n"/>
      <c r="J76" s="182" t="n"/>
    </row>
    <row r="77" hidden="1">
      <c r="C77" s="185" t="inlineStr">
        <is>
          <t>T3.SD.S1311=T3.B9_SD.S1311+T3.OSD.S1311</t>
        </is>
      </c>
      <c r="D77" s="186">
        <f>IF(D44="M",0,D44)-IF(D45="M",0,D45)-IF(D46="M",0,D46)</f>
        <v/>
      </c>
      <c r="E77" s="186">
        <f>IF(E44="M",0,E44)-IF(E45="M",0,E45)-IF(E46="M",0,E46)</f>
        <v/>
      </c>
      <c r="F77" s="186">
        <f>IF(F44="M",0,F44)-IF(F45="M",0,F45)-IF(F46="M",0,F46)</f>
        <v/>
      </c>
      <c r="G77" s="186">
        <f>IF(G44="M",0,G44)-IF(G45="M",0,G45)-IF(G46="M",0,G46)</f>
        <v/>
      </c>
      <c r="H77" s="157" t="n"/>
      <c r="I77" s="184" t="n"/>
    </row>
    <row r="78" hidden="1">
      <c r="C78" s="234" t="inlineStr">
        <is>
          <t>T3.CHDEBT.S1311 = T3.DEBT.S1311(n) - T3.DEBT.S1311(n-1)</t>
        </is>
      </c>
      <c r="D78" s="186" t="n"/>
      <c r="E78" s="186">
        <f>E48-(E52-D52)</f>
        <v/>
      </c>
      <c r="F78" s="186">
        <f>F48-(F52-E52)</f>
        <v/>
      </c>
      <c r="G78" s="186">
        <f>G48-(G52-F52)</f>
        <v/>
      </c>
      <c r="H78" s="157" t="n"/>
      <c r="I78" s="184" t="n"/>
    </row>
    <row r="79" hidden="1">
      <c r="C79" s="185" t="inlineStr">
        <is>
          <t>T3.CTDEBT.S1311=T3.DEBT.S1311-T3.HOLD.S1311</t>
        </is>
      </c>
      <c r="D79" s="186">
        <f>IF(D51="M",0,D51)-IF(D52="M",0,D52)+IF(D53="M",0,D53)</f>
        <v/>
      </c>
      <c r="E79" s="186">
        <f>IF(E51="M",0,E51)-IF(E52="M",0,E52)+IF(E53="M",0,E53)</f>
        <v/>
      </c>
      <c r="F79" s="186">
        <f>IF(F51="M",0,F51)-IF(F52="M",0,F52)+IF(F53="M",0,F53)</f>
        <v/>
      </c>
      <c r="G79" s="186">
        <f>IF(G51="M",0,G51)-IF(G52="M",0,G52)+IF(G53="M",0,G53)</f>
        <v/>
      </c>
      <c r="H79" s="157" t="n"/>
      <c r="I79" s="184" t="n"/>
    </row>
    <row r="80" hidden="1">
      <c r="C80" s="189" t="inlineStr">
        <is>
          <t>HORIZONTAL CHECKS</t>
        </is>
      </c>
      <c r="D80" s="190" t="n"/>
      <c r="E80" s="190" t="n"/>
      <c r="F80" s="190" t="n"/>
      <c r="G80" s="190" t="n"/>
      <c r="H80" s="157" t="n"/>
      <c r="I80" s="184" t="n"/>
    </row>
    <row r="81" hidden="1">
      <c r="C81" s="191" t="inlineStr">
        <is>
          <t>T1.B9.S1311+T3.B9.S1311=0</t>
        </is>
      </c>
      <c r="D81" s="235">
        <f>IF('Table 1'!E11="M",0,'Table 1'!E11)+IF(D10="M",0,D10)</f>
        <v/>
      </c>
      <c r="E81" s="235">
        <f>IF('Table 1'!F11="M",0,'Table 1'!F11)+IF(E10="M",0,E10)</f>
        <v/>
      </c>
      <c r="F81" s="235">
        <f>IF('Table 1'!G11="M",0,'Table 1'!G11)+IF(F10="M",0,F10)</f>
        <v/>
      </c>
      <c r="G81" s="235">
        <f>IF('Table 1'!#REF!="M",0,'Table 1'!#REF!)+IF(G10="M",0,G10)</f>
        <v/>
      </c>
      <c r="H81" s="193" t="n"/>
      <c r="I81" s="194" t="n"/>
    </row>
  </sheetData>
  <mergeCells count="1">
    <mergeCell ref="D67:G67"/>
  </mergeCells>
  <conditionalFormatting sqref="D67:G67">
    <cfRule type="expression" priority="30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55"/>
</worksheet>
</file>

<file path=xl/worksheets/sheet8.xml><?xml version="1.0" encoding="utf-8"?>
<worksheet xmlns="http://schemas.openxmlformats.org/spreadsheetml/2006/main">
  <sheetPr codeName="Sheet4" transitionEvaluation="1">
    <tabColor rgb="FF00FF00"/>
    <outlinePr summaryBelow="1" summaryRight="1"/>
    <pageSetUpPr fitToPage="1"/>
  </sheetPr>
  <dimension ref="A1:P78"/>
  <sheetViews>
    <sheetView showGridLines="0" defaultGridColor="0" topLeftCell="C4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" customWidth="1" style="151" min="3" max="3"/>
    <col width="13.33203125" customWidth="1" style="152" min="4" max="7"/>
    <col width="15.5546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8.2187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</row>
    <row r="2" ht="18" customHeight="1">
      <c r="B2" s="178" t="inlineStr">
        <is>
          <t xml:space="preserve"> </t>
        </is>
      </c>
      <c r="C2" s="155" t="inlineStr">
        <is>
          <t xml:space="preserve">Table 3D: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(local government)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174" t="n"/>
      <c r="B5" s="201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7.25" customHeight="1" thickBot="1" thickTop="1">
      <c r="A10" s="166" t="inlineStr">
        <is>
          <t>T3.B9.S1313</t>
        </is>
      </c>
      <c r="B10" s="167" t="inlineStr">
        <is>
          <t>A.N.@@._Z.S1313._Z._Z.B.B9._Z._Z._Z.XDC._T.S.V.N._T.EDP3</t>
        </is>
      </c>
      <c r="C10" s="315" t="inlineStr">
        <is>
          <t>Net lending (-)/ net borrowing (+) (B.9) of local government (S.1313)*</t>
        </is>
      </c>
      <c r="D10" s="465" t="n">
        <v>161</v>
      </c>
      <c r="E10" s="466" t="n">
        <v>350</v>
      </c>
      <c r="F10" s="466" t="n">
        <v>599</v>
      </c>
      <c r="G10" s="466" t="n">
        <v>-30</v>
      </c>
      <c r="H10" s="313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45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T3.FA.S1313</t>
        </is>
      </c>
      <c r="B12" s="167" t="inlineStr">
        <is>
          <t>A.N.@@._Z.S1313._Z.C.A.F.F.T._Z.XDC._T.S.V.N._T.EDP3</t>
        </is>
      </c>
      <c r="C12" s="327" t="inlineStr">
        <is>
          <t>Net acquisition (+) of financial assets (2)</t>
        </is>
      </c>
      <c r="D12" s="468" t="n">
        <v>-206</v>
      </c>
      <c r="E12" s="468" t="n">
        <v>11</v>
      </c>
      <c r="F12" s="468" t="n">
        <v>-201</v>
      </c>
      <c r="G12" s="468" t="n">
        <v>131</v>
      </c>
      <c r="H12" s="349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T3.F2.S1313</t>
        </is>
      </c>
      <c r="B13" s="167" t="inlineStr">
        <is>
          <t>A.N.@@._Z.S1313._Z.C.A.F.F2.T._Z.XDC._T.S.V.N._T.EDP3</t>
        </is>
      </c>
      <c r="C13" s="328" t="inlineStr">
        <is>
          <t>Currency and deposits (F.2)</t>
        </is>
      </c>
      <c r="D13" s="496" t="n">
        <v>-510</v>
      </c>
      <c r="E13" s="496" t="n">
        <v>-55</v>
      </c>
      <c r="F13" s="496" t="n">
        <v>-301</v>
      </c>
      <c r="G13" s="496" t="n">
        <v>145</v>
      </c>
      <c r="H13" s="349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T3.F3.S1313</t>
        </is>
      </c>
      <c r="B14" s="167" t="inlineStr">
        <is>
          <t>A.N.@@._Z.S1313._Z.C.A.F.F3.T._Z.XDC._T.S.V.N._T.EDP3</t>
        </is>
      </c>
      <c r="C14" s="328" t="inlineStr">
        <is>
          <t>Debt securities (F.3)</t>
        </is>
      </c>
      <c r="D14" s="496" t="n">
        <v>0</v>
      </c>
      <c r="E14" s="496" t="n">
        <v>0</v>
      </c>
      <c r="F14" s="496" t="n">
        <v>-1</v>
      </c>
      <c r="G14" s="496" t="n">
        <v>0</v>
      </c>
      <c r="H14" s="349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T3.F4.S1313</t>
        </is>
      </c>
      <c r="B15" s="167" t="inlineStr">
        <is>
          <t>A.N.@@._Z.S1313._Z.C.A.F.F4.T._Z.XDC._T.S.V.N._T.EDP3</t>
        </is>
      </c>
      <c r="C15" s="328" t="inlineStr">
        <is>
          <t xml:space="preserve">Loans (F.4) </t>
        </is>
      </c>
      <c r="D15" s="496" t="n">
        <v>382</v>
      </c>
      <c r="E15" s="496" t="n">
        <v>61</v>
      </c>
      <c r="F15" s="496" t="n">
        <v>82</v>
      </c>
      <c r="G15" s="496" t="n">
        <v>-35</v>
      </c>
      <c r="H15" s="349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T3.F4ACQ.S1313</t>
        </is>
      </c>
      <c r="B16" s="167" t="inlineStr">
        <is>
          <t>A.N.@@._Z.S1313._Z.C.AI.F.F4.T._Z.XDC._T.S.V.N._T.EDP3</t>
        </is>
      </c>
      <c r="C16" s="329" t="inlineStr">
        <is>
          <t xml:space="preserve">   Increase (+)</t>
        </is>
      </c>
      <c r="D16" s="497" t="n">
        <v>382</v>
      </c>
      <c r="E16" s="498" t="n">
        <v>61</v>
      </c>
      <c r="F16" s="498" t="n">
        <v>82</v>
      </c>
      <c r="G16" s="499" t="n">
        <v>-35</v>
      </c>
      <c r="H16" s="349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T3.F4DIS.S1313</t>
        </is>
      </c>
      <c r="B17" s="167" t="inlineStr">
        <is>
          <t>A.N.@@._Z.S1313._Z.C.AD.F.F4.T._Z.XDC._T.S.V.N._T.EDP3</t>
        </is>
      </c>
      <c r="C17" s="329" t="inlineStr">
        <is>
          <t xml:space="preserve">   Reduction (-)</t>
        </is>
      </c>
      <c r="D17" s="500" t="n">
        <v>0</v>
      </c>
      <c r="E17" s="501" t="n">
        <v>0</v>
      </c>
      <c r="F17" s="501" t="n">
        <v>0</v>
      </c>
      <c r="G17" s="502" t="n">
        <v>0</v>
      </c>
      <c r="H17" s="349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T3.F41.S1313</t>
        </is>
      </c>
      <c r="B18" s="167" t="inlineStr">
        <is>
          <t>A.N.@@._Z.S1313._Z.C.A.F.F4.S._Z.XDC._T.S.V.N._T.EDP3</t>
        </is>
      </c>
      <c r="C18" s="330" t="inlineStr">
        <is>
          <t xml:space="preserve">  Short term loans (F.41), net </t>
        </is>
      </c>
      <c r="D18" s="496" t="n">
        <v>382</v>
      </c>
      <c r="E18" s="496" t="n">
        <v>61</v>
      </c>
      <c r="F18" s="496" t="n">
        <v>82</v>
      </c>
      <c r="G18" s="496" t="n">
        <v>-35</v>
      </c>
      <c r="H18" s="349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T3.F42.S1313</t>
        </is>
      </c>
      <c r="B19" s="167" t="inlineStr">
        <is>
          <t>A.N.@@._Z.S1313._Z.C.A.F.F4.L._Z.XDC._T.S.V.N._T.EDP3</t>
        </is>
      </c>
      <c r="C19" s="330" t="inlineStr">
        <is>
          <t xml:space="preserve">  Long-term loans (F.42)</t>
        </is>
      </c>
      <c r="D19" s="496" t="n">
        <v>0</v>
      </c>
      <c r="E19" s="496" t="n">
        <v>0</v>
      </c>
      <c r="F19" s="496" t="n">
        <v>0</v>
      </c>
      <c r="G19" s="496" t="n">
        <v>0</v>
      </c>
      <c r="H19" s="349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T3.F42ACQ.S1313</t>
        </is>
      </c>
      <c r="B20" s="167" t="inlineStr">
        <is>
          <t>A.N.@@._Z.S1313._Z.C.AI.F.F4.L._Z.XDC._T.S.V.N._T.EDP3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5" t="n">
        <v>0</v>
      </c>
      <c r="H20" s="349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T3.F42DIS.S1313</t>
        </is>
      </c>
      <c r="B21" s="167" t="inlineStr">
        <is>
          <t>A.N.@@._Z.S1313._Z.C.AD.F.F4.L._Z.XDC._T.S.V.N._T.EDP3</t>
        </is>
      </c>
      <c r="C21" s="331" t="inlineStr">
        <is>
          <t xml:space="preserve">       Reduction (-)</t>
        </is>
      </c>
      <c r="D21" s="506" t="n">
        <v>0</v>
      </c>
      <c r="E21" s="507" t="n">
        <v>0</v>
      </c>
      <c r="F21" s="507" t="n">
        <v>0</v>
      </c>
      <c r="G21" s="508" t="n">
        <v>0</v>
      </c>
      <c r="H21" s="349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T3.F5.S1313</t>
        </is>
      </c>
      <c r="B22" s="167" t="inlineStr">
        <is>
          <t>A.N.@@._Z.S1313._Z.C.A.F.F5.T._Z.XDC._T.S.V.N._T.EDP3</t>
        </is>
      </c>
      <c r="C22" s="328" t="inlineStr">
        <is>
          <t>Equity and investment fund shares/units (F.5)</t>
        </is>
      </c>
      <c r="D22" s="496" t="n">
        <v>0</v>
      </c>
      <c r="E22" s="496" t="n">
        <v>0</v>
      </c>
      <c r="F22" s="496" t="n">
        <v>0</v>
      </c>
      <c r="G22" s="496" t="n">
        <v>0</v>
      </c>
      <c r="H22" s="349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T3.F5PN.S1313</t>
        </is>
      </c>
      <c r="B23" s="167" t="inlineStr">
        <is>
          <t>A.N.@@._Z.S1313._Z.C.A.F.F5PN.T._Z.XDC._T.S.V.N._T.EDP3</t>
        </is>
      </c>
      <c r="C23" s="330" t="inlineStr">
        <is>
          <t xml:space="preserve">   Portfolio investments, net(2)</t>
        </is>
      </c>
      <c r="D23" s="496" t="n">
        <v>0</v>
      </c>
      <c r="E23" s="496" t="n">
        <v>0</v>
      </c>
      <c r="F23" s="496" t="n">
        <v>0</v>
      </c>
      <c r="G23" s="496" t="n">
        <v>0</v>
      </c>
      <c r="H23" s="349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T3.F5OP.S1313</t>
        </is>
      </c>
      <c r="B24" s="167" t="inlineStr">
        <is>
          <t>A.N.@@._Z.S1313._Z.C.A.F.F5OP.T._Z.XDC._T.S.V.N._T.EDP3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49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T3.F5OPACQ.S1313</t>
        </is>
      </c>
      <c r="B25" s="167" t="inlineStr">
        <is>
          <t>A.N.@@._Z.S1313._Z.C.AI.F.F5OP.T._Z.XDC._T.S.V.N._T.EDP3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1" t="n">
        <v>0</v>
      </c>
      <c r="H25" s="349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T3.F5OPDIS.S1313</t>
        </is>
      </c>
      <c r="B26" s="167" t="inlineStr">
        <is>
          <t>A.N.@@._Z.S1313._Z.C.AD.F.F5OP.T._Z.XDC._T.S.V.N._T.EDP3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1" t="n">
        <v>0</v>
      </c>
      <c r="H26" s="349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T3.F71.S1313</t>
        </is>
      </c>
      <c r="B27" s="167" t="inlineStr">
        <is>
          <t>A.N.@@._Z.S1313._Z.C.A.F.F71.T._Z.XDC._T.S.V.N._T.EDP3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49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T3.F8.S1313</t>
        </is>
      </c>
      <c r="B28" s="167" t="inlineStr">
        <is>
          <t>A.N.@@._Z.S1313._Z.C.A.F.F8.T._Z.XDC._T.S.V.N._T.EDP3</t>
        </is>
      </c>
      <c r="C28" s="328" t="inlineStr">
        <is>
          <t xml:space="preserve">Other accounts receivable (F.8) </t>
        </is>
      </c>
      <c r="D28" s="496" t="n">
        <v>-78</v>
      </c>
      <c r="E28" s="496" t="n">
        <v>5</v>
      </c>
      <c r="F28" s="496" t="n">
        <v>19</v>
      </c>
      <c r="G28" s="496" t="n">
        <v>21</v>
      </c>
      <c r="H28" s="349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T3.OFA.S1313</t>
        </is>
      </c>
      <c r="B29" s="167" t="inlineStr">
        <is>
          <t>A.N.@@._Z.S1313._Z.C.A.F.FN.T._Z.XDC._T.S.V.N._T.EDP3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49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49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T3.ADJ.S1313</t>
        </is>
      </c>
      <c r="B31" s="167" t="inlineStr">
        <is>
          <t>A.N.@@._Z.S1313._Z.C._X.ORADJ._Z.T._Z.XDC._T.S.V.N._T.EDP3</t>
        </is>
      </c>
      <c r="C31" s="333" t="inlineStr">
        <is>
          <t>Adjustments (2)</t>
        </is>
      </c>
      <c r="D31" s="488" t="n">
        <v>12</v>
      </c>
      <c r="E31" s="488" t="n">
        <v>-367</v>
      </c>
      <c r="F31" s="488" t="n">
        <v>-383</v>
      </c>
      <c r="G31" s="488" t="n">
        <v>-107</v>
      </c>
      <c r="H31" s="349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T3.LIA.S1313</t>
        </is>
      </c>
      <c r="B32" s="167" t="inlineStr">
        <is>
          <t>A.N.@@._Z.S1313._Z.C.L.F.F7.T._Z.XDC._T.S.V.N._T.EDP3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49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T3.OAP.S1313</t>
        </is>
      </c>
      <c r="B33" s="167" t="inlineStr">
        <is>
          <t>A.N.@@._Z.S1313._Z.C.L.F.F8.T._Z.XDC._T.S.V.N._T.EDP3</t>
        </is>
      </c>
      <c r="C33" s="328" t="inlineStr">
        <is>
          <t>Net incurrence (-) of other accounts payable (F.8)</t>
        </is>
      </c>
      <c r="D33" s="496" t="n">
        <v>12</v>
      </c>
      <c r="E33" s="496" t="n">
        <v>-367</v>
      </c>
      <c r="F33" s="496" t="n">
        <v>-383</v>
      </c>
      <c r="G33" s="496" t="n">
        <v>-107</v>
      </c>
      <c r="H33" s="349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T3.OLIA.S1313</t>
        </is>
      </c>
      <c r="B34" s="167" t="inlineStr">
        <is>
          <t>A.N.@@._Z.S1313._Z.C.L.F.FV.T._Z.XDC._T.S.V.N._T.EDP3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49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512" t="n"/>
      <c r="E35" s="513" t="n"/>
      <c r="F35" s="513" t="n"/>
      <c r="G35" s="514" t="n"/>
      <c r="H35" s="349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T3.ISS_A.S1313</t>
        </is>
      </c>
      <c r="B36" s="167" t="inlineStr">
        <is>
          <t>A.N.@@._Z.S1313._Z.C._Z.ORINV._Z.T._Z.XDC._T.S.V.N._T.EDP3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49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T3.D41_A.S1313</t>
        </is>
      </c>
      <c r="B37" s="167" t="inlineStr">
        <is>
          <t>A.N.@@._Z.S1313._Z.C._Z.ORD41A._Z.T._Z.XDC._T.S.V.N._T.EDP3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49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T3.RED_A.S1313</t>
        </is>
      </c>
      <c r="B38" s="167" t="inlineStr">
        <is>
          <t>A.N.@@._Z.S1313._Z.C.L.ORRNV._Z.T._Z.XDC._T.S.V.N._T.EDP3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49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49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T3.FREV_A.S1313</t>
        </is>
      </c>
      <c r="B40" s="167" t="inlineStr">
        <is>
          <t>A.N.@@._Z.S1313._Z.C._Z.ORFCD._Z.T._Z.XDC._T.S.V.N._T.EDP3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49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T3.K61.S1313</t>
        </is>
      </c>
      <c r="B41" s="167" t="inlineStr">
        <is>
          <t>A.N.@@._Z.S1313._Z.C._Z.K61._Z.T._Z.XDC._T.S.V.N._T.EDP3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49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T3.OCVO_A.S1313</t>
        </is>
      </c>
      <c r="B42" s="167" t="inlineStr">
        <is>
          <t>A.N.@@._Z.S1313._Z.C._Z.KX._Z.T._Z.XDC._T.S.V.N._T.EDP3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49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49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T3.SD.S1313</t>
        </is>
      </c>
      <c r="B44" s="167" t="inlineStr">
        <is>
          <t>A.N.@@._Z.S1313._Z.C._Z.YA3._Z.T._Z.XDC._T.S.V.N._T.EDP3</t>
        </is>
      </c>
      <c r="C44" s="333" t="inlineStr">
        <is>
          <t>Statistical discrepancies</t>
        </is>
      </c>
      <c r="D44" s="496" t="n">
        <v>3</v>
      </c>
      <c r="E44" s="496" t="n">
        <v>-2</v>
      </c>
      <c r="F44" s="496" t="n">
        <v>-10</v>
      </c>
      <c r="G44" s="496" t="n">
        <v>-36</v>
      </c>
      <c r="H44" s="349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T3.B9_SD.S1313</t>
        </is>
      </c>
      <c r="B45" s="167" t="inlineStr">
        <is>
          <t>A.N.@@._Z.S1313._Z.C._Z.B9FX9._Z._Z._Z.XDC._T.S.V.N._T.EDP3</t>
        </is>
      </c>
      <c r="C45" s="328" t="inlineStr">
        <is>
          <t>Difference between capital and financial accounts (B.9-B.9f)</t>
        </is>
      </c>
      <c r="D45" s="496" t="n">
        <v>3</v>
      </c>
      <c r="E45" s="496" t="n">
        <v>-2</v>
      </c>
      <c r="F45" s="496" t="n">
        <v>-10</v>
      </c>
      <c r="G45" s="496" t="n">
        <v>-36</v>
      </c>
      <c r="H45" s="349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T3.OSD.S1313</t>
        </is>
      </c>
      <c r="B46" s="167" t="inlineStr">
        <is>
          <t>A.N.@@._Z.S1313._Z.C._Z.YA3O._Z.T._Z.XDC._T.S.V.N._T.EDP3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49" t="n"/>
      <c r="I46" s="351" t="n"/>
      <c r="L46" s="195" t="n"/>
      <c r="M46" s="195" t="n"/>
      <c r="N46" s="195" t="n"/>
      <c r="O46" s="195" t="n"/>
    </row>
    <row r="47" ht="12.75" customHeight="1" thickBot="1">
      <c r="A47" s="166" t="n"/>
      <c r="B47" s="201" t="n"/>
      <c r="C47" s="332" t="n"/>
      <c r="D47" s="512" t="n"/>
      <c r="E47" s="513" t="n"/>
      <c r="F47" s="513" t="n"/>
      <c r="G47" s="514" t="n"/>
      <c r="H47" s="350" t="n"/>
      <c r="I47" s="351" t="n"/>
      <c r="L47" s="195" t="n"/>
      <c r="M47" s="195" t="n"/>
      <c r="N47" s="195" t="n"/>
      <c r="O47" s="195" t="n"/>
    </row>
    <row r="48" ht="20.25" customFormat="1" customHeight="1" s="168" thickBot="1" thickTop="1">
      <c r="A48" s="166" t="inlineStr">
        <is>
          <t>T3.CHDEBT.S1313</t>
        </is>
      </c>
      <c r="B48" s="167" t="inlineStr">
        <is>
          <t>A.N.@@._Z.S1313._Z.C._Z.LX.GD.T._Z.XDC._T.F.V.N._T.EDP3</t>
        </is>
      </c>
      <c r="C48" s="311" t="inlineStr">
        <is>
          <t>Change in local government (S.1313) consolidated gross debt (1, 2)</t>
        </is>
      </c>
      <c r="D48" s="465" t="n">
        <v>-30</v>
      </c>
      <c r="E48" s="466" t="n">
        <v>-8</v>
      </c>
      <c r="F48" s="466" t="n">
        <v>5</v>
      </c>
      <c r="G48" s="466" t="n">
        <v>-42</v>
      </c>
      <c r="H48" s="313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15" t="n"/>
      <c r="E49" s="515" t="n"/>
      <c r="F49" s="515" t="n"/>
      <c r="G49" s="515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16" t="n"/>
      <c r="E50" s="517" t="n"/>
      <c r="F50" s="517" t="n"/>
      <c r="G50" s="517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T3.CTDEBT.S1313</t>
        </is>
      </c>
      <c r="B51" s="167" t="inlineStr">
        <is>
          <t>A.N.@@._Z.S1313.S13.C.NE.LE.GD.T._Z.XDC._T.F.V.N._T.EDP3</t>
        </is>
      </c>
      <c r="C51" s="311" t="inlineStr">
        <is>
          <t>Local government contribution to general government debt (a=b-c) (5)</t>
        </is>
      </c>
      <c r="D51" s="465" t="n">
        <v>-1484</v>
      </c>
      <c r="E51" s="466" t="n">
        <v>-1651</v>
      </c>
      <c r="F51" s="466" t="n">
        <v>-1604</v>
      </c>
      <c r="G51" s="466" t="n">
        <v>-1567</v>
      </c>
      <c r="H51" s="313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T3.DEBT.S1313</t>
        </is>
      </c>
      <c r="B52" s="167" t="inlineStr">
        <is>
          <t>A.N.@@._Z.S1313._Z.C.L.LE.GD.T._Z.XDC._T.F.V.N._T.EDP3</t>
        </is>
      </c>
      <c r="C52" s="352" t="inlineStr">
        <is>
          <t xml:space="preserve">  Local government gross debt (level) (b) (2, 5)</t>
        </is>
      </c>
      <c r="D52" s="518" t="n">
        <v>1134</v>
      </c>
      <c r="E52" s="518" t="n">
        <v>1126</v>
      </c>
      <c r="F52" s="518" t="n">
        <v>1131</v>
      </c>
      <c r="G52" s="518" t="n">
        <v>1089</v>
      </c>
      <c r="H52" s="369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T3.HOLD.S1313</t>
        </is>
      </c>
      <c r="B53" s="167" t="inlineStr">
        <is>
          <t>A.N.@@._Z.S1313.S13R._Z.A.LE.GD.T._Z.XDC._T.F.V.N._T.EDP3</t>
        </is>
      </c>
      <c r="C53" s="370" t="inlineStr">
        <is>
          <t xml:space="preserve">  Local government holdings of other subsectors debt (level) (c)(5)</t>
        </is>
      </c>
      <c r="D53" s="519" t="n">
        <v>2618</v>
      </c>
      <c r="E53" s="519" t="n">
        <v>2777</v>
      </c>
      <c r="F53" s="519" t="n">
        <v>2735</v>
      </c>
      <c r="G53" s="519" t="n">
        <v>2656</v>
      </c>
      <c r="H53" s="371" t="n"/>
      <c r="I53" s="288" t="n"/>
      <c r="L53" s="195" t="n"/>
      <c r="M53" s="195" t="n"/>
      <c r="N53" s="195" t="n"/>
      <c r="O53" s="195" t="n"/>
    </row>
    <row r="54" ht="9.75" customHeight="1" thickBot="1">
      <c r="A54" s="173" t="n"/>
      <c r="B54" s="201" t="n"/>
      <c r="C54" s="353" t="n"/>
      <c r="D54" s="202" t="n"/>
      <c r="E54" s="202" t="n"/>
      <c r="F54" s="202" t="n"/>
      <c r="G54" s="202" t="n"/>
      <c r="H54" s="346" t="n"/>
      <c r="I54" s="288" t="n"/>
    </row>
    <row r="55" ht="19.5" customHeight="1" thickBot="1" thickTop="1">
      <c r="A55" s="173" t="n"/>
      <c r="B55" s="201" t="n"/>
      <c r="C55" s="362">
        <f>'Table 3A'!$C$50</f>
        <v/>
      </c>
      <c r="D55" s="356" t="n"/>
      <c r="E55" s="356" t="n"/>
      <c r="F55" s="356" t="n"/>
      <c r="G55" s="356" t="n"/>
      <c r="H55" s="364" t="n"/>
      <c r="I55" s="288" t="n"/>
    </row>
    <row r="56" ht="8.25" customHeight="1" thickTop="1">
      <c r="A56" s="173" t="n"/>
      <c r="B56" s="201" t="n"/>
      <c r="C56" s="336" t="n"/>
      <c r="D56" s="337" t="n"/>
      <c r="E56" s="338" t="n"/>
      <c r="F56" s="338" t="n"/>
      <c r="G56" s="338" t="n"/>
      <c r="H56" s="338" t="n"/>
      <c r="I56" s="288" t="n"/>
    </row>
    <row r="57">
      <c r="A57" s="173" t="n"/>
      <c r="B57" s="201" t="n"/>
      <c r="C57" s="339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local government.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 thickBot="1">
      <c r="A60" s="174" t="n"/>
      <c r="B60" s="201" t="n"/>
      <c r="C60" s="366" t="inlineStr">
        <is>
          <t xml:space="preserve">(3) Due to exchange-rate movements. </t>
        </is>
      </c>
      <c r="D60" s="367" t="n"/>
      <c r="E60" s="368" t="n"/>
      <c r="F60" s="368" t="n"/>
      <c r="G60" s="263" t="n"/>
      <c r="H60" s="368" t="n"/>
      <c r="I60" s="305" t="n"/>
    </row>
    <row r="61" ht="9.75" customHeight="1" thickBot="1" thickTop="1">
      <c r="A61" s="176" t="n"/>
      <c r="B61" s="208" t="n"/>
      <c r="C61" s="152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3D is fully completed","WARNING - Table 3D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T3.B9.S1313+ T3.FA.S1313+T3.ADJ.S1313+T3.SD.S1313=T3.CHDEBT.S1313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T3.FA.S1313=T3.F2.S1313+T3.F3.S1313+T3.F4.S1313+ T3.F5.S1313+T3.F71.S1313+T3.F8.S1313+T3.OFA.S1313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T3.F4.S1313=T3.F41.S1313+T3.F42.S1313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T3.F4.S1313=T3.F4ACQ.S1313+T3.F4DIS.S1313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T3.F42.S1313=T3.F42ACQ.S1313+T3.F42DIS.S1313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T3.F5.S1313=T3.F5PN.S1313+T3.F5OP.S1313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T3.F5OP.S1313=T3.F5OPACQ.S1313+T3.F5OPDIS.S1313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T3.ADJ.S1313=T3.LIA.S1313+T3.OAP.S1313+T3.OLIA.S1313+T3.ISS_A.S1313+T3.D41_A.S1313+T3.RED_A.S1313+
+T3.FREV_A.S1313+T3.K61.S1313+T3.OCVO_A.S1313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T3.SD.S1313=T3.B9_SD.S1313+T3.OSD.S1313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T3.CHDEBT.S1313 = T3.DEBT.S1313(n) - T3.DEBT.S1313(n-1)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T3.CTDEBT.S1313=T3.DEBT.S1313-T3.HOLD.S1313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T1.B9.S1313+T3.B9.S1313=0</t>
        </is>
      </c>
      <c r="D78" s="235">
        <f>IF('Table 1'!E13="M",0,'Table 1'!E13)+IF(D10="M",0,D10)</f>
        <v/>
      </c>
      <c r="E78" s="235">
        <f>IF('Table 1'!F13="M",0,'Table 1'!F13)+IF(E10="M",0,E10)</f>
        <v/>
      </c>
      <c r="F78" s="235">
        <f>IF('Table 1'!G13="M",0,'Table 1'!G13)+IF(F10="M",0,F10)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2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xl/worksheets/sheet9.xml><?xml version="1.0" encoding="utf-8"?>
<worksheet xmlns="http://schemas.openxmlformats.org/spreadsheetml/2006/main">
  <sheetPr codeName="Sheet3" transitionEvaluation="1">
    <tabColor rgb="FF00FF00"/>
    <outlinePr summaryBelow="1" summaryRight="1"/>
    <pageSetUpPr fitToPage="1"/>
  </sheetPr>
  <dimension ref="A1:Q78"/>
  <sheetViews>
    <sheetView showGridLines="0" defaultGridColor="0" topLeftCell="C1" colorId="22" zoomScale="60" zoomScaleNormal="60" zoomScaleSheetLayoutView="80" workbookViewId="0">
      <selection activeCell="D10" sqref="D10:G53"/>
    </sheetView>
  </sheetViews>
  <sheetFormatPr baseColWidth="8" defaultColWidth="9.77734375" defaultRowHeight="15.75"/>
  <cols>
    <col hidden="1" width="12.44140625" customWidth="1" style="178" min="1" max="1"/>
    <col hidden="1" width="41" customWidth="1" style="153" min="2" max="2"/>
    <col width="68.44140625" customWidth="1" style="151" min="3" max="3"/>
    <col width="13.33203125" customWidth="1" style="152" min="4" max="7"/>
    <col width="15.88671875" customWidth="1" style="152" min="8" max="8"/>
    <col width="5.33203125" customWidth="1" style="152" min="9" max="9"/>
    <col width="1" customWidth="1" style="152" min="10" max="10"/>
    <col width="0.5546875" customWidth="1" style="152" min="11" max="11"/>
    <col width="9.77734375" customWidth="1" style="152" min="12" max="12"/>
    <col width="9.6640625" customWidth="1" style="152" min="13" max="13"/>
    <col width="13.109375" customWidth="1" style="152" min="14" max="14"/>
    <col width="9.33203125" customWidth="1" style="152" min="15" max="15"/>
    <col width="9.77734375" customWidth="1" style="152" min="16" max="16384"/>
  </cols>
  <sheetData>
    <row r="1" ht="9.75" customHeight="1">
      <c r="B1" s="178" t="n"/>
      <c r="C1" s="162" t="n"/>
      <c r="D1" s="157" t="n"/>
      <c r="E1" s="175" t="n"/>
      <c r="F1" s="175" t="n"/>
      <c r="G1" s="175" t="n"/>
      <c r="H1" s="153" t="n"/>
      <c r="I1" s="153" t="n"/>
      <c r="L1" s="154">
        <f>'Cover page'!$N$1</f>
        <v/>
      </c>
      <c r="M1" s="154" t="n">
        <v>3</v>
      </c>
      <c r="N1" s="154" t="n">
        <v>4</v>
      </c>
      <c r="O1" s="154" t="n">
        <v>5</v>
      </c>
      <c r="P1" s="154" t="n">
        <v>6</v>
      </c>
      <c r="Q1" s="157" t="n"/>
    </row>
    <row r="2" ht="18" customHeight="1">
      <c r="B2" s="178" t="inlineStr">
        <is>
          <t xml:space="preserve"> </t>
        </is>
      </c>
      <c r="C2" s="155" t="inlineStr">
        <is>
          <t xml:space="preserve">Table 3E: Provision of the data which explain the contributions of the surplus/ deficit and the other relevant factors to the variation in the debt level </t>
        </is>
      </c>
      <c r="D2" s="156" t="n"/>
      <c r="E2" s="157" t="n"/>
      <c r="F2" s="157" t="n"/>
      <c r="G2" s="157" t="n"/>
    </row>
    <row r="3" ht="18" customHeight="1">
      <c r="B3" s="178" t="n"/>
      <c r="C3" s="155" t="inlineStr">
        <is>
          <t>and the consolidation of debt (social security funds)</t>
        </is>
      </c>
      <c r="D3" s="156" t="n"/>
      <c r="E3" s="157" t="n"/>
      <c r="F3" s="157" t="n"/>
      <c r="G3" s="157" t="n"/>
    </row>
    <row r="4" ht="16.5" customHeight="1" thickBot="1">
      <c r="B4" s="178" t="n"/>
      <c r="C4" s="206" t="n"/>
      <c r="D4" s="220" t="n"/>
      <c r="E4" s="157" t="n"/>
      <c r="F4" s="157" t="n"/>
      <c r="G4" s="157" t="n"/>
    </row>
    <row r="5" ht="16.5" customHeight="1" thickTop="1">
      <c r="A5" s="236" t="n"/>
      <c r="B5" s="237" t="n"/>
      <c r="C5" s="280" t="n"/>
      <c r="D5" s="245" t="n"/>
      <c r="E5" s="245" t="n"/>
      <c r="F5" s="245" t="n"/>
      <c r="G5" s="281" t="n"/>
      <c r="H5" s="282" t="n"/>
      <c r="I5" s="283" t="n"/>
    </row>
    <row r="6">
      <c r="A6" s="174" t="n"/>
      <c r="B6" s="201" t="n"/>
      <c r="C6" s="247">
        <f>'Cover page'!E14</f>
        <v/>
      </c>
      <c r="D6" s="211" t="n"/>
      <c r="E6" s="211" t="inlineStr">
        <is>
          <t>Year</t>
        </is>
      </c>
      <c r="F6" s="211" t="n"/>
      <c r="G6" s="211" t="n"/>
      <c r="H6" s="200" t="n"/>
      <c r="I6" s="288" t="n"/>
    </row>
    <row r="7">
      <c r="A7" s="160" t="n"/>
      <c r="B7" s="163" t="inlineStr">
        <is>
          <t>SDMX series</t>
        </is>
      </c>
      <c r="C7" s="251" t="inlineStr">
        <is>
          <t>Data are in ...(millions of units of national currency)</t>
        </is>
      </c>
      <c r="D7" s="242">
        <f>'Table 1'!E5</f>
        <v/>
      </c>
      <c r="E7" s="242">
        <f>'Table 1'!F5</f>
        <v/>
      </c>
      <c r="F7" s="242">
        <f>'Table 1'!G5</f>
        <v/>
      </c>
      <c r="G7" s="242">
        <f>'Table 1'!H5</f>
        <v/>
      </c>
      <c r="H7" s="271" t="n"/>
      <c r="I7" s="288" t="n"/>
    </row>
    <row r="8">
      <c r="A8" s="160" t="n"/>
      <c r="B8" s="164" t="n"/>
      <c r="C8" s="247">
        <f>'Cover page'!E13</f>
        <v/>
      </c>
      <c r="D8" s="269" t="n"/>
      <c r="E8" s="269" t="n"/>
      <c r="F8" s="269" t="n"/>
      <c r="G8" s="270" t="n"/>
      <c r="H8" s="272" t="n"/>
      <c r="I8" s="288" t="n"/>
    </row>
    <row r="9" ht="10.5" customHeight="1" thickBot="1">
      <c r="A9" s="160" t="n"/>
      <c r="B9" s="165" t="n"/>
      <c r="C9" s="285" t="n"/>
      <c r="D9" s="373" t="n"/>
      <c r="E9" s="376" t="n"/>
      <c r="F9" s="375" t="n"/>
      <c r="G9" s="376" t="n"/>
      <c r="H9" s="374" t="n"/>
      <c r="I9" s="288" t="n"/>
    </row>
    <row r="10" ht="18" customHeight="1" thickBot="1" thickTop="1">
      <c r="A10" s="166" t="inlineStr">
        <is>
          <t>T3.B9.S1314</t>
        </is>
      </c>
      <c r="B10" s="167" t="inlineStr">
        <is>
          <t>A.N.@@._Z.S1314._Z._Z.B.B9._Z._Z._Z.XDC._T.S.V.N._T.EDP3</t>
        </is>
      </c>
      <c r="C10" s="311" t="inlineStr">
        <is>
          <t>Net lending (-)/ net borrowing (+) (B.9) of social security funds (S.1314)*</t>
        </is>
      </c>
      <c r="D10" s="520" t="n">
        <v>-1600</v>
      </c>
      <c r="E10" s="520" t="n">
        <v>-2743</v>
      </c>
      <c r="F10" s="520" t="n">
        <v>-937</v>
      </c>
      <c r="G10" s="520" t="n">
        <v>-1101</v>
      </c>
      <c r="H10" s="372" t="n"/>
      <c r="I10" s="288" t="n"/>
      <c r="L10" s="195" t="n"/>
      <c r="M10" s="195" t="n"/>
      <c r="N10" s="195" t="n"/>
      <c r="O10" s="195" t="n"/>
    </row>
    <row r="11" ht="6" customHeight="1" thickTop="1">
      <c r="A11" s="166" t="n"/>
      <c r="B11" s="201" t="n"/>
      <c r="C11" s="326" t="n"/>
      <c r="D11" s="458" t="n"/>
      <c r="E11" s="458" t="n"/>
      <c r="F11" s="458" t="n"/>
      <c r="G11" s="467" t="n"/>
      <c r="H11" s="379" t="n"/>
      <c r="I11" s="288" t="n"/>
      <c r="L11" s="195" t="n"/>
      <c r="M11" s="195" t="n"/>
      <c r="N11" s="195" t="n"/>
      <c r="O11" s="195" t="n"/>
    </row>
    <row r="12" ht="16.5" customFormat="1" customHeight="1" s="168">
      <c r="A12" s="166" t="inlineStr">
        <is>
          <t>T3.FA.S1314</t>
        </is>
      </c>
      <c r="B12" s="167" t="inlineStr">
        <is>
          <t>A.N.@@._Z.S1314._Z.C.A.F.F.T._Z.XDC._T.S.V.N._T.EDP3</t>
        </is>
      </c>
      <c r="C12" s="327" t="inlineStr">
        <is>
          <t>Net acquisition (+) of financial assets (2)</t>
        </is>
      </c>
      <c r="D12" s="468" t="n">
        <v>1379</v>
      </c>
      <c r="E12" s="468" t="n">
        <v>3196</v>
      </c>
      <c r="F12" s="468" t="n">
        <v>552</v>
      </c>
      <c r="G12" s="468" t="n">
        <v>415</v>
      </c>
      <c r="H12" s="380" t="n"/>
      <c r="I12" s="351" t="n"/>
      <c r="L12" s="195" t="n"/>
      <c r="M12" s="195" t="n"/>
      <c r="N12" s="195" t="n"/>
      <c r="O12" s="195" t="n"/>
    </row>
    <row r="13" ht="16.5" customFormat="1" customHeight="1" s="168">
      <c r="A13" s="166" t="inlineStr">
        <is>
          <t>T3.F2.S1314</t>
        </is>
      </c>
      <c r="B13" s="167" t="inlineStr">
        <is>
          <t>A.N.@@._Z.S1314._Z.C.A.F.F2.T._Z.XDC._T.S.V.N._T.EDP3</t>
        </is>
      </c>
      <c r="C13" s="328" t="inlineStr">
        <is>
          <t>Currency and deposits (F.2)</t>
        </is>
      </c>
      <c r="D13" s="496" t="n">
        <v>435</v>
      </c>
      <c r="E13" s="496" t="n">
        <v>-1433</v>
      </c>
      <c r="F13" s="496" t="n">
        <v>-747</v>
      </c>
      <c r="G13" s="496" t="n">
        <v>1601</v>
      </c>
      <c r="H13" s="380" t="n"/>
      <c r="I13" s="351" t="n"/>
      <c r="L13" s="195" t="n"/>
      <c r="M13" s="195" t="n"/>
      <c r="N13" s="195" t="n"/>
      <c r="O13" s="195" t="n"/>
    </row>
    <row r="14" ht="16.5" customFormat="1" customHeight="1" s="168">
      <c r="A14" s="166" t="inlineStr">
        <is>
          <t>T3.F3.S1314</t>
        </is>
      </c>
      <c r="B14" s="167" t="inlineStr">
        <is>
          <t>A.N.@@._Z.S1314._Z.C.A.F.F3.T._Z.XDC._T.S.V.N._T.EDP3</t>
        </is>
      </c>
      <c r="C14" s="328" t="inlineStr">
        <is>
          <t>Debt securities (F.3)</t>
        </is>
      </c>
      <c r="D14" s="496" t="n">
        <v>156</v>
      </c>
      <c r="E14" s="496" t="n">
        <v>-23</v>
      </c>
      <c r="F14" s="496" t="n">
        <v>-370</v>
      </c>
      <c r="G14" s="496" t="n">
        <v>23</v>
      </c>
      <c r="H14" s="380" t="n"/>
      <c r="I14" s="351" t="n"/>
      <c r="L14" s="195" t="n"/>
      <c r="M14" s="195" t="n"/>
      <c r="N14" s="195" t="n"/>
      <c r="O14" s="195" t="n"/>
    </row>
    <row r="15" ht="16.5" customFormat="1" customHeight="1" s="168">
      <c r="A15" s="166" t="inlineStr">
        <is>
          <t>T3.F4.S1314</t>
        </is>
      </c>
      <c r="B15" s="167" t="inlineStr">
        <is>
          <t>A.N.@@._Z.S1314._Z.C.A.F.F4.T._Z.XDC._T.S.V.N._T.EDP3</t>
        </is>
      </c>
      <c r="C15" s="328" t="inlineStr">
        <is>
          <t xml:space="preserve">Loans (F.4) </t>
        </is>
      </c>
      <c r="D15" s="496" t="n">
        <v>526</v>
      </c>
      <c r="E15" s="496" t="n">
        <v>4273</v>
      </c>
      <c r="F15" s="496" t="n">
        <v>1568</v>
      </c>
      <c r="G15" s="496" t="n">
        <v>-954</v>
      </c>
      <c r="H15" s="380" t="n"/>
      <c r="I15" s="351" t="n"/>
      <c r="L15" s="195" t="n"/>
      <c r="M15" s="195" t="n"/>
      <c r="N15" s="195" t="n"/>
      <c r="O15" s="195" t="n"/>
    </row>
    <row r="16" ht="16.5" customFormat="1" customHeight="1" s="168">
      <c r="A16" s="166" t="inlineStr">
        <is>
          <t>T3.F4ACQ.S1314</t>
        </is>
      </c>
      <c r="B16" s="167" t="inlineStr">
        <is>
          <t>A.N.@@._Z.S1314._Z.C.AI.F.F4.T._Z.XDC._T.S.V.N._T.EDP3</t>
        </is>
      </c>
      <c r="C16" s="329" t="inlineStr">
        <is>
          <t xml:space="preserve">   Increase (+)</t>
        </is>
      </c>
      <c r="D16" s="497" t="n">
        <v>561</v>
      </c>
      <c r="E16" s="498" t="n">
        <v>4292</v>
      </c>
      <c r="F16" s="498" t="n">
        <v>1583</v>
      </c>
      <c r="G16" s="498" t="n">
        <v>0</v>
      </c>
      <c r="H16" s="380" t="n"/>
      <c r="I16" s="351" t="n"/>
      <c r="L16" s="195" t="n"/>
      <c r="M16" s="195" t="n"/>
      <c r="N16" s="195" t="n"/>
      <c r="O16" s="195" t="n"/>
    </row>
    <row r="17" ht="16.5" customFormat="1" customHeight="1" s="168">
      <c r="A17" s="166" t="inlineStr">
        <is>
          <t>T3.F4DIS.S1314</t>
        </is>
      </c>
      <c r="B17" s="167" t="inlineStr">
        <is>
          <t>A.N.@@._Z.S1314._Z.C.AD.F.F4.T._Z.XDC._T.S.V.N._T.EDP3</t>
        </is>
      </c>
      <c r="C17" s="329" t="inlineStr">
        <is>
          <t xml:space="preserve">   Reduction (-)</t>
        </is>
      </c>
      <c r="D17" s="501" t="n">
        <v>-35</v>
      </c>
      <c r="E17" s="501" t="n">
        <v>-19</v>
      </c>
      <c r="F17" s="502" t="n">
        <v>-15</v>
      </c>
      <c r="G17" s="498" t="n">
        <v>-954</v>
      </c>
      <c r="H17" s="380" t="n"/>
      <c r="I17" s="351" t="n"/>
      <c r="L17" s="195" t="n"/>
      <c r="M17" s="195" t="n"/>
      <c r="N17" s="195" t="n"/>
      <c r="O17" s="195" t="n"/>
    </row>
    <row r="18" ht="16.5" customFormat="1" customHeight="1" s="168">
      <c r="A18" s="166" t="inlineStr">
        <is>
          <t>T3.F41.S1314</t>
        </is>
      </c>
      <c r="B18" s="167" t="inlineStr">
        <is>
          <t>A.N.@@._Z.S1314._Z.C.A.F.F4.S._Z.XDC._T.S.V.N._T.EDP3</t>
        </is>
      </c>
      <c r="C18" s="330" t="inlineStr">
        <is>
          <t xml:space="preserve">  Short term loans (F.41), net </t>
        </is>
      </c>
      <c r="D18" s="496" t="n">
        <v>561</v>
      </c>
      <c r="E18" s="496" t="n">
        <v>4292</v>
      </c>
      <c r="F18" s="496" t="n">
        <v>1583</v>
      </c>
      <c r="G18" s="496" t="n">
        <v>-924</v>
      </c>
      <c r="H18" s="380" t="n"/>
      <c r="I18" s="351" t="n"/>
      <c r="L18" s="195" t="n"/>
      <c r="M18" s="195" t="n"/>
      <c r="N18" s="195" t="n"/>
      <c r="O18" s="195" t="n"/>
    </row>
    <row r="19" ht="16.5" customFormat="1" customHeight="1" s="168">
      <c r="A19" s="166" t="inlineStr">
        <is>
          <t>T3.F42.S1314</t>
        </is>
      </c>
      <c r="B19" s="167" t="inlineStr">
        <is>
          <t>A.N.@@._Z.S1314._Z.C.A.F.F4.L._Z.XDC._T.S.V.N._T.EDP3</t>
        </is>
      </c>
      <c r="C19" s="330" t="inlineStr">
        <is>
          <t xml:space="preserve">  Long-term loans (F.42)</t>
        </is>
      </c>
      <c r="D19" s="496" t="n">
        <v>-35</v>
      </c>
      <c r="E19" s="496" t="n">
        <v>-19</v>
      </c>
      <c r="F19" s="496" t="n">
        <v>-15</v>
      </c>
      <c r="G19" s="496" t="n">
        <v>-30</v>
      </c>
      <c r="H19" s="380" t="n"/>
      <c r="I19" s="351" t="n"/>
      <c r="L19" s="195" t="n"/>
      <c r="M19" s="195" t="n"/>
      <c r="N19" s="195" t="n"/>
      <c r="O19" s="195" t="n"/>
    </row>
    <row r="20" ht="16.5" customFormat="1" customHeight="1" s="168">
      <c r="A20" s="166" t="inlineStr">
        <is>
          <t>T3.F42ACQ.S1314</t>
        </is>
      </c>
      <c r="B20" s="167" t="inlineStr">
        <is>
          <t>A.N.@@._Z.S1314._Z.C.AI.F.F4.L._Z.XDC._T.S.V.N._T.EDP3</t>
        </is>
      </c>
      <c r="C20" s="331" t="inlineStr">
        <is>
          <t xml:space="preserve">       Increase (+)</t>
        </is>
      </c>
      <c r="D20" s="503" t="n">
        <v>0</v>
      </c>
      <c r="E20" s="504" t="n">
        <v>0</v>
      </c>
      <c r="F20" s="504" t="n">
        <v>0</v>
      </c>
      <c r="G20" s="504" t="n">
        <v>0</v>
      </c>
      <c r="H20" s="380" t="n"/>
      <c r="I20" s="351" t="n"/>
      <c r="L20" s="195" t="n"/>
      <c r="M20" s="195" t="n"/>
      <c r="N20" s="195" t="n"/>
      <c r="O20" s="195" t="n"/>
    </row>
    <row r="21" ht="16.5" customFormat="1" customHeight="1" s="168">
      <c r="A21" s="166" t="inlineStr">
        <is>
          <t>T3.F42DIS.S1314</t>
        </is>
      </c>
      <c r="B21" s="167" t="inlineStr">
        <is>
          <t>A.N.@@._Z.S1314._Z.C.AD.F.F4.L._Z.XDC._T.S.V.N._T.EDP3</t>
        </is>
      </c>
      <c r="C21" s="331" t="inlineStr">
        <is>
          <t xml:space="preserve">       Reduction (-)</t>
        </is>
      </c>
      <c r="D21" s="507" t="n">
        <v>-35</v>
      </c>
      <c r="E21" s="507" t="n">
        <v>-19</v>
      </c>
      <c r="F21" s="508" t="n">
        <v>-15</v>
      </c>
      <c r="G21" s="507" t="n">
        <v>-30</v>
      </c>
      <c r="H21" s="380" t="n"/>
      <c r="I21" s="351" t="n"/>
      <c r="L21" s="195" t="n"/>
      <c r="M21" s="195" t="n"/>
      <c r="N21" s="195" t="n"/>
      <c r="O21" s="195" t="n"/>
    </row>
    <row r="22" ht="16.5" customFormat="1" customHeight="1" s="168">
      <c r="A22" s="166" t="inlineStr">
        <is>
          <t>T3.F5.S1314</t>
        </is>
      </c>
      <c r="B22" s="167" t="inlineStr">
        <is>
          <t>A.N.@@._Z.S1314._Z.C.A.F.F5.T._Z.XDC._T.S.V.N._T.EDP3</t>
        </is>
      </c>
      <c r="C22" s="328" t="inlineStr">
        <is>
          <t>Equity and investment fund shares/units (F.5)</t>
        </is>
      </c>
      <c r="D22" s="496" t="n">
        <v>-3</v>
      </c>
      <c r="E22" s="496" t="n">
        <v>-63</v>
      </c>
      <c r="F22" s="496" t="n">
        <v>-75</v>
      </c>
      <c r="G22" s="496" t="n">
        <v>-80</v>
      </c>
      <c r="H22" s="380" t="n"/>
      <c r="I22" s="351" t="n"/>
      <c r="L22" s="195" t="n"/>
      <c r="M22" s="195" t="n"/>
      <c r="N22" s="195" t="n"/>
      <c r="O22" s="195" t="n"/>
    </row>
    <row r="23" ht="16.5" customFormat="1" customHeight="1" s="168">
      <c r="A23" s="166" t="inlineStr">
        <is>
          <t>T3.F5PN.S1314</t>
        </is>
      </c>
      <c r="B23" s="167" t="inlineStr">
        <is>
          <t>A.N.@@._Z.S1314._Z.C.A.F.F5PN.T._Z.XDC._T.S.V.N._T.EDP3</t>
        </is>
      </c>
      <c r="C23" s="330" t="inlineStr">
        <is>
          <t xml:space="preserve">   Portfolio investments, net(2)</t>
        </is>
      </c>
      <c r="D23" s="496" t="n">
        <v>-3</v>
      </c>
      <c r="E23" s="496" t="n">
        <v>-63</v>
      </c>
      <c r="F23" s="496" t="n">
        <v>-75</v>
      </c>
      <c r="G23" s="496" t="n">
        <v>-80</v>
      </c>
      <c r="H23" s="380" t="n"/>
      <c r="I23" s="351" t="n"/>
      <c r="L23" s="195" t="n"/>
      <c r="M23" s="195" t="n"/>
      <c r="N23" s="195" t="n"/>
      <c r="O23" s="195" t="n"/>
    </row>
    <row r="24" ht="16.5" customFormat="1" customHeight="1" s="168">
      <c r="A24" s="166" t="inlineStr">
        <is>
          <t>T3.F5OP.S1314</t>
        </is>
      </c>
      <c r="B24" s="167" t="inlineStr">
        <is>
          <t>A.N.@@._Z.S1314._Z.C.A.F.F5OP.T._Z.XDC._T.S.V.N._T.EDP3</t>
        </is>
      </c>
      <c r="C24" s="330" t="inlineStr">
        <is>
          <t xml:space="preserve">      Equity and investment fund shares/units other than portfolio investments</t>
        </is>
      </c>
      <c r="D24" s="496" t="n">
        <v>0</v>
      </c>
      <c r="E24" s="496" t="n">
        <v>0</v>
      </c>
      <c r="F24" s="496" t="n">
        <v>0</v>
      </c>
      <c r="G24" s="496" t="n">
        <v>0</v>
      </c>
      <c r="H24" s="380" t="n"/>
      <c r="I24" s="351" t="n"/>
      <c r="L24" s="195" t="n"/>
      <c r="M24" s="195" t="n"/>
      <c r="N24" s="195" t="n"/>
      <c r="O24" s="195" t="n"/>
    </row>
    <row r="25" ht="16.5" customFormat="1" customHeight="1" s="168">
      <c r="A25" s="166" t="inlineStr">
        <is>
          <t>T3.F5OPACQ.S1314</t>
        </is>
      </c>
      <c r="B25" s="167" t="inlineStr">
        <is>
          <t>A.N.@@._Z.S1314._Z.C.AI.F.F5OP.T._Z.XDC._T.S.V.N._T.EDP3</t>
        </is>
      </c>
      <c r="C25" s="331" t="inlineStr">
        <is>
          <t xml:space="preserve">        Increase (+)</t>
        </is>
      </c>
      <c r="D25" s="509" t="n">
        <v>0</v>
      </c>
      <c r="E25" s="510" t="n">
        <v>0</v>
      </c>
      <c r="F25" s="510" t="n">
        <v>0</v>
      </c>
      <c r="G25" s="510" t="n">
        <v>0</v>
      </c>
      <c r="H25" s="380" t="n"/>
      <c r="I25" s="351" t="n"/>
      <c r="L25" s="195" t="n"/>
      <c r="M25" s="195" t="n"/>
      <c r="N25" s="195" t="n"/>
      <c r="O25" s="195" t="n"/>
    </row>
    <row r="26" ht="16.5" customFormat="1" customHeight="1" s="168" thickBot="1">
      <c r="A26" s="166" t="inlineStr">
        <is>
          <t>T3.F5OPDIS.S1314</t>
        </is>
      </c>
      <c r="B26" s="167" t="inlineStr">
        <is>
          <t>A.N.@@._Z.S1314._Z.C.AD.F.F5OP.T._Z.XDC._T.S.V.N._T.EDP3</t>
        </is>
      </c>
      <c r="C26" s="331" t="inlineStr">
        <is>
          <t xml:space="preserve">        Reduction (-)</t>
        </is>
      </c>
      <c r="D26" s="509" t="n">
        <v>0</v>
      </c>
      <c r="E26" s="510" t="n">
        <v>0</v>
      </c>
      <c r="F26" s="510" t="n">
        <v>0</v>
      </c>
      <c r="G26" s="510" t="n">
        <v>0</v>
      </c>
      <c r="H26" s="380" t="n"/>
      <c r="I26" s="351" t="n"/>
      <c r="L26" s="195" t="n"/>
      <c r="M26" s="195" t="n"/>
      <c r="N26" s="195" t="n"/>
      <c r="O26" s="195" t="n"/>
    </row>
    <row r="27" ht="16.5" customFormat="1" customHeight="1" s="168">
      <c r="A27" s="169" t="inlineStr">
        <is>
          <t>T3.F71.S1314</t>
        </is>
      </c>
      <c r="B27" s="167" t="inlineStr">
        <is>
          <t>A.N.@@._Z.S1314._Z.C.A.F.F71.T._Z.XDC._T.S.V.N._T.EDP3</t>
        </is>
      </c>
      <c r="C27" s="328" t="inlineStr">
        <is>
          <t xml:space="preserve">Financial derivatives (F.71) </t>
        </is>
      </c>
      <c r="D27" s="496" t="n">
        <v>0</v>
      </c>
      <c r="E27" s="496" t="n">
        <v>0</v>
      </c>
      <c r="F27" s="496" t="n">
        <v>0</v>
      </c>
      <c r="G27" s="496" t="n">
        <v>0</v>
      </c>
      <c r="H27" s="380" t="n"/>
      <c r="I27" s="351" t="n"/>
      <c r="L27" s="195" t="n"/>
      <c r="M27" s="195" t="n"/>
      <c r="N27" s="195" t="n"/>
      <c r="O27" s="195" t="n"/>
    </row>
    <row r="28" ht="16.5" customFormat="1" customHeight="1" s="168" thickBot="1">
      <c r="A28" s="171" t="inlineStr">
        <is>
          <t>T3.F8.S1314</t>
        </is>
      </c>
      <c r="B28" s="167" t="inlineStr">
        <is>
          <t>A.N.@@._Z.S1314._Z.C.A.F.F8.T._Z.XDC._T.S.V.N._T.EDP3</t>
        </is>
      </c>
      <c r="C28" s="328" t="inlineStr">
        <is>
          <t xml:space="preserve">Other accounts receivable (F.8) </t>
        </is>
      </c>
      <c r="D28" s="496" t="n">
        <v>265</v>
      </c>
      <c r="E28" s="496" t="n">
        <v>442</v>
      </c>
      <c r="F28" s="496" t="n">
        <v>176</v>
      </c>
      <c r="G28" s="496" t="n">
        <v>-175</v>
      </c>
      <c r="H28" s="380" t="n"/>
      <c r="I28" s="351" t="n"/>
      <c r="L28" s="195" t="n"/>
      <c r="M28" s="195" t="n"/>
      <c r="N28" s="195" t="n"/>
      <c r="O28" s="195" t="n"/>
    </row>
    <row r="29" ht="16.5" customFormat="1" customHeight="1" s="168">
      <c r="A29" s="166" t="inlineStr">
        <is>
          <t>T3.OFA.S1314</t>
        </is>
      </c>
      <c r="B29" s="167" t="inlineStr">
        <is>
          <t>A.N.@@._Z.S1314._Z.C.A.F.FN.T._Z.XDC._T.S.V.N._T.EDP3</t>
        </is>
      </c>
      <c r="C29" s="328" t="inlineStr">
        <is>
          <t xml:space="preserve">Other financial assets (F.1, F.6) </t>
        </is>
      </c>
      <c r="D29" s="496" t="n">
        <v>0</v>
      </c>
      <c r="E29" s="496" t="n">
        <v>0</v>
      </c>
      <c r="F29" s="496" t="n">
        <v>0</v>
      </c>
      <c r="G29" s="496" t="n">
        <v>0</v>
      </c>
      <c r="H29" s="380" t="n"/>
      <c r="I29" s="351" t="n"/>
      <c r="L29" s="195" t="n"/>
      <c r="M29" s="195" t="n"/>
      <c r="N29" s="195" t="n"/>
      <c r="O29" s="195" t="n"/>
    </row>
    <row r="30" ht="16.5" customFormat="1" customHeight="1" s="168">
      <c r="A30" s="166" t="n"/>
      <c r="B30" s="201" t="n"/>
      <c r="C30" s="332" t="n"/>
      <c r="D30" s="485" t="n"/>
      <c r="E30" s="486" t="n"/>
      <c r="F30" s="486" t="n"/>
      <c r="G30" s="487" t="n"/>
      <c r="H30" s="380" t="n"/>
      <c r="I30" s="351" t="n"/>
      <c r="L30" s="195" t="n"/>
      <c r="M30" s="195" t="n"/>
      <c r="N30" s="195" t="n"/>
      <c r="O30" s="195" t="n"/>
    </row>
    <row r="31" ht="16.5" customFormat="1" customHeight="1" s="168">
      <c r="A31" s="166" t="inlineStr">
        <is>
          <t>T3.ADJ.S1314</t>
        </is>
      </c>
      <c r="B31" s="167" t="inlineStr">
        <is>
          <t>A.N.@@._Z.S1314._Z.C._X.ORADJ._Z.T._Z.XDC._T.S.V.N._T.EDP3</t>
        </is>
      </c>
      <c r="C31" s="333" t="inlineStr">
        <is>
          <t>Adjustments (2)</t>
        </is>
      </c>
      <c r="D31" s="488" t="n">
        <v>271</v>
      </c>
      <c r="E31" s="488" t="n">
        <v>-494</v>
      </c>
      <c r="F31" s="488" t="n">
        <v>521</v>
      </c>
      <c r="G31" s="488" t="n">
        <v>760</v>
      </c>
      <c r="H31" s="380" t="n"/>
      <c r="I31" s="351" t="n"/>
      <c r="L31" s="195" t="n"/>
      <c r="M31" s="195" t="n"/>
      <c r="N31" s="195" t="n"/>
      <c r="O31" s="195" t="n"/>
    </row>
    <row r="32" ht="16.5" customFormat="1" customHeight="1" s="168" thickBot="1">
      <c r="A32" s="166" t="inlineStr">
        <is>
          <t>T3.LIA.S1314</t>
        </is>
      </c>
      <c r="B32" s="167" t="inlineStr">
        <is>
          <t>A.N.@@._Z.S1314._Z.C.L.F.F7.T._Z.XDC._T.S.V.N._T.EDP3</t>
        </is>
      </c>
      <c r="C32" s="328" t="inlineStr">
        <is>
          <t>Net incurrence (-) of liabilities in financial derivatives (F.71)</t>
        </is>
      </c>
      <c r="D32" s="496" t="n">
        <v>0</v>
      </c>
      <c r="E32" s="496" t="n">
        <v>0</v>
      </c>
      <c r="F32" s="496" t="n">
        <v>0</v>
      </c>
      <c r="G32" s="496" t="n">
        <v>0</v>
      </c>
      <c r="H32" s="380" t="n"/>
      <c r="I32" s="351" t="n"/>
      <c r="L32" s="195" t="n"/>
      <c r="M32" s="195" t="n"/>
      <c r="N32" s="195" t="n"/>
      <c r="O32" s="195" t="n"/>
    </row>
    <row r="33" ht="16.5" customFormat="1" customHeight="1" s="168" thickBot="1">
      <c r="A33" s="172" t="inlineStr">
        <is>
          <t>T3.OAP.S1314</t>
        </is>
      </c>
      <c r="B33" s="167" t="inlineStr">
        <is>
          <t>A.N.@@._Z.S1314._Z.C.L.F.F8.T._Z.XDC._T.S.V.N._T.EDP3</t>
        </is>
      </c>
      <c r="C33" s="328" t="inlineStr">
        <is>
          <t>Net incurrence (-) of other accounts payable (F.8)</t>
        </is>
      </c>
      <c r="D33" s="496" t="n">
        <v>271</v>
      </c>
      <c r="E33" s="496" t="n">
        <v>-494</v>
      </c>
      <c r="F33" s="496" t="n">
        <v>521</v>
      </c>
      <c r="G33" s="496" t="n">
        <v>760</v>
      </c>
      <c r="H33" s="380" t="n"/>
      <c r="I33" s="351" t="n"/>
      <c r="L33" s="195" t="n"/>
      <c r="M33" s="195" t="n"/>
      <c r="N33" s="195" t="n"/>
      <c r="O33" s="195" t="n"/>
    </row>
    <row r="34" ht="16.5" customFormat="1" customHeight="1" s="168">
      <c r="A34" s="166" t="inlineStr">
        <is>
          <t>T3.OLIA.S1314</t>
        </is>
      </c>
      <c r="B34" s="167" t="inlineStr">
        <is>
          <t>A.N.@@._Z.S1314._Z.C.L.F.FV.T._Z.XDC._T.S.V.N._T.EDP3</t>
        </is>
      </c>
      <c r="C34" s="328" t="inlineStr">
        <is>
          <t>Net incurrence (-) of other liabilities (F.1, F.5, F.6  and F.72)</t>
        </is>
      </c>
      <c r="D34" s="496" t="n">
        <v>0</v>
      </c>
      <c r="E34" s="496" t="n">
        <v>0</v>
      </c>
      <c r="F34" s="496" t="n">
        <v>0</v>
      </c>
      <c r="G34" s="496" t="n">
        <v>0</v>
      </c>
      <c r="H34" s="380" t="n"/>
      <c r="I34" s="351" t="n"/>
      <c r="L34" s="195" t="n"/>
      <c r="M34" s="195" t="n"/>
      <c r="N34" s="195" t="n"/>
      <c r="O34" s="195" t="n"/>
    </row>
    <row r="35" ht="16.5" customFormat="1" customHeight="1" s="168">
      <c r="A35" s="166" t="n"/>
      <c r="B35" s="201" t="n"/>
      <c r="C35" s="332" t="n"/>
      <c r="D35" s="489" t="n"/>
      <c r="E35" s="490" t="n"/>
      <c r="F35" s="490" t="n"/>
      <c r="G35" s="491" t="n"/>
      <c r="H35" s="380" t="n"/>
      <c r="I35" s="351" t="n"/>
      <c r="L35" s="195" t="n"/>
      <c r="M35" s="195" t="n"/>
      <c r="N35" s="195" t="n"/>
      <c r="O35" s="195" t="n"/>
    </row>
    <row r="36" ht="16.5" customFormat="1" customHeight="1" s="168">
      <c r="A36" s="166" t="inlineStr">
        <is>
          <t>T3.ISS_A.S1314</t>
        </is>
      </c>
      <c r="B36" s="167" t="inlineStr">
        <is>
          <t>A.N.@@._Z.S1314._Z.C._Z.ORINV._Z.T._Z.XDC._T.S.V.N._T.EDP3</t>
        </is>
      </c>
      <c r="C36" s="328" t="inlineStr">
        <is>
          <t>Issuances above(-)/below(+) nominal value</t>
        </is>
      </c>
      <c r="D36" s="496" t="n">
        <v>0</v>
      </c>
      <c r="E36" s="496" t="n">
        <v>0</v>
      </c>
      <c r="F36" s="496" t="n">
        <v>0</v>
      </c>
      <c r="G36" s="496" t="n">
        <v>0</v>
      </c>
      <c r="H36" s="380" t="n"/>
      <c r="I36" s="351" t="n"/>
      <c r="L36" s="195" t="n"/>
      <c r="M36" s="195" t="n"/>
      <c r="N36" s="195" t="n"/>
      <c r="O36" s="195" t="n"/>
    </row>
    <row r="37" ht="16.5" customFormat="1" customHeight="1" s="168">
      <c r="A37" s="166" t="inlineStr">
        <is>
          <t>T3.D41_A.S1314</t>
        </is>
      </c>
      <c r="B37" s="167" t="inlineStr">
        <is>
          <t>A.N.@@._Z.S1314._Z.C._Z.ORD41A._Z.T._Z.XDC._T.S.V.N._T.EDP3</t>
        </is>
      </c>
      <c r="C37" s="328" t="inlineStr">
        <is>
          <t>Difference between interest (D.41) accrued(-) and paid(4)(+)</t>
        </is>
      </c>
      <c r="D37" s="496" t="n">
        <v>0</v>
      </c>
      <c r="E37" s="496" t="n">
        <v>0</v>
      </c>
      <c r="F37" s="496" t="n">
        <v>0</v>
      </c>
      <c r="G37" s="496" t="n">
        <v>0</v>
      </c>
      <c r="H37" s="380" t="n"/>
      <c r="I37" s="351" t="n"/>
      <c r="L37" s="195" t="n"/>
      <c r="M37" s="195" t="n"/>
      <c r="N37" s="195" t="n"/>
      <c r="O37" s="195" t="n"/>
    </row>
    <row r="38" ht="16.5" customFormat="1" customHeight="1" s="168">
      <c r="A38" s="166" t="inlineStr">
        <is>
          <t>T3.RED_A.S1314</t>
        </is>
      </c>
      <c r="B38" s="167" t="inlineStr">
        <is>
          <t>A.N.@@._Z.S1314._Z.C.L.ORRNV._Z.T._Z.XDC._T.S.V.N._T.EDP3</t>
        </is>
      </c>
      <c r="C38" s="334" t="inlineStr">
        <is>
          <t>Redemptions/repurchase of debt above(+)/below(-) nominal  value</t>
        </is>
      </c>
      <c r="D38" s="496" t="n">
        <v>0</v>
      </c>
      <c r="E38" s="496" t="n">
        <v>0</v>
      </c>
      <c r="F38" s="496" t="n">
        <v>0</v>
      </c>
      <c r="G38" s="496" t="n">
        <v>0</v>
      </c>
      <c r="H38" s="380" t="n"/>
      <c r="I38" s="351" t="n"/>
      <c r="L38" s="195" t="n"/>
      <c r="M38" s="195" t="n"/>
      <c r="N38" s="195" t="n"/>
      <c r="O38" s="195" t="n"/>
    </row>
    <row r="39" ht="16.5" customFormat="1" customHeight="1" s="168">
      <c r="A39" s="166" t="n"/>
      <c r="B39" s="201" t="n"/>
      <c r="C39" s="332" t="n"/>
      <c r="D39" s="512" t="n"/>
      <c r="E39" s="513" t="n"/>
      <c r="F39" s="513" t="n"/>
      <c r="G39" s="514" t="n"/>
      <c r="H39" s="380" t="n"/>
      <c r="I39" s="351" t="n"/>
      <c r="L39" s="195" t="n"/>
      <c r="M39" s="195" t="n"/>
      <c r="N39" s="195" t="n"/>
      <c r="O39" s="195" t="n"/>
    </row>
    <row r="40" ht="16.5" customFormat="1" customHeight="1" s="168">
      <c r="A40" s="166" t="inlineStr">
        <is>
          <t>T3.FREV_A.S1314</t>
        </is>
      </c>
      <c r="B40" s="167" t="inlineStr">
        <is>
          <t>A.N.@@._Z.S1314._Z.C._Z.ORFCD._Z.T._Z.XDC._T.S.V.N._T.EDP3</t>
        </is>
      </c>
      <c r="C40" s="328" t="inlineStr">
        <is>
          <t>Appreciation(+)/depreciation(-)(3) of foreign-currency debt (5)</t>
        </is>
      </c>
      <c r="D40" s="496" t="n">
        <v>0</v>
      </c>
      <c r="E40" s="496" t="n">
        <v>0</v>
      </c>
      <c r="F40" s="496" t="n">
        <v>0</v>
      </c>
      <c r="G40" s="496" t="n">
        <v>0</v>
      </c>
      <c r="H40" s="380" t="n"/>
      <c r="I40" s="351" t="n"/>
      <c r="L40" s="195" t="n"/>
      <c r="M40" s="195" t="n"/>
      <c r="N40" s="195" t="n"/>
      <c r="O40" s="195" t="n"/>
    </row>
    <row r="41" ht="16.5" customFormat="1" customHeight="1" s="168">
      <c r="A41" s="166" t="inlineStr">
        <is>
          <t>T3.K61.S1314</t>
        </is>
      </c>
      <c r="B41" s="167" t="inlineStr">
        <is>
          <t>A.N.@@._Z.S1314._Z.C._Z.K61._Z.T._Z.XDC._T.S.V.N._T.EDP3</t>
        </is>
      </c>
      <c r="C41" s="328" t="inlineStr">
        <is>
          <t>Changes in sector classification (K.61)(5) (+/-)</t>
        </is>
      </c>
      <c r="D41" s="496" t="n">
        <v>0</v>
      </c>
      <c r="E41" s="496" t="n">
        <v>0</v>
      </c>
      <c r="F41" s="496" t="n">
        <v>0</v>
      </c>
      <c r="G41" s="496" t="n">
        <v>0</v>
      </c>
      <c r="H41" s="380" t="n"/>
      <c r="I41" s="351" t="n"/>
      <c r="L41" s="195" t="n"/>
      <c r="M41" s="195" t="n"/>
      <c r="N41" s="195" t="n"/>
      <c r="O41" s="195" t="n"/>
    </row>
    <row r="42" ht="16.5" customFormat="1" customHeight="1" s="168">
      <c r="A42" s="166" t="inlineStr">
        <is>
          <t>T3.OCVO_A.S1314</t>
        </is>
      </c>
      <c r="B42" s="167" t="inlineStr">
        <is>
          <t>A.N.@@._Z.S1314._Z.C._Z.KX._Z.T._Z.XDC._T.S.V.N._T.EDP3</t>
        </is>
      </c>
      <c r="C42" s="328" t="inlineStr">
        <is>
          <t>Other volume changes in financial liabilities (K.3, K.4, K.5)(5)(-)</t>
        </is>
      </c>
      <c r="D42" s="496" t="n">
        <v>0</v>
      </c>
      <c r="E42" s="496" t="n">
        <v>0</v>
      </c>
      <c r="F42" s="496" t="n">
        <v>0</v>
      </c>
      <c r="G42" s="496" t="n">
        <v>0</v>
      </c>
      <c r="H42" s="380" t="n"/>
      <c r="I42" s="351" t="n"/>
      <c r="L42" s="195" t="n"/>
      <c r="M42" s="195" t="n"/>
      <c r="N42" s="195" t="n"/>
      <c r="O42" s="195" t="n"/>
    </row>
    <row r="43" ht="16.5" customFormat="1" customHeight="1" s="168">
      <c r="A43" s="166" t="n"/>
      <c r="B43" s="201" t="n"/>
      <c r="C43" s="332" t="n"/>
      <c r="D43" s="512" t="n"/>
      <c r="E43" s="513" t="n"/>
      <c r="F43" s="513" t="n"/>
      <c r="G43" s="514" t="n"/>
      <c r="H43" s="380" t="n"/>
      <c r="I43" s="351" t="n"/>
      <c r="L43" s="195" t="n"/>
      <c r="M43" s="195" t="n"/>
      <c r="N43" s="195" t="n"/>
      <c r="O43" s="195" t="n"/>
    </row>
    <row r="44" ht="16.5" customFormat="1" customHeight="1" s="168">
      <c r="A44" s="166" t="inlineStr">
        <is>
          <t>T3.SD.S1314</t>
        </is>
      </c>
      <c r="B44" s="167" t="inlineStr">
        <is>
          <t>A.N.@@._Z.S1314._Z.C._Z.YA3._Z.T._Z.XDC._T.S.V.N._T.EDP3</t>
        </is>
      </c>
      <c r="C44" s="333" t="inlineStr">
        <is>
          <t>Statistical discrepancies</t>
        </is>
      </c>
      <c r="D44" s="496" t="n">
        <v>-57</v>
      </c>
      <c r="E44" s="496" t="n">
        <v>33</v>
      </c>
      <c r="F44" s="496" t="n">
        <v>-143</v>
      </c>
      <c r="G44" s="496" t="n">
        <v>-82</v>
      </c>
      <c r="H44" s="380" t="n"/>
      <c r="I44" s="351" t="n"/>
      <c r="L44" s="195" t="n"/>
      <c r="M44" s="195" t="n"/>
      <c r="N44" s="195" t="n"/>
      <c r="O44" s="195" t="n"/>
    </row>
    <row r="45" ht="16.5" customFormat="1" customHeight="1" s="168">
      <c r="A45" s="166" t="inlineStr">
        <is>
          <t>T3.B9_SD.S1314</t>
        </is>
      </c>
      <c r="B45" s="167" t="inlineStr">
        <is>
          <t>A.N.@@._Z.S1314._Z.C._Z.B9FX9._Z._Z._Z.XDC._T.S.V.N._T.EDP3</t>
        </is>
      </c>
      <c r="C45" s="328" t="inlineStr">
        <is>
          <t>Difference between capital and financial accounts (B.9-B.9f)</t>
        </is>
      </c>
      <c r="D45" s="496" t="n">
        <v>-57</v>
      </c>
      <c r="E45" s="496" t="n">
        <v>33</v>
      </c>
      <c r="F45" s="496" t="n">
        <v>-143</v>
      </c>
      <c r="G45" s="496" t="n">
        <v>-82</v>
      </c>
      <c r="H45" s="380" t="n"/>
      <c r="I45" s="351" t="n"/>
      <c r="L45" s="195" t="n"/>
      <c r="M45" s="195" t="n"/>
      <c r="N45" s="195" t="n"/>
      <c r="O45" s="195" t="n"/>
    </row>
    <row r="46" ht="16.5" customFormat="1" customHeight="1" s="168">
      <c r="A46" s="166" t="inlineStr">
        <is>
          <t>T3.OSD.S1314</t>
        </is>
      </c>
      <c r="B46" s="167" t="inlineStr">
        <is>
          <t>A.N.@@._Z.S1314._Z.C._Z.YA3O._Z.T._Z.XDC._T.S.V.N._T.EDP3</t>
        </is>
      </c>
      <c r="C46" s="328" t="inlineStr">
        <is>
          <t>Other statistical discrepancies (+/-)</t>
        </is>
      </c>
      <c r="D46" s="496" t="n">
        <v>0</v>
      </c>
      <c r="E46" s="496" t="n">
        <v>0</v>
      </c>
      <c r="F46" s="496" t="n">
        <v>0</v>
      </c>
      <c r="G46" s="496" t="n">
        <v>0</v>
      </c>
      <c r="H46" s="380" t="n"/>
      <c r="I46" s="351" t="n"/>
      <c r="L46" s="195" t="n"/>
      <c r="M46" s="195" t="n"/>
      <c r="N46" s="195" t="n"/>
      <c r="O46" s="195" t="n"/>
    </row>
    <row r="47" ht="13.5" customFormat="1" customHeight="1" s="168" thickBot="1">
      <c r="A47" s="166" t="n"/>
      <c r="B47" s="201" t="n"/>
      <c r="C47" s="332" t="n"/>
      <c r="D47" s="489" t="n"/>
      <c r="E47" s="490" t="n"/>
      <c r="F47" s="490" t="n"/>
      <c r="G47" s="491" t="n"/>
      <c r="H47" s="350" t="n"/>
      <c r="I47" s="351" t="n"/>
      <c r="L47" s="195" t="n"/>
      <c r="M47" s="195" t="n"/>
      <c r="N47" s="195" t="n"/>
      <c r="O47" s="195" t="n"/>
    </row>
    <row r="48" ht="19.5" customFormat="1" customHeight="1" s="168" thickBot="1" thickTop="1">
      <c r="A48" s="166" t="inlineStr">
        <is>
          <t>T3.CHDEBT.S1314</t>
        </is>
      </c>
      <c r="B48" s="167" t="inlineStr">
        <is>
          <t>A.N.@@._Z.S1314._Z.C._Z.LX.GD.T._Z.XDC._T.F.V.N._T.EDP3</t>
        </is>
      </c>
      <c r="C48" s="311" t="inlineStr">
        <is>
          <t>Change in social security (S.1314) consolidated gross debt (1, 2)</t>
        </is>
      </c>
      <c r="D48" s="520" t="n">
        <v>-7</v>
      </c>
      <c r="E48" s="520" t="n">
        <v>-8</v>
      </c>
      <c r="F48" s="520" t="n">
        <v>-7</v>
      </c>
      <c r="G48" s="520" t="n">
        <v>-8</v>
      </c>
      <c r="H48" s="372" t="n"/>
      <c r="I48" s="351" t="n"/>
      <c r="L48" s="195" t="n"/>
      <c r="M48" s="195" t="n"/>
      <c r="N48" s="195" t="n"/>
      <c r="O48" s="195" t="n"/>
    </row>
    <row r="49" ht="9" customHeight="1" thickBot="1" thickTop="1">
      <c r="A49" s="166" t="n"/>
      <c r="B49" s="201" t="n"/>
      <c r="C49" s="365" t="n"/>
      <c r="D49" s="521" t="n"/>
      <c r="E49" s="521" t="n"/>
      <c r="F49" s="521" t="n"/>
      <c r="G49" s="521" t="n"/>
      <c r="H49" s="363" t="n"/>
      <c r="I49" s="288" t="n"/>
      <c r="L49" s="195" t="n"/>
      <c r="M49" s="195" t="n"/>
      <c r="N49" s="195" t="n"/>
      <c r="O49" s="195" t="n"/>
    </row>
    <row r="50" ht="9" customHeight="1" thickBot="1" thickTop="1">
      <c r="A50" s="166" t="n"/>
      <c r="B50" s="201" t="n"/>
      <c r="C50" s="319" t="n"/>
      <c r="D50" s="522" t="n"/>
      <c r="E50" s="492" t="n"/>
      <c r="F50" s="492" t="n"/>
      <c r="G50" s="492" t="n"/>
      <c r="H50" s="359" t="n"/>
      <c r="I50" s="288" t="n"/>
      <c r="L50" s="195" t="n"/>
      <c r="M50" s="195" t="n"/>
      <c r="N50" s="195" t="n"/>
      <c r="O50" s="195" t="n"/>
    </row>
    <row r="51" ht="19.5" customHeight="1" thickBot="1" thickTop="1">
      <c r="A51" s="166" t="inlineStr">
        <is>
          <t>T3.CTDEBT.S1314</t>
        </is>
      </c>
      <c r="B51" s="167" t="inlineStr">
        <is>
          <t>A.N.@@._Z.S1314.S13.C.NE.LE.GD.T._Z.XDC._T.F.V.N._T.EDP3</t>
        </is>
      </c>
      <c r="C51" s="311" t="inlineStr">
        <is>
          <t>Social security contribution to general government debt (a=b-c) (5)</t>
        </is>
      </c>
      <c r="D51" s="520" t="n">
        <v>-17811</v>
      </c>
      <c r="E51" s="520" t="n">
        <v>-22023</v>
      </c>
      <c r="F51" s="520" t="n">
        <v>-22972</v>
      </c>
      <c r="G51" s="520" t="n">
        <v>-21901</v>
      </c>
      <c r="H51" s="372" t="n"/>
      <c r="I51" s="288" t="n"/>
      <c r="L51" s="195" t="n"/>
      <c r="M51" s="195" t="n"/>
      <c r="N51" s="195" t="n"/>
      <c r="O51" s="195" t="n"/>
    </row>
    <row r="52" ht="17.25" customHeight="1" thickTop="1">
      <c r="A52" s="166" t="inlineStr">
        <is>
          <t>T3.DEBT.S1314</t>
        </is>
      </c>
      <c r="B52" s="167" t="inlineStr">
        <is>
          <t>A.N.@@._Z.S1314._Z.C.L.LE.GD.T._Z.XDC._T.F.V.N._T.EDP3</t>
        </is>
      </c>
      <c r="C52" s="352" t="inlineStr">
        <is>
          <t xml:space="preserve">  Social security gross debt (level) (b)(2, 5)</t>
        </is>
      </c>
      <c r="D52" s="518" t="n">
        <v>106</v>
      </c>
      <c r="E52" s="518" t="n">
        <v>98</v>
      </c>
      <c r="F52" s="518" t="n">
        <v>91</v>
      </c>
      <c r="G52" s="518" t="n">
        <v>83</v>
      </c>
      <c r="H52" s="377" t="n"/>
      <c r="I52" s="288" t="n"/>
      <c r="L52" s="195" t="n"/>
      <c r="M52" s="195" t="n"/>
      <c r="N52" s="195" t="n"/>
      <c r="O52" s="195" t="n"/>
    </row>
    <row r="53" ht="16.5" customHeight="1">
      <c r="A53" s="166" t="inlineStr">
        <is>
          <t>T3.HOLD.S1314</t>
        </is>
      </c>
      <c r="B53" s="167" t="inlineStr">
        <is>
          <t>A.N.@@._Z.S1314.S13T._Z.A.LE.GD.T._Z.XDC._T.F.V.N._T.EDP3</t>
        </is>
      </c>
      <c r="C53" s="328" t="inlineStr">
        <is>
          <t xml:space="preserve">  Social security holdings of other subsectors debt (level) (c)(5)</t>
        </is>
      </c>
      <c r="D53" s="496" t="n">
        <v>17917</v>
      </c>
      <c r="E53" s="496" t="n">
        <v>22121</v>
      </c>
      <c r="F53" s="496" t="n">
        <v>23063</v>
      </c>
      <c r="G53" s="496" t="n">
        <v>21984</v>
      </c>
      <c r="H53" s="378" t="n"/>
      <c r="I53" s="288" t="n"/>
      <c r="L53" s="195" t="n"/>
      <c r="M53" s="195" t="n"/>
      <c r="N53" s="195" t="n"/>
      <c r="O53" s="195" t="n"/>
    </row>
    <row r="54" ht="9.75" customHeight="1" thickBot="1">
      <c r="A54" s="174" t="n"/>
      <c r="B54" s="201" t="n"/>
      <c r="C54" s="353" t="n"/>
      <c r="D54" s="202" t="n"/>
      <c r="E54" s="202" t="n"/>
      <c r="F54" s="202" t="n"/>
      <c r="G54" s="202" t="n"/>
      <c r="H54" s="232" t="n"/>
      <c r="I54" s="288" t="n"/>
      <c r="L54" s="195" t="n"/>
      <c r="M54" s="195" t="n"/>
      <c r="N54" s="195" t="n"/>
      <c r="O54" s="195" t="n"/>
    </row>
    <row r="55" ht="19.5" customHeight="1" thickBot="1" thickTop="1">
      <c r="A55" s="174" t="n"/>
      <c r="B55" s="201" t="n"/>
      <c r="C55" s="362">
        <f>'Table 3A'!$C$50</f>
        <v/>
      </c>
      <c r="D55" s="343" t="n"/>
      <c r="E55" s="343" t="n"/>
      <c r="F55" s="343" t="n"/>
      <c r="G55" s="343" t="n"/>
      <c r="H55" s="344" t="n"/>
      <c r="I55" s="288" t="n"/>
    </row>
    <row r="56" ht="8.25" customHeight="1" thickTop="1">
      <c r="A56" s="174" t="n"/>
      <c r="B56" s="201" t="n"/>
      <c r="C56" s="336" t="n"/>
      <c r="D56" s="337" t="n"/>
      <c r="E56" s="381" t="n"/>
      <c r="F56" s="381" t="n"/>
      <c r="G56" s="381" t="n"/>
      <c r="H56" s="381" t="n"/>
      <c r="I56" s="288" t="n"/>
    </row>
    <row r="57">
      <c r="A57" s="174" t="n"/>
      <c r="B57" s="201" t="n"/>
      <c r="C57" s="382" t="n"/>
      <c r="E57" s="153" t="n"/>
      <c r="F57" s="153" t="n"/>
      <c r="H57" s="153" t="n"/>
      <c r="I57" s="288" t="n"/>
    </row>
    <row r="58">
      <c r="A58" s="174" t="n"/>
      <c r="B58" s="201" t="n"/>
      <c r="C58" s="252" t="inlineStr">
        <is>
          <t>(1) A positive entry in this row means that nominal debt increases, a negative entry that nominal debt decreases.</t>
        </is>
      </c>
      <c r="D58" s="157" t="n"/>
      <c r="E58" s="175" t="n"/>
      <c r="F58" s="175" t="n"/>
      <c r="G58" s="157" t="inlineStr">
        <is>
          <t>(4) Including capital uplift</t>
        </is>
      </c>
      <c r="H58" s="175" t="n"/>
      <c r="I58" s="288" t="n"/>
    </row>
    <row r="59">
      <c r="A59" s="174" t="n"/>
      <c r="B59" s="201" t="n"/>
      <c r="C59" s="300" t="inlineStr">
        <is>
          <t>(2) Consolidated within social security.</t>
        </is>
      </c>
      <c r="D59" s="157" t="n"/>
      <c r="E59" s="175" t="n"/>
      <c r="F59" s="175" t="n"/>
      <c r="G59" s="157" t="inlineStr">
        <is>
          <t>(5) AF.2, AF.3 and AF.4 at face value.</t>
        </is>
      </c>
      <c r="H59" s="175" t="n"/>
      <c r="I59" s="288" t="n"/>
    </row>
    <row r="60" ht="16.5" customHeight="1">
      <c r="A60" s="174" t="n"/>
      <c r="B60" s="201" t="n"/>
      <c r="C60" s="300" t="inlineStr">
        <is>
          <t xml:space="preserve">(3) Due to exchange-rate movements. </t>
        </is>
      </c>
      <c r="D60" s="260" t="n"/>
      <c r="E60" s="175" t="n"/>
      <c r="F60" s="175" t="n"/>
      <c r="G60" s="157" t="n"/>
      <c r="H60" s="175" t="n"/>
      <c r="I60" s="288" t="n"/>
    </row>
    <row r="61" ht="9.75" customHeight="1" thickBot="1">
      <c r="A61" s="176" t="n"/>
      <c r="B61" s="208" t="n"/>
      <c r="C61" s="366" t="n"/>
      <c r="D61" s="383" t="n"/>
      <c r="E61" s="384" t="n"/>
      <c r="F61" s="384" t="n"/>
      <c r="G61" s="384" t="n"/>
      <c r="H61" s="384" t="n"/>
      <c r="I61" s="305" t="n"/>
    </row>
    <row r="62" ht="16.5" customHeight="1" thickTop="1">
      <c r="B62" s="178" t="n"/>
      <c r="D62" s="233" t="n"/>
      <c r="E62" s="233" t="n"/>
      <c r="F62" s="233" t="n"/>
      <c r="G62" s="233" t="n"/>
      <c r="H62" s="233" t="n"/>
    </row>
    <row r="63">
      <c r="D63" s="233" t="n"/>
      <c r="E63" s="233" t="n"/>
      <c r="F63" s="233" t="n"/>
      <c r="G63" s="233" t="n"/>
      <c r="H63" s="233" t="n"/>
    </row>
    <row r="64" hidden="1" ht="30" customHeight="1">
      <c r="C64" s="179" t="inlineStr">
        <is>
          <t>COVERAGE</t>
        </is>
      </c>
      <c r="D64" s="531">
        <f>IF(COUNTA(D10:G10,D12:G29,D31:G34,D36:G38,D40:G42,D44:G46,D48:G48,D51:G53)/144*100=100,"OK - Table 3E is fully completed","WARNING - Table 3E is not fully completed, please fill in figure, L, M or 0")</f>
        <v/>
      </c>
      <c r="E64" s="622" t="n"/>
      <c r="F64" s="622" t="n"/>
      <c r="G64" s="622" t="n"/>
      <c r="H64" s="180" t="n"/>
      <c r="I64" s="181" t="n"/>
      <c r="J64" s="182" t="n"/>
    </row>
    <row r="65" hidden="1">
      <c r="C65" s="183" t="inlineStr">
        <is>
          <t>VERTICAL CHECKS</t>
        </is>
      </c>
      <c r="D65" s="157" t="n"/>
      <c r="E65" s="157" t="n"/>
      <c r="F65" s="157" t="n"/>
      <c r="G65" s="157" t="n"/>
      <c r="H65" s="157" t="n"/>
      <c r="I65" s="184" t="n"/>
      <c r="J65" s="182" t="n"/>
    </row>
    <row r="66" hidden="1">
      <c r="C66" s="185" t="inlineStr">
        <is>
          <t>T3.B9.S1314+ T3.FA.S1314+T3.ADJ.S1314+T3.SD.S1314=T3.CHDEBT.S1314</t>
        </is>
      </c>
      <c r="D66" s="186">
        <f>IF(D48="M",0,D48)-IF(D10="M",0,D10)-IF(D12="M",0,D12)-IF(D31="M",0,D31)-IF(D44="M",0,D44)</f>
        <v/>
      </c>
      <c r="E66" s="186">
        <f>IF(E48="M",0,E48)-IF(E10="M",0,E10)-IF(E12="M",0,E12)-IF(E31="M",0,E31)-IF(E44="M",0,E44)</f>
        <v/>
      </c>
      <c r="F66" s="186">
        <f>IF(F48="M",0,F48)-IF(F10="M",0,F10)-IF(F12="M",0,F12)-IF(F31="M",0,F31)-IF(F44="M",0,F44)</f>
        <v/>
      </c>
      <c r="G66" s="186">
        <f>IF(G48="M",0,G48)-IF(G10="M",0,G10)-IF(G12="M",0,G12)-IF(G31="M",0,G31)-IF(G44="M",0,G44)</f>
        <v/>
      </c>
      <c r="H66" s="187" t="n"/>
      <c r="I66" s="184" t="n"/>
      <c r="J66" s="182" t="n"/>
    </row>
    <row r="67" hidden="1">
      <c r="C67" s="185" t="inlineStr">
        <is>
          <t>T3.FA.S1314=T3.F2.S1314+T3.F3.S1314+T3.F4.S1314+ T3.F5.S1314+T3.F71.S1314+T3.F8.S1314+T3.OFA.S1314</t>
        </is>
      </c>
      <c r="D67" s="186">
        <f>IF(D12="M",0,D12)-IF(D13="M",0,D13)-IF(D14="M",0,D14)-IF(D15="M",0,D15)-IF(D22="M",0,D22)-IF(D27="M",0,D27)-IF(D28="M",0,D28)-IF(D29="M",0,D29)</f>
        <v/>
      </c>
      <c r="E67" s="186">
        <f>IF(E12="M",0,E12)-IF(E13="M",0,E13)-IF(E14="M",0,E14)-IF(E15="M",0,E15)-IF(E22="M",0,E22)-IF(E27="M",0,E27)-IF(E28="M",0,E28)-IF(E29="M",0,E29)</f>
        <v/>
      </c>
      <c r="F67" s="186">
        <f>IF(F12="M",0,F12)-IF(F13="M",0,F13)-IF(F14="M",0,F14)-IF(F15="M",0,F15)-IF(F22="M",0,F22)-IF(F27="M",0,F27)-IF(F28="M",0,F28)-IF(F29="M",0,F29)</f>
        <v/>
      </c>
      <c r="G67" s="186">
        <f>IF(G12="M",0,G12)-IF(G13="M",0,G13)-IF(G14="M",0,G14)-IF(G15="M",0,G15)-IF(G22="M",0,G22)-IF(G27="M",0,G27)-IF(G28="M",0,G28)-IF(G29="M",0,G29)</f>
        <v/>
      </c>
      <c r="H67" s="187" t="n"/>
      <c r="I67" s="184" t="n"/>
      <c r="J67" s="182" t="n"/>
    </row>
    <row r="68" hidden="1">
      <c r="C68" s="188" t="inlineStr">
        <is>
          <t>T3.F4.S1314=T3.F41.S1314+T3.F42.S1314</t>
        </is>
      </c>
      <c r="D68" s="186">
        <f>IF(D15="M",0,D15)-IF(D18="M",0,D18)-IF(D19="M",0,D19)</f>
        <v/>
      </c>
      <c r="E68" s="186">
        <f>IF(E15="M",0,E15)-IF(E18="M",0,E18)-IF(E19="M",0,E19)</f>
        <v/>
      </c>
      <c r="F68" s="186">
        <f>IF(F15="M",0,F15)-IF(F18="M",0,F18)-IF(F19="M",0,F19)</f>
        <v/>
      </c>
      <c r="G68" s="186">
        <f>IF(G15="M",0,G15)-IF(G18="M",0,G18)-IF(G19="M",0,G19)</f>
        <v/>
      </c>
      <c r="H68" s="187" t="n"/>
      <c r="I68" s="184" t="n"/>
      <c r="J68" s="182" t="n"/>
    </row>
    <row r="69" hidden="1">
      <c r="C69" s="185" t="inlineStr">
        <is>
          <t>T3.F4.S1314=T3.F4ACQ.S1314+T3.F4DIS.S1314</t>
        </is>
      </c>
      <c r="D69" s="186">
        <f>IF(D15="M",0,D15)-IF(D16="M",0,D16)-IF(D17="M",0,D17)</f>
        <v/>
      </c>
      <c r="E69" s="186">
        <f>IF(E15="M",0,E15)-IF(E16="M",0,E16)-IF(E17="M",0,E17)</f>
        <v/>
      </c>
      <c r="F69" s="186">
        <f>IF(F15="M",0,F15)-IF(F16="M",0,F16)-IF(F17="M",0,F17)</f>
        <v/>
      </c>
      <c r="G69" s="186">
        <f>IF(G15="M",0,G15)-IF(G16="M",0,G16)-IF(G17="M",0,G17)</f>
        <v/>
      </c>
      <c r="H69" s="187" t="n"/>
      <c r="I69" s="184" t="n"/>
      <c r="J69" s="182" t="n"/>
    </row>
    <row r="70" hidden="1">
      <c r="C70" s="185" t="inlineStr">
        <is>
          <t>T3.F42.S1314=T3.F42ACQ.S1314+T3.F42DIS.S1314</t>
        </is>
      </c>
      <c r="D70" s="186">
        <f>IF(D19="M",0,D19)-IF(D20="M",0,D20)-IF(D21="M",0,D21)</f>
        <v/>
      </c>
      <c r="E70" s="186">
        <f>IF(E19="M",0,E19)-IF(E20="M",0,E20)-IF(E21="M",0,E21)</f>
        <v/>
      </c>
      <c r="F70" s="186">
        <f>IF(F19="M",0,F19)-IF(F20="M",0,F20)-IF(F21="M",0,F21)</f>
        <v/>
      </c>
      <c r="G70" s="186">
        <f>IF(G19="M",0,G19)-IF(G20="M",0,G20)-IF(G21="M",0,G21)</f>
        <v/>
      </c>
      <c r="H70" s="187" t="n"/>
      <c r="I70" s="184" t="n"/>
      <c r="J70" s="182" t="n"/>
    </row>
    <row r="71" hidden="1">
      <c r="C71" s="185" t="inlineStr">
        <is>
          <t>T3.F5.S1314=T3.F5PN.S1314+T3.F5OP.S1314</t>
        </is>
      </c>
      <c r="D71" s="186">
        <f>IF(D22="M",0,D22)-IF(D23="M",0,D23)-IF(D24="M",0,D24)</f>
        <v/>
      </c>
      <c r="E71" s="186">
        <f>IF(E22="M",0,E22)-IF(E23="M",0,E23)-IF(E24="M",0,E24)</f>
        <v/>
      </c>
      <c r="F71" s="186">
        <f>IF(F22="M",0,F22)-IF(F23="M",0,F23)-IF(F24="M",0,F24)</f>
        <v/>
      </c>
      <c r="G71" s="186">
        <f>IF(G22="M",0,G22)-IF(G23="M",0,G23)-IF(G24="M",0,G24)</f>
        <v/>
      </c>
      <c r="H71" s="187" t="n"/>
      <c r="I71" s="184" t="n"/>
      <c r="J71" s="182" t="n"/>
    </row>
    <row r="72" hidden="1">
      <c r="C72" s="185" t="inlineStr">
        <is>
          <t>T3.F5OP.S1314=T3.F5OPACQ.S1314+T3.F5OPDIS.S1314</t>
        </is>
      </c>
      <c r="D72" s="186">
        <f>IF(D24="M",0,D24)-IF(D25="M",0,D25)-IF(D26="M",0,D26)</f>
        <v/>
      </c>
      <c r="E72" s="186">
        <f>IF(E24="M",0,E24)-IF(E25="M",0,E25)-IF(E26="M",0,E26)</f>
        <v/>
      </c>
      <c r="F72" s="186">
        <f>IF(F24="M",0,F24)-IF(F25="M",0,F25)-IF(F26="M",0,F26)</f>
        <v/>
      </c>
      <c r="G72" s="186">
        <f>IF(G24="M",0,G24)-IF(G25="M",0,G25)-IF(G26="M",0,G26)</f>
        <v/>
      </c>
      <c r="H72" s="187" t="n"/>
      <c r="I72" s="184" t="n"/>
      <c r="J72" s="182" t="n"/>
    </row>
    <row r="73" hidden="1" ht="25.5" customHeight="1">
      <c r="C73" s="185" t="inlineStr">
        <is>
          <t>T3.ADJ.S1314=T3.LIA.S1314+T3.OAP.S1314+T3.OLIA.S1314+T3.ISS_A.S1314+T3.D41_A.S1314+T3.RED_A.S1314+
+T3.FREV_A.S1314+T3.K61.S1314+T3.OCVO_A.S1314</t>
        </is>
      </c>
      <c r="D73" s="186">
        <f>IF(D31="M",0,D31)-IF(D32="M",0,D32)-IF(D33="M",0,D33)-IF(D34="M",0,D34)-IF(D36="M",0,D36)-IF(D37="M",0,D37)-IF(D38="M",0,D38)-IF(D40="M",0,D40)-IF(D41="M",0,D41)-IF(D42="M",0,D42)</f>
        <v/>
      </c>
      <c r="E73" s="186">
        <f>IF(E31="M",0,E31)-IF(E32="M",0,E32)-IF(E33="M",0,E33)-IF(E34="M",0,E34)-IF(E36="M",0,E36)-IF(E37="M",0,E37)-IF(E38="M",0,E38)-IF(E40="M",0,E40)-IF(E41="M",0,E41)-IF(E42="M",0,E42)</f>
        <v/>
      </c>
      <c r="F73" s="186">
        <f>IF(F31="M",0,F31)-IF(F32="M",0,F32)-IF(F33="M",0,F33)-IF(F34="M",0,F34)-IF(F36="M",0,F36)-IF(F37="M",0,F37)-IF(F38="M",0,F38)-IF(F40="M",0,F40)-IF(F41="M",0,F41)-IF(F42="M",0,F42)</f>
        <v/>
      </c>
      <c r="G73" s="186">
        <f>IF(G31="M",0,G31)-IF(G32="M",0,G32)-IF(G33="M",0,G33)-IF(G34="M",0,G34)-IF(G36="M",0,G36)-IF(G37="M",0,G37)-IF(G38="M",0,G38)-IF(G40="M",0,G40)-IF(G41="M",0,G41)-IF(G42="M",0,G42)</f>
        <v/>
      </c>
      <c r="H73" s="187" t="n"/>
      <c r="I73" s="184" t="n"/>
      <c r="J73" s="182" t="n"/>
    </row>
    <row r="74" hidden="1">
      <c r="C74" s="185" t="inlineStr">
        <is>
          <t>T3.SD.S1314=T3.B9_SD.S1314+T3.OSD.S1314</t>
        </is>
      </c>
      <c r="D74" s="186">
        <f>IF(D44="M",0,D44)-IF(D45="M",0,D45)-IF(D46="M",0,D46)</f>
        <v/>
      </c>
      <c r="E74" s="186">
        <f>IF(E44="M",0,E44)-IF(E45="M",0,E45)-IF(E46="M",0,E46)</f>
        <v/>
      </c>
      <c r="F74" s="186">
        <f>IF(F44="M",0,F44)-IF(F45="M",0,F45)-IF(F46="M",0,F46)</f>
        <v/>
      </c>
      <c r="G74" s="186">
        <f>IF(G44="M",0,G44)-IF(G45="M",0,G45)-IF(G46="M",0,G46)</f>
        <v/>
      </c>
      <c r="H74" s="157" t="n"/>
      <c r="I74" s="184" t="n"/>
    </row>
    <row r="75" hidden="1">
      <c r="C75" s="234" t="inlineStr">
        <is>
          <t>T3.CHDEBT.S1314 = T3.DEBT.S1314(n) - T3.DEBT.S1314(n-1)</t>
        </is>
      </c>
      <c r="D75" s="186" t="n"/>
      <c r="E75" s="186">
        <f>E48-(E52-D52)</f>
        <v/>
      </c>
      <c r="F75" s="186">
        <f>F48-(F52-E52)</f>
        <v/>
      </c>
      <c r="G75" s="186">
        <f>G48-(G52-F52)</f>
        <v/>
      </c>
      <c r="H75" s="157" t="n"/>
      <c r="I75" s="184" t="n"/>
    </row>
    <row r="76" hidden="1">
      <c r="C76" s="185" t="inlineStr">
        <is>
          <t>T3.CTDEBT.S1314=T3.DEBT.S1314-T3.HOLD.S1314</t>
        </is>
      </c>
      <c r="D76" s="186">
        <f>IF(D51="M",0,D51)-IF(D52="M",0,D52)+IF(D53="M",0,D53)</f>
        <v/>
      </c>
      <c r="E76" s="186">
        <f>IF(E51="M",0,E51)-IF(E52="M",0,E52)+IF(E53="M",0,E53)</f>
        <v/>
      </c>
      <c r="F76" s="186">
        <f>IF(F51="M",0,F51)-IF(F52="M",0,F52)+IF(F53="M",0,F53)</f>
        <v/>
      </c>
      <c r="G76" s="186">
        <f>IF(G51="M",0,G51)-IF(G52="M",0,G52)+IF(G53="M",0,G53)</f>
        <v/>
      </c>
      <c r="H76" s="157" t="n"/>
      <c r="I76" s="184" t="n"/>
    </row>
    <row r="77" hidden="1">
      <c r="C77" s="189" t="inlineStr">
        <is>
          <t>HORIZONTAL CHECKS</t>
        </is>
      </c>
      <c r="D77" s="190" t="n"/>
      <c r="E77" s="190" t="n"/>
      <c r="F77" s="190" t="n"/>
      <c r="G77" s="190" t="n"/>
      <c r="H77" s="157" t="n"/>
      <c r="I77" s="184" t="n"/>
    </row>
    <row r="78" hidden="1">
      <c r="C78" s="191" t="inlineStr">
        <is>
          <t>T1.B9.S1314+T3.B9.S1314=0</t>
        </is>
      </c>
      <c r="D78" s="235">
        <f>IF('Table 1'!E14="M",0,'Table 1'!E14)+IF(D10="M",0,D10)</f>
        <v/>
      </c>
      <c r="E78" s="235">
        <f>IF('Table 1'!F14="M",0,'Table 1'!F14)+IF(E10="M",0,E10)</f>
        <v/>
      </c>
      <c r="F78" s="235">
        <f>IF('Table 1'!G14="M",0,'Table 1'!G14)+IF(F10="M",0,F10)</f>
        <v/>
      </c>
      <c r="G78" s="235">
        <f>IF('Table 1'!#REF!="M",0,'Table 1'!#REF!)+IF(G10="M",0,G10)</f>
        <v/>
      </c>
      <c r="H78" s="193" t="n"/>
      <c r="I78" s="194" t="n"/>
    </row>
  </sheetData>
  <mergeCells count="1">
    <mergeCell ref="D64:G64"/>
  </mergeCells>
  <conditionalFormatting sqref="D64:G64">
    <cfRule type="expression" priority="33" dxfId="2" stopIfTrue="1">
      <formula>COUNTA(D10:G10,D12:G29,D31:G34,D36:G38,D40:G42,D44:G46,D48:G48,D51:G53)/144*100&lt;&gt;100</formula>
    </cfRule>
  </conditionalFormatting>
  <printOptions horizontalCentered="1" verticalCentered="1"/>
  <pageMargins left="0.3149606299212598" right="0.3149606299212598" top="0.1968503937007874" bottom="0.1574803149606299" header="0" footer="0"/>
  <pageSetup orientation="landscape" paperSize="9" scale="6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VINTERA Martin (ESTAT)</dc:creator>
  <dcterms:created xmlns:dcterms="http://purl.org/dc/terms/" xmlns:xsi="http://www.w3.org/2001/XMLSchema-instance" xsi:type="dcterms:W3CDTF">1997-11-05T15:09:39Z</dcterms:created>
  <dcterms:modified xmlns:dcterms="http://purl.org/dc/terms/" xmlns:xsi="http://www.w3.org/2001/XMLSchema-instance" xsi:type="dcterms:W3CDTF">2025-08-23T16:55:00Z</dcterms:modified>
  <cp:lastModifiedBy>Chrysis Konstantinos</cp:lastModifiedBy>
  <cp:lastPrinted>2018-10-18T10:42:43Z</cp:lastPrinted>
</cp:coreProperties>
</file>