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_rels/item6.xml.rels" ContentType="application/vnd.openxmlformats-package.relationships+xml"/>
  <Override PartName="/customXml/_rels/item3.xml.rels" ContentType="application/vnd.openxmlformats-package.relationships+xml"/>
  <Override PartName="/customXml/_rels/item5.xml.rels" ContentType="application/vnd.openxmlformats-package.relationships+xml"/>
  <Override PartName="/customXml/_rels/item2.xml.rels" ContentType="application/vnd.openxmlformats-package.relationships+xml"/>
  <Override PartName="/customXml/_rels/item4.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yment Request Form" sheetId="1" state="visible" r:id="rId2"/>
    <sheet name="Help Sheet" sheetId="2" state="visible" r:id="rId3"/>
    <sheet name="Validation" sheetId="3" state="hidden" r:id="rId4"/>
    <sheet name="Countries" sheetId="4" state="hidden" r:id="rId5"/>
  </sheets>
  <definedNames>
    <definedName function="false" hidden="true" localSheetId="3" name="_xlnm._FilterDatabase" vbProcedure="false">Countries!$A$2:$F$262</definedName>
    <definedName function="false" hidden="false" localSheetId="0" name="_xlnm.Print_Area" vbProcedure="false">'Payment Request Form'!$B$1:$I$56</definedName>
    <definedName function="false" hidden="false" localSheetId="0" name="Z_F7FF67D5_EF92_42B3_840B_08854366A743_.wvu.PrintArea" vbProcedure="false">'Payment Request Form'!$B$1:$I$56</definedName>
    <definedName function="false" hidden="false" localSheetId="3" name="Z_F7FF67D5_EF92_42B3_840B_08854366A743_.wvu.FilterData" vbProcedure="false">Countries!$A$2:$F$262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<sst xmlns="http://schemas.openxmlformats.org/spreadsheetml/2006/main" count="1232" uniqueCount="829">
  <si>
    <t xml:space="preserve">Payment Request Form </t>
  </si>
  <si>
    <t xml:space="preserve">Updated Mar 23</t>
  </si>
  <si>
    <t xml:space="preserve">Open this form in the desktop app. It opens as READ-ONLY as most of the cells are protected but it will let you edit the required cells.</t>
  </si>
  <si>
    <t xml:space="preserve">Start from the top and fill in ALL grey cells. </t>
  </si>
  <si>
    <t xml:space="preserve">Budget holder to send to payments@plymouth.ac.uk along with any accompanying documentation. </t>
  </si>
  <si>
    <t xml:space="preserve">Who is this Payment for?</t>
  </si>
  <si>
    <t xml:space="preserve">Student</t>
  </si>
  <si>
    <t xml:space="preserve">For use via Credit Control Team only</t>
  </si>
  <si>
    <t xml:space="preserve">Payments Team Info</t>
  </si>
  <si>
    <t xml:space="preserve">No</t>
  </si>
  <si>
    <t xml:space="preserve">Yes</t>
  </si>
  <si>
    <t xml:space="preserve">Please note this is NOT for claiming expenses</t>
  </si>
  <si>
    <t xml:space="preserve">Bank account country</t>
  </si>
  <si>
    <t xml:space="preserve">United Kingdom</t>
  </si>
  <si>
    <t xml:space="preserve">Currency to send to Account</t>
  </si>
  <si>
    <t xml:space="preserve">Pound sterling - GBP</t>
  </si>
  <si>
    <t xml:space="preserve">OR</t>
  </si>
  <si>
    <t xml:space="preserve">Convert from GBP</t>
  </si>
  <si>
    <t xml:space="preserve">PO number (If Applicable)</t>
  </si>
  <si>
    <t xml:space="preserve">Train and food for travel</t>
  </si>
  <si>
    <t xml:space="preserve">Account Holder Name (In Full)</t>
  </si>
  <si>
    <t xml:space="preserve">George Simms</t>
  </si>
  <si>
    <t xml:space="preserve">Bank Name</t>
  </si>
  <si>
    <t xml:space="preserve">Bank Address (first line)</t>
  </si>
  <si>
    <t xml:space="preserve">50022644</t>
  </si>
  <si>
    <t xml:space="preserve">544134</t>
  </si>
  <si>
    <t xml:space="preserve">george.simms@plymouth.ac.uk</t>
  </si>
  <si>
    <t xml:space="preserve">City</t>
  </si>
  <si>
    <t xml:space="preserve">Country</t>
  </si>
  <si>
    <t xml:space="preserve">Postcode</t>
  </si>
  <si>
    <t xml:space="preserve">Contact Number</t>
  </si>
  <si>
    <t xml:space="preserve">Account</t>
  </si>
  <si>
    <t xml:space="preserve">Department Code</t>
  </si>
  <si>
    <t xml:space="preserve">Work order</t>
  </si>
  <si>
    <t xml:space="preserve">Category</t>
  </si>
  <si>
    <t xml:space="preserve">Amount</t>
  </si>
  <si>
    <t xml:space="preserve">HONORARIUM</t>
  </si>
  <si>
    <t xml:space="preserve">Train to London</t>
  </si>
  <si>
    <t xml:space="preserve">Please note that you also need to complete the External Examiner’s Honorarium form, which can be found in the the “Key Documents” section of the Research Degrees Staff Manual pages (link below). As this fee is subject to tax by the HM Revenue &amp; Customs it has to be processed via the University’s monthly payroll system and therefore there may be some delay in payment.</t>
  </si>
  <si>
    <t xml:space="preserve">Food </t>
  </si>
  <si>
    <t xml:space="preserve">Transport in London</t>
  </si>
  <si>
    <t xml:space="preserve">Research Degrees Staff Manual – Key Documents</t>
  </si>
  <si>
    <t xml:space="preserve">doctoral.college@plymouth.ac.uk</t>
  </si>
  <si>
    <t xml:space="preserve">Total</t>
  </si>
  <si>
    <t xml:space="preserve">Payment Request Form Help Sheet</t>
  </si>
  <si>
    <t xml:space="preserve">General</t>
  </si>
  <si>
    <t xml:space="preserve">Once complete send the form and any inditional documents/ reciepts to the budget holder. Budget holder to submit to payments@plymouth.ac.uk</t>
  </si>
  <si>
    <t xml:space="preserve">Please ensure that you fill in all grey cells on the sheet</t>
  </si>
  <si>
    <t xml:space="preserve">Please do not paste details into the form. A lot of cells have drop down options to choose from.</t>
  </si>
  <si>
    <t xml:space="preserve">Start from the top and work down as cells change with each piece of information provided.</t>
  </si>
  <si>
    <t xml:space="preserve">If you have any issues filling in the form please contact payments@plymouth.ac.uk for a resolution</t>
  </si>
  <si>
    <t xml:space="preserve">ACH – If you do not know what this is then it is not applicable to your payment</t>
  </si>
  <si>
    <t xml:space="preserve">Priority payment – This is generally for payroll and emergency payments to students i.e. same day transfer/faster payment Friday</t>
  </si>
  <si>
    <t xml:space="preserve">Supplier ID – Please check if this supplier is in Unit 4 and if they are provide the number. If it is not a foreign payment should this be paid via invoice only?</t>
  </si>
  <si>
    <t xml:space="preserve">Staff Expenses</t>
  </si>
  <si>
    <t xml:space="preserve">Staff expenses should be claimed by the web expenses tool in Unit 4</t>
  </si>
  <si>
    <t xml:space="preserve">Expenses must be submitted in accordance with the University Travel &amp; Subsistence Policy</t>
  </si>
  <si>
    <t xml:space="preserve">FAQs</t>
  </si>
  <si>
    <t xml:space="preserve">What if the Country I want to pay is not in the drop down list? </t>
  </si>
  <si>
    <t xml:space="preserve">Please leave the field blank and include the country in the email to us when you send the form over. We will add it to our update list.</t>
  </si>
  <si>
    <t xml:space="preserve">What if the Currency I want to pay is not in the drop down list?</t>
  </si>
  <si>
    <t xml:space="preserve">Please leave the currency field blank and type the currency and amount in the amount field</t>
  </si>
  <si>
    <t xml:space="preserve">What if the account code I need to use is missing?</t>
  </si>
  <si>
    <t xml:space="preserve">Please leave this field blank and include the account code in the email to us when the form is sent over. We will add it to our update list.</t>
  </si>
  <si>
    <t xml:space="preserve">1013-Research Team Only</t>
  </si>
  <si>
    <t xml:space="preserve">1675-Student reimbursed expenses</t>
  </si>
  <si>
    <t xml:space="preserve">OI - Accom/Travel/Grants</t>
  </si>
  <si>
    <t xml:space="preserve">1400-Reactive Building Repairs &amp; Maintenance</t>
  </si>
  <si>
    <t xml:space="preserve">Staff</t>
  </si>
  <si>
    <t xml:space="preserve">ZI - UK No VAT</t>
  </si>
  <si>
    <t xml:space="preserve">Euro - EUR</t>
  </si>
  <si>
    <t xml:space="preserve">1401-Reactive Mechanical Repairs &amp; Maintenance</t>
  </si>
  <si>
    <t xml:space="preserve">Supplier</t>
  </si>
  <si>
    <t xml:space="preserve">SI - UK VAT</t>
  </si>
  <si>
    <t xml:space="preserve">United States dollar - USD</t>
  </si>
  <si>
    <t xml:space="preserve">1402-Reactive Electrical Repairs &amp; Maintenance</t>
  </si>
  <si>
    <t xml:space="preserve">External Individual</t>
  </si>
  <si>
    <t xml:space="preserve">PG - EU Goods</t>
  </si>
  <si>
    <t xml:space="preserve">Argentine peso - ARS</t>
  </si>
  <si>
    <t xml:space="preserve">1403-Planned Building Repairs &amp; Maintenance</t>
  </si>
  <si>
    <t xml:space="preserve">Commercial Customer</t>
  </si>
  <si>
    <t xml:space="preserve">PS - EU services</t>
  </si>
  <si>
    <t xml:space="preserve">Australian dollar - AUD</t>
  </si>
  <si>
    <t xml:space="preserve">1404-Planned Mechanical Repairs &amp; Maintenance</t>
  </si>
  <si>
    <t xml:space="preserve">Research Degree External Examiner</t>
  </si>
  <si>
    <t xml:space="preserve">WS - Rest of World services</t>
  </si>
  <si>
    <t xml:space="preserve">Bangladeshi taka - BDT</t>
  </si>
  <si>
    <t xml:space="preserve">1405-Planned Electrical Repairs &amp; Maintenance</t>
  </si>
  <si>
    <t xml:space="preserve">WG - Rest of World Goods</t>
  </si>
  <si>
    <t xml:space="preserve">Barbadian dollar - BBD</t>
  </si>
  <si>
    <t xml:space="preserve">1410-Premises Utilities- Oil</t>
  </si>
  <si>
    <t xml:space="preserve">MZ - Medically Exempt</t>
  </si>
  <si>
    <t xml:space="preserve">Canadian dollar - CAD</t>
  </si>
  <si>
    <t xml:space="preserve">1411-Premises Utilities - Gas</t>
  </si>
  <si>
    <t xml:space="preserve">Central African CFA franc - XAF</t>
  </si>
  <si>
    <t xml:space="preserve">1412-Premises Utilities - Electricity</t>
  </si>
  <si>
    <t xml:space="preserve">Chilean peso - CLP</t>
  </si>
  <si>
    <t xml:space="preserve">1413-Premises Utilities - Water</t>
  </si>
  <si>
    <t xml:space="preserve">Chinese Yuan Renminbi - CNY</t>
  </si>
  <si>
    <t xml:space="preserve">1419-Service Charges</t>
  </si>
  <si>
    <t xml:space="preserve">Danish krone - DKK</t>
  </si>
  <si>
    <t xml:space="preserve">1420-Premises Rents Payable</t>
  </si>
  <si>
    <t xml:space="preserve">Hong Kong dollar - HKD</t>
  </si>
  <si>
    <t xml:space="preserve">1421-Premises - Rates</t>
  </si>
  <si>
    <t xml:space="preserve">Hungarian forint - HUF</t>
  </si>
  <si>
    <t xml:space="preserve">1422-Premises Room Hire Recharges</t>
  </si>
  <si>
    <t xml:space="preserve">Icelandic krona - ISK</t>
  </si>
  <si>
    <t xml:space="preserve">1423-Misc External Facility Hire</t>
  </si>
  <si>
    <t xml:space="preserve">Indian rupee - INR</t>
  </si>
  <si>
    <t xml:space="preserve">1430-Premises - Non Capital Furniture and Fittings</t>
  </si>
  <si>
    <t xml:space="preserve">Kenyan shilling - KES</t>
  </si>
  <si>
    <t xml:space="preserve">1440-Premises - Cleaning Contract</t>
  </si>
  <si>
    <t xml:space="preserve">Kuwaiti dinar - KWD</t>
  </si>
  <si>
    <t xml:space="preserve">1441-Premises - Window Cleaning</t>
  </si>
  <si>
    <t xml:space="preserve">Malaysian ringgit - MYR</t>
  </si>
  <si>
    <t xml:space="preserve">1442-Premises - Cleaning Materials</t>
  </si>
  <si>
    <t xml:space="preserve">Mexican peso - MXN</t>
  </si>
  <si>
    <t xml:space="preserve">1443-Premises - Refuse collection</t>
  </si>
  <si>
    <t xml:space="preserve">Moroccan dirham - MAD</t>
  </si>
  <si>
    <t xml:space="preserve">1444-Premises - Grounds Maintenance</t>
  </si>
  <si>
    <t xml:space="preserve">Namibian dollar - NAD</t>
  </si>
  <si>
    <t xml:space="preserve">1445-Premises - Equipment</t>
  </si>
  <si>
    <t xml:space="preserve">Nepalese rupee - NPR</t>
  </si>
  <si>
    <t xml:space="preserve">1446-Premises - Grounds Improvements</t>
  </si>
  <si>
    <t xml:space="preserve">N/A</t>
  </si>
  <si>
    <t xml:space="preserve">New Zealand dollar - NZD</t>
  </si>
  <si>
    <t xml:space="preserve">1447-Removal and decant Costs</t>
  </si>
  <si>
    <t xml:space="preserve">ACH</t>
  </si>
  <si>
    <t xml:space="preserve">Nigerian naira - NGN</t>
  </si>
  <si>
    <t xml:space="preserve">1450-Minor Improvements/Alteration Recharges</t>
  </si>
  <si>
    <t xml:space="preserve">Priority (Student/Payroll)</t>
  </si>
  <si>
    <t xml:space="preserve">Norwegian krone - NOK</t>
  </si>
  <si>
    <t xml:space="preserve">1490-Building WIP External Contractors</t>
  </si>
  <si>
    <t xml:space="preserve">Peruvian sol - PEN</t>
  </si>
  <si>
    <t xml:space="preserve">1492-Building WIP Other Fees</t>
  </si>
  <si>
    <t xml:space="preserve">Philippine peso - PHP</t>
  </si>
  <si>
    <t xml:space="preserve">1501-Equipment Hire</t>
  </si>
  <si>
    <t xml:space="preserve">Qatari riyal - QAR</t>
  </si>
  <si>
    <t xml:space="preserve">1502-Equipment - Communications Infrastructure</t>
  </si>
  <si>
    <t xml:space="preserve">Saudi Arabian riyal - SAR</t>
  </si>
  <si>
    <t xml:space="preserve">1503-Software Purchases</t>
  </si>
  <si>
    <t xml:space="preserve">Sri Lankan rupee - LKR</t>
  </si>
  <si>
    <t xml:space="preserve">1504-Equipment - Lease</t>
  </si>
  <si>
    <t xml:space="preserve">Singapore dollar - SGD</t>
  </si>
  <si>
    <t xml:space="preserve">1510-Equipment - Office Purchase</t>
  </si>
  <si>
    <t xml:space="preserve">South African rand - ZAR</t>
  </si>
  <si>
    <t xml:space="preserve">1511-Equipment - Lab Purchase</t>
  </si>
  <si>
    <t xml:space="preserve">South Korean won - KRW</t>
  </si>
  <si>
    <t xml:space="preserve">1514-Equipment - Teaching Purchase</t>
  </si>
  <si>
    <t xml:space="preserve">Swedish krona - SEK</t>
  </si>
  <si>
    <t xml:space="preserve">1516-Equipment - Maintenance</t>
  </si>
  <si>
    <t xml:space="preserve">Swiss franc - CHF</t>
  </si>
  <si>
    <t xml:space="preserve">1517-Equipment Purchase</t>
  </si>
  <si>
    <t xml:space="preserve">Thai baht - THB</t>
  </si>
  <si>
    <t xml:space="preserve">1518-Boat Costs</t>
  </si>
  <si>
    <t xml:space="preserve">Trinidad and Tobago dollar - TTD</t>
  </si>
  <si>
    <t xml:space="preserve">1519-Equipment Use Recharges</t>
  </si>
  <si>
    <t xml:space="preserve">Turkish lira - TRY</t>
  </si>
  <si>
    <t xml:space="preserve">1520-Consumables - Laboratory and Teaching</t>
  </si>
  <si>
    <t xml:space="preserve">UAE dirham - AED</t>
  </si>
  <si>
    <t xml:space="preserve">1521-Consumables - Other</t>
  </si>
  <si>
    <t xml:space="preserve">1522-Consumables - Goods for Resale</t>
  </si>
  <si>
    <t xml:space="preserve">1523-Consumables - Biological</t>
  </si>
  <si>
    <t xml:space="preserve">1530-Books</t>
  </si>
  <si>
    <t xml:space="preserve">1531-Periodicals</t>
  </si>
  <si>
    <t xml:space="preserve">1532-Subscriptions /CDROMS/CDS/DVDS</t>
  </si>
  <si>
    <t xml:space="preserve">1533-Inter Library Loans</t>
  </si>
  <si>
    <t xml:space="preserve">1534-Open Access research publications</t>
  </si>
  <si>
    <t xml:space="preserve">1535-eBook Purchases</t>
  </si>
  <si>
    <t xml:space="preserve">1540-Stationery</t>
  </si>
  <si>
    <t xml:space="preserve">1541-Printing - External Services</t>
  </si>
  <si>
    <t xml:space="preserve">1542-DPC Digital Printing</t>
  </si>
  <si>
    <t xml:space="preserve">1543-DPC Paper Supply</t>
  </si>
  <si>
    <t xml:space="preserve">1544-DPC Lithographics</t>
  </si>
  <si>
    <t xml:space="preserve">1546-DPC Exhibitions Displays &amp; Posters</t>
  </si>
  <si>
    <t xml:space="preserve">1547-Departmental Copier Usage</t>
  </si>
  <si>
    <t xml:space="preserve">1548-ILS Print Accounting - Students</t>
  </si>
  <si>
    <t xml:space="preserve">1550-Uniforms</t>
  </si>
  <si>
    <t xml:space="preserve">1551-Laundry</t>
  </si>
  <si>
    <t xml:space="preserve">1560-Catering Provisions</t>
  </si>
  <si>
    <t xml:space="preserve">1561-Bar Provisions</t>
  </si>
  <si>
    <t xml:space="preserve">1562-Catering Recharges</t>
  </si>
  <si>
    <t xml:space="preserve">1563-Other Hospitality</t>
  </si>
  <si>
    <t xml:space="preserve">1564-Accomodation Recharges</t>
  </si>
  <si>
    <t xml:space="preserve">1570-Transport - University Vehicles</t>
  </si>
  <si>
    <t xml:space="preserve">1571-UK Accommodation and subsistence</t>
  </si>
  <si>
    <t xml:space="preserve">1572-UK Travel Advances</t>
  </si>
  <si>
    <t xml:space="preserve">1573-UK Travel - Rail</t>
  </si>
  <si>
    <t xml:space="preserve">1574-UK Travel - Car hire</t>
  </si>
  <si>
    <t xml:space="preserve">1575-UK Travel - Mileage Reimbursement</t>
  </si>
  <si>
    <t xml:space="preserve">1576-UK Travel - Air</t>
  </si>
  <si>
    <t xml:space="preserve">1577-UK Travel - Other Public Transport</t>
  </si>
  <si>
    <t xml:space="preserve">1578-UK Staff Development Costs</t>
  </si>
  <si>
    <t xml:space="preserve">1579-UK Staff Development Travel</t>
  </si>
  <si>
    <t xml:space="preserve">1580-Governing Body Expenses</t>
  </si>
  <si>
    <t xml:space="preserve">1581-OS Accommodation and Subsistence</t>
  </si>
  <si>
    <t xml:space="preserve">1582-OS Travel Advances</t>
  </si>
  <si>
    <t xml:space="preserve">1583-OS Travel - Rail</t>
  </si>
  <si>
    <t xml:space="preserve">1584-OS Travel - Car hire</t>
  </si>
  <si>
    <t xml:space="preserve">1585-OS Travel - Mileage Reimbursement</t>
  </si>
  <si>
    <t xml:space="preserve">1586-OS Travel - Air</t>
  </si>
  <si>
    <t xml:space="preserve">1587-OS Travel - Other Public Transport</t>
  </si>
  <si>
    <t xml:space="preserve">1588-OS Staff Development Costs</t>
  </si>
  <si>
    <t xml:space="preserve">1589-OS Staff Development Travel</t>
  </si>
  <si>
    <t xml:space="preserve">1590-Staff Recruitment Advertising Costs</t>
  </si>
  <si>
    <t xml:space="preserve">1591-Staff Recruitment Relocation Costs</t>
  </si>
  <si>
    <t xml:space="preserve">1592-Staff Recruitment Agency</t>
  </si>
  <si>
    <t xml:space="preserve">1595-Medical and Eye Tests</t>
  </si>
  <si>
    <t xml:space="preserve">1596-Interview Expenses</t>
  </si>
  <si>
    <t xml:space="preserve">1597-CRB Costs</t>
  </si>
  <si>
    <t xml:space="preserve">1598-Work Permits</t>
  </si>
  <si>
    <t xml:space="preserve">1600-Examination Fees</t>
  </si>
  <si>
    <t xml:space="preserve">1601-Examiners Fees</t>
  </si>
  <si>
    <t xml:space="preserve">1602-Visiting Lecturers Fees</t>
  </si>
  <si>
    <t xml:space="preserve">1603-Consultancy fees</t>
  </si>
  <si>
    <t xml:space="preserve">1604-Visiting Lecturers Travel</t>
  </si>
  <si>
    <t xml:space="preserve">1605-Consultancy Travel</t>
  </si>
  <si>
    <t xml:space="preserve">1606-Legal Fees</t>
  </si>
  <si>
    <t xml:space="preserve">1607-Governing Body Expense Claims</t>
  </si>
  <si>
    <t xml:space="preserve">1609-Examiners Expenses</t>
  </si>
  <si>
    <t xml:space="preserve">1610-Auditors - External</t>
  </si>
  <si>
    <t xml:space="preserve">1611-Auditors - Internal</t>
  </si>
  <si>
    <t xml:space="preserve">1612-Auditors - non audit services</t>
  </si>
  <si>
    <t xml:space="preserve">1620-IT External Services</t>
  </si>
  <si>
    <t xml:space="preserve">1621-IT Software Maintenance Contracts</t>
  </si>
  <si>
    <t xml:space="preserve">1630-Telephone Costs</t>
  </si>
  <si>
    <t xml:space="preserve">1631-BT Late Payment Charge</t>
  </si>
  <si>
    <t xml:space="preserve">1632-Postage and Couriers</t>
  </si>
  <si>
    <t xml:space="preserve">1640-Advertising and Marketing</t>
  </si>
  <si>
    <t xml:space="preserve">1660-Educational Visit Costs</t>
  </si>
  <si>
    <t xml:space="preserve">1670-Non-Access Fund Student Grants/Pmts</t>
  </si>
  <si>
    <t xml:space="preserve">1671-Scholarships</t>
  </si>
  <si>
    <t xml:space="preserve">1672-Bursaries</t>
  </si>
  <si>
    <t xml:space="preserve">1674-Studentships - PG Fees Paid I &amp; OS</t>
  </si>
  <si>
    <t xml:space="preserve">1676-Retention Fund</t>
  </si>
  <si>
    <t xml:space="preserve">1681-Insurance</t>
  </si>
  <si>
    <t xml:space="preserve">1694-FEC Contribution</t>
  </si>
  <si>
    <t xml:space="preserve">1700-Students Union Grant</t>
  </si>
  <si>
    <t xml:space="preserve">1701-Payments to partner Institutions</t>
  </si>
  <si>
    <t xml:space="preserve">1702-Schools payments</t>
  </si>
  <si>
    <t xml:space="preserve">1704-Payments to Participants</t>
  </si>
  <si>
    <t xml:space="preserve">1705-Collaboration Payments</t>
  </si>
  <si>
    <t xml:space="preserve">1706-Administration Costs</t>
  </si>
  <si>
    <t xml:space="preserve">1707-Non endowment Student Prizes</t>
  </si>
  <si>
    <t xml:space="preserve">1708-Donations</t>
  </si>
  <si>
    <t xml:space="preserve">1709-Payments for Services</t>
  </si>
  <si>
    <t xml:space="preserve">1710-Payments to Participants - Expenses</t>
  </si>
  <si>
    <t xml:space="preserve">B014-Tangible Fixed Assets- Equipment Suspense</t>
  </si>
  <si>
    <t xml:space="preserve">B110-Student Debtor Control Account</t>
  </si>
  <si>
    <t xml:space="preserve">B111-Commercial Debtor Control Account</t>
  </si>
  <si>
    <t xml:space="preserve">B204-Other Creditors</t>
  </si>
  <si>
    <t xml:space="preserve">B214-Payroll Expenses UoP</t>
  </si>
  <si>
    <t xml:space="preserve">B224-Net Pay Creditor</t>
  </si>
  <si>
    <t xml:space="preserve">B227-Short Term Loans</t>
  </si>
  <si>
    <t xml:space="preserve">Currency Code</t>
  </si>
  <si>
    <t xml:space="preserve">Currency</t>
  </si>
  <si>
    <t xml:space="preserve">Y</t>
  </si>
  <si>
    <t xml:space="preserve">GBP</t>
  </si>
  <si>
    <t xml:space="preserve">Non Eurozone </t>
  </si>
  <si>
    <t xml:space="preserve">Pound sterling</t>
  </si>
  <si>
    <t xml:space="preserve">IBAN</t>
  </si>
  <si>
    <t xml:space="preserve">United States of America</t>
  </si>
  <si>
    <t xml:space="preserve">USD</t>
  </si>
  <si>
    <t xml:space="preserve">United States dollar</t>
  </si>
  <si>
    <t xml:space="preserve">Argentina</t>
  </si>
  <si>
    <t xml:space="preserve">ARS</t>
  </si>
  <si>
    <t xml:space="preserve">Argentine peso</t>
  </si>
  <si>
    <t xml:space="preserve">Australia</t>
  </si>
  <si>
    <t xml:space="preserve">AUD</t>
  </si>
  <si>
    <t xml:space="preserve">Australian dollar</t>
  </si>
  <si>
    <t xml:space="preserve">Austria</t>
  </si>
  <si>
    <t xml:space="preserve">EUR</t>
  </si>
  <si>
    <t xml:space="preserve">Eurozone country</t>
  </si>
  <si>
    <t xml:space="preserve">Euro</t>
  </si>
  <si>
    <t xml:space="preserve">Bangladesh</t>
  </si>
  <si>
    <t xml:space="preserve">BDT</t>
  </si>
  <si>
    <t xml:space="preserve">Bangladeshi taka</t>
  </si>
  <si>
    <t xml:space="preserve">Barbados</t>
  </si>
  <si>
    <t xml:space="preserve">BBD</t>
  </si>
  <si>
    <t xml:space="preserve">Barbadian dollar</t>
  </si>
  <si>
    <t xml:space="preserve">Belgium</t>
  </si>
  <si>
    <r>
      <rPr>
        <sz val="11"/>
        <color rgb="FF004997"/>
        <rFont val="Calibri"/>
        <family val="2"/>
        <charset val="1"/>
      </rPr>
      <t xml:space="preserve">Bermuda </t>
    </r>
    <r>
      <rPr>
        <i val="true"/>
        <sz val="11"/>
        <color rgb="FF383838"/>
        <rFont val="Calibri"/>
        <family val="2"/>
        <charset val="1"/>
      </rPr>
      <t xml:space="preserve">(UK)</t>
    </r>
  </si>
  <si>
    <t xml:space="preserve">BMD</t>
  </si>
  <si>
    <t xml:space="preserve">Bermudian dollar</t>
  </si>
  <si>
    <t xml:space="preserve">Brazil</t>
  </si>
  <si>
    <t xml:space="preserve">BRL</t>
  </si>
  <si>
    <t xml:space="preserve">Brazilian real</t>
  </si>
  <si>
    <t xml:space="preserve">Brunei</t>
  </si>
  <si>
    <t xml:space="preserve">BND</t>
  </si>
  <si>
    <t xml:space="preserve">Brunei dollar</t>
  </si>
  <si>
    <t xml:space="preserve">Bulgaria</t>
  </si>
  <si>
    <t xml:space="preserve">BGN</t>
  </si>
  <si>
    <t xml:space="preserve">Bulgarian lev</t>
  </si>
  <si>
    <t xml:space="preserve">Cameroon</t>
  </si>
  <si>
    <t xml:space="preserve">XAF</t>
  </si>
  <si>
    <t xml:space="preserve">Central African CFA franc</t>
  </si>
  <si>
    <t xml:space="preserve">Canada</t>
  </si>
  <si>
    <t xml:space="preserve">CAD</t>
  </si>
  <si>
    <t xml:space="preserve">Canadian dollar</t>
  </si>
  <si>
    <r>
      <rPr>
        <sz val="11"/>
        <color rgb="FF004997"/>
        <rFont val="Calibri"/>
        <family val="2"/>
        <charset val="1"/>
      </rPr>
      <t xml:space="preserve">Cayman Islands </t>
    </r>
    <r>
      <rPr>
        <i val="true"/>
        <sz val="11"/>
        <color rgb="FF383838"/>
        <rFont val="Calibri"/>
        <family val="2"/>
        <charset val="1"/>
      </rPr>
      <t xml:space="preserve">(UK)</t>
    </r>
  </si>
  <si>
    <t xml:space="preserve">KYD</t>
  </si>
  <si>
    <t xml:space="preserve">Cayman Islands dollar</t>
  </si>
  <si>
    <t xml:space="preserve">Central African Republic</t>
  </si>
  <si>
    <t xml:space="preserve">Chad</t>
  </si>
  <si>
    <t xml:space="preserve">Chile</t>
  </si>
  <si>
    <t xml:space="preserve">CLP</t>
  </si>
  <si>
    <t xml:space="preserve">Chilean peso</t>
  </si>
  <si>
    <t xml:space="preserve">China</t>
  </si>
  <si>
    <t xml:space="preserve">CNY</t>
  </si>
  <si>
    <t xml:space="preserve">Chinese Yuan Renminbi</t>
  </si>
  <si>
    <t xml:space="preserve">Croatia</t>
  </si>
  <si>
    <t xml:space="preserve">HRK</t>
  </si>
  <si>
    <t xml:space="preserve">Croatian kuna</t>
  </si>
  <si>
    <t xml:space="preserve">Cyprus</t>
  </si>
  <si>
    <t xml:space="preserve">Czech Republic</t>
  </si>
  <si>
    <t xml:space="preserve">CZK</t>
  </si>
  <si>
    <t xml:space="preserve">Czech koruna</t>
  </si>
  <si>
    <t xml:space="preserve">Denmark</t>
  </si>
  <si>
    <t xml:space="preserve">DKK</t>
  </si>
  <si>
    <t xml:space="preserve">Danish krone</t>
  </si>
  <si>
    <t xml:space="preserve">Ecuador</t>
  </si>
  <si>
    <t xml:space="preserve">Egypt</t>
  </si>
  <si>
    <t xml:space="preserve">EGP</t>
  </si>
  <si>
    <t xml:space="preserve">Egyptian pound</t>
  </si>
  <si>
    <t xml:space="preserve">Equatorial Guinea</t>
  </si>
  <si>
    <t xml:space="preserve">Estonia</t>
  </si>
  <si>
    <t xml:space="preserve">Ethiopia</t>
  </si>
  <si>
    <t xml:space="preserve">ETB</t>
  </si>
  <si>
    <t xml:space="preserve">Ethiopian birr</t>
  </si>
  <si>
    <t xml:space="preserve">Finland</t>
  </si>
  <si>
    <t xml:space="preserve">France</t>
  </si>
  <si>
    <t xml:space="preserve">Gabon</t>
  </si>
  <si>
    <t xml:space="preserve">Germany</t>
  </si>
  <si>
    <t xml:space="preserve">Greece</t>
  </si>
  <si>
    <t xml:space="preserve">Hungary</t>
  </si>
  <si>
    <t xml:space="preserve">HUF</t>
  </si>
  <si>
    <t xml:space="preserve">Hungarian forint</t>
  </si>
  <si>
    <t xml:space="preserve">Hong Kong </t>
  </si>
  <si>
    <t xml:space="preserve">HKD</t>
  </si>
  <si>
    <t xml:space="preserve">Hong Kong dollar</t>
  </si>
  <si>
    <t xml:space="preserve">Iceland</t>
  </si>
  <si>
    <t xml:space="preserve">ISK</t>
  </si>
  <si>
    <t xml:space="preserve">Icelandic krona</t>
  </si>
  <si>
    <t xml:space="preserve">India</t>
  </si>
  <si>
    <t xml:space="preserve">INR</t>
  </si>
  <si>
    <t xml:space="preserve">Indian rupee</t>
  </si>
  <si>
    <t xml:space="preserve">Indonesia</t>
  </si>
  <si>
    <t xml:space="preserve">IDR</t>
  </si>
  <si>
    <t xml:space="preserve">Indonesian rupiah</t>
  </si>
  <si>
    <t xml:space="preserve">Iraq</t>
  </si>
  <si>
    <t xml:space="preserve">IQD</t>
  </si>
  <si>
    <t xml:space="preserve">Iraqi dinar</t>
  </si>
  <si>
    <t xml:space="preserve">Ireland</t>
  </si>
  <si>
    <t xml:space="preserve">Israel</t>
  </si>
  <si>
    <t xml:space="preserve">ILS</t>
  </si>
  <si>
    <t xml:space="preserve">Israeli new shekel</t>
  </si>
  <si>
    <t xml:space="preserve">Italy</t>
  </si>
  <si>
    <t xml:space="preserve">Jamaica</t>
  </si>
  <si>
    <t xml:space="preserve">JMD</t>
  </si>
  <si>
    <t xml:space="preserve">Jamaican dollar</t>
  </si>
  <si>
    <t xml:space="preserve">Japan</t>
  </si>
  <si>
    <t xml:space="preserve">JPY</t>
  </si>
  <si>
    <t xml:space="preserve">Japanese yen</t>
  </si>
  <si>
    <t xml:space="preserve">Jordan</t>
  </si>
  <si>
    <t xml:space="preserve">JOD</t>
  </si>
  <si>
    <t xml:space="preserve">Jordanian dinar</t>
  </si>
  <si>
    <t xml:space="preserve">Kazakhstan</t>
  </si>
  <si>
    <t xml:space="preserve">KZT</t>
  </si>
  <si>
    <t xml:space="preserve">Kazakhstani tenge</t>
  </si>
  <si>
    <t xml:space="preserve">Kenya</t>
  </si>
  <si>
    <t xml:space="preserve">KES</t>
  </si>
  <si>
    <t xml:space="preserve">Kenyan shilling</t>
  </si>
  <si>
    <t xml:space="preserve">Kuwait</t>
  </si>
  <si>
    <t xml:space="preserve">KWD</t>
  </si>
  <si>
    <t xml:space="preserve">Kuwaiti dinar</t>
  </si>
  <si>
    <t xml:space="preserve">Kyrgyzstan</t>
  </si>
  <si>
    <t xml:space="preserve">KGS</t>
  </si>
  <si>
    <t xml:space="preserve">Kyrgyzstani som</t>
  </si>
  <si>
    <t xml:space="preserve">Latvia</t>
  </si>
  <si>
    <t xml:space="preserve">Lebanon</t>
  </si>
  <si>
    <t xml:space="preserve">LBP</t>
  </si>
  <si>
    <t xml:space="preserve">Lebanese pound</t>
  </si>
  <si>
    <t xml:space="preserve">Liechtenstein</t>
  </si>
  <si>
    <t xml:space="preserve">CHF</t>
  </si>
  <si>
    <t xml:space="preserve">Swiss franc</t>
  </si>
  <si>
    <t xml:space="preserve">Lithuania</t>
  </si>
  <si>
    <t xml:space="preserve">Luxembourg</t>
  </si>
  <si>
    <r>
      <rPr>
        <sz val="11"/>
        <color rgb="FF004997"/>
        <rFont val="Calibri"/>
        <family val="2"/>
        <charset val="1"/>
      </rPr>
      <t xml:space="preserve">Macau </t>
    </r>
    <r>
      <rPr>
        <i val="true"/>
        <sz val="11"/>
        <color rgb="FF383838"/>
        <rFont val="Calibri"/>
        <family val="2"/>
        <charset val="1"/>
      </rPr>
      <t xml:space="preserve">(China)</t>
    </r>
  </si>
  <si>
    <t xml:space="preserve">MOP</t>
  </si>
  <si>
    <t xml:space="preserve">Macanese pataca</t>
  </si>
  <si>
    <t xml:space="preserve">Malaysia</t>
  </si>
  <si>
    <t xml:space="preserve">MYR</t>
  </si>
  <si>
    <t xml:space="preserve">Malaysian ringgit</t>
  </si>
  <si>
    <t xml:space="preserve">Malta</t>
  </si>
  <si>
    <t xml:space="preserve">Mauritius</t>
  </si>
  <si>
    <t xml:space="preserve">MUR</t>
  </si>
  <si>
    <t xml:space="preserve">Mauritian rupee</t>
  </si>
  <si>
    <t xml:space="preserve">Mexico</t>
  </si>
  <si>
    <t xml:space="preserve">MXN</t>
  </si>
  <si>
    <t xml:space="preserve">Mexican peso</t>
  </si>
  <si>
    <t xml:space="preserve">Monaco</t>
  </si>
  <si>
    <t xml:space="preserve">Morocco</t>
  </si>
  <si>
    <t xml:space="preserve">MAD</t>
  </si>
  <si>
    <t xml:space="preserve">Moroccan dirham</t>
  </si>
  <si>
    <r>
      <rPr>
        <sz val="11"/>
        <color rgb="FF004997"/>
        <rFont val="Calibri"/>
        <family val="2"/>
        <charset val="1"/>
      </rPr>
      <t xml:space="preserve">Myanmar </t>
    </r>
    <r>
      <rPr>
        <sz val="11"/>
        <color rgb="FF333333"/>
        <rFont val="Calibri"/>
        <family val="2"/>
        <charset val="1"/>
      </rPr>
      <t xml:space="preserve">(formerly Burma)</t>
    </r>
  </si>
  <si>
    <t xml:space="preserve">MMK</t>
  </si>
  <si>
    <t xml:space="preserve">Myanmar kyat</t>
  </si>
  <si>
    <t xml:space="preserve">Namibia</t>
  </si>
  <si>
    <t xml:space="preserve">NAD</t>
  </si>
  <si>
    <t xml:space="preserve">Namibian dollar</t>
  </si>
  <si>
    <t xml:space="preserve">Nepal</t>
  </si>
  <si>
    <t xml:space="preserve">NPR</t>
  </si>
  <si>
    <t xml:space="preserve">Nepalese rupee</t>
  </si>
  <si>
    <t xml:space="preserve">Netherlands</t>
  </si>
  <si>
    <t xml:space="preserve">New Zealand</t>
  </si>
  <si>
    <t xml:space="preserve">NZD</t>
  </si>
  <si>
    <t xml:space="preserve">New Zealand dollar</t>
  </si>
  <si>
    <t xml:space="preserve">Nigeria</t>
  </si>
  <si>
    <t xml:space="preserve">NGN</t>
  </si>
  <si>
    <t xml:space="preserve">Nigerian naira</t>
  </si>
  <si>
    <t xml:space="preserve">Norway</t>
  </si>
  <si>
    <t xml:space="preserve">NOK</t>
  </si>
  <si>
    <t xml:space="preserve">Norwegian krone</t>
  </si>
  <si>
    <t xml:space="preserve">Oman</t>
  </si>
  <si>
    <t xml:space="preserve">OMR</t>
  </si>
  <si>
    <t xml:space="preserve">Omani rial</t>
  </si>
  <si>
    <t xml:space="preserve">Pakistan</t>
  </si>
  <si>
    <t xml:space="preserve">PKR</t>
  </si>
  <si>
    <t xml:space="preserve">Pakistani rupee</t>
  </si>
  <si>
    <t xml:space="preserve">Peru</t>
  </si>
  <si>
    <t xml:space="preserve">PEN</t>
  </si>
  <si>
    <t xml:space="preserve">Peruvian sol</t>
  </si>
  <si>
    <t xml:space="preserve">Philippines</t>
  </si>
  <si>
    <t xml:space="preserve">PHP</t>
  </si>
  <si>
    <t xml:space="preserve">Philippine peso</t>
  </si>
  <si>
    <t xml:space="preserve">Poland</t>
  </si>
  <si>
    <t xml:space="preserve">PLN</t>
  </si>
  <si>
    <t xml:space="preserve">Polish zloty</t>
  </si>
  <si>
    <t xml:space="preserve">Portugal</t>
  </si>
  <si>
    <t xml:space="preserve">Qatar</t>
  </si>
  <si>
    <t xml:space="preserve">QAR</t>
  </si>
  <si>
    <t xml:space="preserve">Qatari riyal</t>
  </si>
  <si>
    <t xml:space="preserve">Romania</t>
  </si>
  <si>
    <t xml:space="preserve">RON</t>
  </si>
  <si>
    <t xml:space="preserve">Romanian leu</t>
  </si>
  <si>
    <t xml:space="preserve">Russia</t>
  </si>
  <si>
    <t xml:space="preserve">RUB</t>
  </si>
  <si>
    <t xml:space="preserve">Russian ruble</t>
  </si>
  <si>
    <t xml:space="preserve">San Marino</t>
  </si>
  <si>
    <t xml:space="preserve">Saudi Arabia</t>
  </si>
  <si>
    <t xml:space="preserve">SAR</t>
  </si>
  <si>
    <t xml:space="preserve">Saudi Arabian riyal</t>
  </si>
  <si>
    <t xml:space="preserve">Seychelles</t>
  </si>
  <si>
    <t xml:space="preserve">SCR</t>
  </si>
  <si>
    <t xml:space="preserve">Seychellois rupee</t>
  </si>
  <si>
    <t xml:space="preserve">Singapore</t>
  </si>
  <si>
    <t xml:space="preserve">SGD</t>
  </si>
  <si>
    <t xml:space="preserve">Singapore dollar</t>
  </si>
  <si>
    <t xml:space="preserve">Slovakia</t>
  </si>
  <si>
    <t xml:space="preserve">Slovenia</t>
  </si>
  <si>
    <t xml:space="preserve">South Africa</t>
  </si>
  <si>
    <t xml:space="preserve">ZAR</t>
  </si>
  <si>
    <t xml:space="preserve">South African rand</t>
  </si>
  <si>
    <t xml:space="preserve">South Korea</t>
  </si>
  <si>
    <t xml:space="preserve">KRW</t>
  </si>
  <si>
    <t xml:space="preserve">South Korean won</t>
  </si>
  <si>
    <t xml:space="preserve">Spain</t>
  </si>
  <si>
    <t xml:space="preserve">Sri Lanka</t>
  </si>
  <si>
    <t xml:space="preserve">LKR</t>
  </si>
  <si>
    <t xml:space="preserve">Sri Lankan rupee</t>
  </si>
  <si>
    <t xml:space="preserve">Sweden</t>
  </si>
  <si>
    <t xml:space="preserve">SEK</t>
  </si>
  <si>
    <t xml:space="preserve">Swedish krona</t>
  </si>
  <si>
    <t xml:space="preserve">Switzerland</t>
  </si>
  <si>
    <t xml:space="preserve">Taiwan</t>
  </si>
  <si>
    <t xml:space="preserve">TWD</t>
  </si>
  <si>
    <t xml:space="preserve">New Taiwan dollar</t>
  </si>
  <si>
    <t xml:space="preserve">Tanzania</t>
  </si>
  <si>
    <t xml:space="preserve">TZS</t>
  </si>
  <si>
    <t xml:space="preserve">Tanzanian shilling</t>
  </si>
  <si>
    <t xml:space="preserve">Thailand</t>
  </si>
  <si>
    <t xml:space="preserve">THB</t>
  </si>
  <si>
    <t xml:space="preserve">Thai baht</t>
  </si>
  <si>
    <t xml:space="preserve">Trinidad and Tobago</t>
  </si>
  <si>
    <t xml:space="preserve">TTD</t>
  </si>
  <si>
    <t xml:space="preserve">Trinidad and Tobago dollar</t>
  </si>
  <si>
    <t xml:space="preserve">Turkey</t>
  </si>
  <si>
    <t xml:space="preserve">TRY</t>
  </si>
  <si>
    <t xml:space="preserve">Turkish lira</t>
  </si>
  <si>
    <t xml:space="preserve">Uganda</t>
  </si>
  <si>
    <t xml:space="preserve">UGX</t>
  </si>
  <si>
    <t xml:space="preserve">Ugandan shilling</t>
  </si>
  <si>
    <t xml:space="preserve">Ukraine</t>
  </si>
  <si>
    <t xml:space="preserve">UAH</t>
  </si>
  <si>
    <t xml:space="preserve">Ukrainian hryvnia</t>
  </si>
  <si>
    <t xml:space="preserve">United Arab Emirates</t>
  </si>
  <si>
    <t xml:space="preserve">AED</t>
  </si>
  <si>
    <t xml:space="preserve">UAE dirham</t>
  </si>
  <si>
    <t xml:space="preserve">Uzbekistan</t>
  </si>
  <si>
    <t xml:space="preserve">UZS</t>
  </si>
  <si>
    <t xml:space="preserve">Uzbekistani som</t>
  </si>
  <si>
    <t xml:space="preserve">Vietnam</t>
  </si>
  <si>
    <t xml:space="preserve">VND</t>
  </si>
  <si>
    <t xml:space="preserve">Vietnamese dong</t>
  </si>
  <si>
    <t xml:space="preserve">Yemen</t>
  </si>
  <si>
    <t xml:space="preserve">YER</t>
  </si>
  <si>
    <t xml:space="preserve">Yemeni rial</t>
  </si>
  <si>
    <t xml:space="preserve">Zambia</t>
  </si>
  <si>
    <t xml:space="preserve">ZMW</t>
  </si>
  <si>
    <t xml:space="preserve">Zambian kwacha</t>
  </si>
  <si>
    <t xml:space="preserve">Zimbabwe</t>
  </si>
  <si>
    <t xml:space="preserve">Afghanistan</t>
  </si>
  <si>
    <t xml:space="preserve">AFN</t>
  </si>
  <si>
    <t xml:space="preserve">Afghan afghani</t>
  </si>
  <si>
    <r>
      <rPr>
        <sz val="11"/>
        <color rgb="FF004997"/>
        <rFont val="Calibri"/>
        <family val="2"/>
        <charset val="1"/>
      </rPr>
      <t xml:space="preserve">Akrotiri and Dhekelia </t>
    </r>
    <r>
      <rPr>
        <i val="true"/>
        <sz val="11"/>
        <color rgb="FF383838"/>
        <rFont val="Calibri"/>
        <family val="2"/>
        <charset val="1"/>
      </rPr>
      <t xml:space="preserve">(UK)</t>
    </r>
  </si>
  <si>
    <r>
      <rPr>
        <sz val="11"/>
        <color rgb="FF004997"/>
        <rFont val="Calibri"/>
        <family val="2"/>
        <charset val="1"/>
      </rPr>
      <t xml:space="preserve">Aland Islands </t>
    </r>
    <r>
      <rPr>
        <i val="true"/>
        <sz val="11"/>
        <color rgb="FF383838"/>
        <rFont val="Calibri"/>
        <family val="2"/>
        <charset val="1"/>
      </rPr>
      <t xml:space="preserve">(Finland)</t>
    </r>
  </si>
  <si>
    <t xml:space="preserve">Albania</t>
  </si>
  <si>
    <t xml:space="preserve">ALL</t>
  </si>
  <si>
    <t xml:space="preserve">Albanian lek</t>
  </si>
  <si>
    <t xml:space="preserve">Algeria</t>
  </si>
  <si>
    <t xml:space="preserve">DZD</t>
  </si>
  <si>
    <t xml:space="preserve">Algerian dinar</t>
  </si>
  <si>
    <r>
      <rPr>
        <sz val="11"/>
        <color rgb="FF004997"/>
        <rFont val="Calibri"/>
        <family val="2"/>
        <charset val="1"/>
      </rPr>
      <t xml:space="preserve">American Samoa </t>
    </r>
    <r>
      <rPr>
        <i val="true"/>
        <sz val="11"/>
        <color rgb="FF383838"/>
        <rFont val="Calibri"/>
        <family val="2"/>
        <charset val="1"/>
      </rPr>
      <t xml:space="preserve">(USA)</t>
    </r>
  </si>
  <si>
    <t xml:space="preserve">Andorra</t>
  </si>
  <si>
    <t xml:space="preserve">Angola</t>
  </si>
  <si>
    <t xml:space="preserve">AOA</t>
  </si>
  <si>
    <t xml:space="preserve">Angolan kwanza</t>
  </si>
  <si>
    <r>
      <rPr>
        <sz val="11"/>
        <color rgb="FF004997"/>
        <rFont val="Calibri"/>
        <family val="2"/>
        <charset val="1"/>
      </rPr>
      <t xml:space="preserve">Anguilla </t>
    </r>
    <r>
      <rPr>
        <i val="true"/>
        <sz val="11"/>
        <color rgb="FF383838"/>
        <rFont val="Calibri"/>
        <family val="2"/>
        <charset val="1"/>
      </rPr>
      <t xml:space="preserve">(UK)</t>
    </r>
  </si>
  <si>
    <t xml:space="preserve">XCD</t>
  </si>
  <si>
    <t xml:space="preserve">East Caribbean dollar</t>
  </si>
  <si>
    <t xml:space="preserve">Antigua and Barbuda</t>
  </si>
  <si>
    <t xml:space="preserve">Armenia</t>
  </si>
  <si>
    <t xml:space="preserve">AMD</t>
  </si>
  <si>
    <t xml:space="preserve">Armenian dram</t>
  </si>
  <si>
    <r>
      <rPr>
        <sz val="11"/>
        <color rgb="FF004997"/>
        <rFont val="Calibri"/>
        <family val="2"/>
        <charset val="1"/>
      </rPr>
      <t xml:space="preserve">Aruba </t>
    </r>
    <r>
      <rPr>
        <i val="true"/>
        <sz val="11"/>
        <color rgb="FF383838"/>
        <rFont val="Calibri"/>
        <family val="2"/>
        <charset val="1"/>
      </rPr>
      <t xml:space="preserve">(Netherlands)</t>
    </r>
  </si>
  <si>
    <t xml:space="preserve">AWG</t>
  </si>
  <si>
    <t xml:space="preserve">Aruban florin</t>
  </si>
  <si>
    <r>
      <rPr>
        <sz val="11"/>
        <color rgb="FF004997"/>
        <rFont val="Calibri"/>
        <family val="2"/>
        <charset val="1"/>
      </rPr>
      <t xml:space="preserve">Ascension Island </t>
    </r>
    <r>
      <rPr>
        <i val="true"/>
        <sz val="11"/>
        <color rgb="FF383838"/>
        <rFont val="Calibri"/>
        <family val="2"/>
        <charset val="1"/>
      </rPr>
      <t xml:space="preserve">(UK)</t>
    </r>
  </si>
  <si>
    <t xml:space="preserve">SHP</t>
  </si>
  <si>
    <t xml:space="preserve">Saint Helena pound</t>
  </si>
  <si>
    <t xml:space="preserve">Azerbaijan</t>
  </si>
  <si>
    <t xml:space="preserve">AZN</t>
  </si>
  <si>
    <t xml:space="preserve">Azerbaijan manat</t>
  </si>
  <si>
    <t xml:space="preserve">Bahamas</t>
  </si>
  <si>
    <t xml:space="preserve">BSD</t>
  </si>
  <si>
    <t xml:space="preserve">Bahamian dollar</t>
  </si>
  <si>
    <t xml:space="preserve">Bahrain</t>
  </si>
  <si>
    <t xml:space="preserve">BHD</t>
  </si>
  <si>
    <t xml:space="preserve">Bahraini dinar</t>
  </si>
  <si>
    <t xml:space="preserve">Belarus</t>
  </si>
  <si>
    <t xml:space="preserve">BYN</t>
  </si>
  <si>
    <t xml:space="preserve">Belarusian ruble</t>
  </si>
  <si>
    <t xml:space="preserve">Belize</t>
  </si>
  <si>
    <t xml:space="preserve">BZD</t>
  </si>
  <si>
    <t xml:space="preserve">Belize dollar</t>
  </si>
  <si>
    <t xml:space="preserve">Benin</t>
  </si>
  <si>
    <t xml:space="preserve">XOF</t>
  </si>
  <si>
    <t xml:space="preserve">West African CFA franc</t>
  </si>
  <si>
    <t xml:space="preserve">Bhutan</t>
  </si>
  <si>
    <t xml:space="preserve">BTN</t>
  </si>
  <si>
    <t xml:space="preserve">Bhutanese ngultrum</t>
  </si>
  <si>
    <t xml:space="preserve">Bolivia</t>
  </si>
  <si>
    <t xml:space="preserve">BOB</t>
  </si>
  <si>
    <t xml:space="preserve">Bolivian boliviano</t>
  </si>
  <si>
    <r>
      <rPr>
        <sz val="11"/>
        <color rgb="FF004997"/>
        <rFont val="Calibri"/>
        <family val="2"/>
        <charset val="1"/>
      </rPr>
      <t xml:space="preserve">Bonaire </t>
    </r>
    <r>
      <rPr>
        <i val="true"/>
        <sz val="11"/>
        <color rgb="FF383838"/>
        <rFont val="Calibri"/>
        <family val="2"/>
        <charset val="1"/>
      </rPr>
      <t xml:space="preserve">(Netherlands)</t>
    </r>
  </si>
  <si>
    <t xml:space="preserve">Bosnia and Herzegovina</t>
  </si>
  <si>
    <t xml:space="preserve">BAM</t>
  </si>
  <si>
    <t xml:space="preserve">Bosnia and Herzegovina convertible mark</t>
  </si>
  <si>
    <t xml:space="preserve">Botswana</t>
  </si>
  <si>
    <t xml:space="preserve">BWP</t>
  </si>
  <si>
    <t xml:space="preserve">Botswana pula</t>
  </si>
  <si>
    <r>
      <rPr>
        <sz val="11"/>
        <color rgb="FF004997"/>
        <rFont val="Calibri"/>
        <family val="2"/>
        <charset val="1"/>
      </rPr>
      <t xml:space="preserve">British Indian Ocean Territory </t>
    </r>
    <r>
      <rPr>
        <i val="true"/>
        <sz val="11"/>
        <color rgb="FF383838"/>
        <rFont val="Calibri"/>
        <family val="2"/>
        <charset val="1"/>
      </rPr>
      <t xml:space="preserve">(UK)</t>
    </r>
  </si>
  <si>
    <r>
      <rPr>
        <sz val="11"/>
        <color rgb="FF004997"/>
        <rFont val="Calibri"/>
        <family val="2"/>
        <charset val="1"/>
      </rPr>
      <t xml:space="preserve">British Virgin Islands </t>
    </r>
    <r>
      <rPr>
        <i val="true"/>
        <sz val="11"/>
        <color rgb="FF383838"/>
        <rFont val="Calibri"/>
        <family val="2"/>
        <charset val="1"/>
      </rPr>
      <t xml:space="preserve">(UK)</t>
    </r>
  </si>
  <si>
    <t xml:space="preserve">Burkina Faso</t>
  </si>
  <si>
    <t xml:space="preserve">Burundi</t>
  </si>
  <si>
    <t xml:space="preserve">BIF</t>
  </si>
  <si>
    <t xml:space="preserve">Burundi franc</t>
  </si>
  <si>
    <t xml:space="preserve">Cabo Verde</t>
  </si>
  <si>
    <t xml:space="preserve">CVE</t>
  </si>
  <si>
    <t xml:space="preserve">Cabo Verdean escudo</t>
  </si>
  <si>
    <t xml:space="preserve">Cambodia</t>
  </si>
  <si>
    <t xml:space="preserve">KHR</t>
  </si>
  <si>
    <t xml:space="preserve">Cambodian riel</t>
  </si>
  <si>
    <r>
      <rPr>
        <sz val="11"/>
        <color rgb="FF004997"/>
        <rFont val="Calibri"/>
        <family val="2"/>
        <charset val="1"/>
      </rPr>
      <t xml:space="preserve">Caribbean Netherlands </t>
    </r>
    <r>
      <rPr>
        <i val="true"/>
        <sz val="11"/>
        <color rgb="FF383838"/>
        <rFont val="Calibri"/>
        <family val="2"/>
        <charset val="1"/>
      </rPr>
      <t xml:space="preserve">(Netherlands)</t>
    </r>
  </si>
  <si>
    <r>
      <rPr>
        <sz val="11"/>
        <color rgb="FF004997"/>
        <rFont val="Calibri"/>
        <family val="2"/>
        <charset val="1"/>
      </rPr>
      <t xml:space="preserve">Chatham Islands </t>
    </r>
    <r>
      <rPr>
        <i val="true"/>
        <sz val="11"/>
        <color rgb="FF383838"/>
        <rFont val="Calibri"/>
        <family val="2"/>
        <charset val="1"/>
      </rPr>
      <t xml:space="preserve">(New Zealand)</t>
    </r>
  </si>
  <si>
    <r>
      <rPr>
        <sz val="11"/>
        <color rgb="FF004997"/>
        <rFont val="Calibri"/>
        <family val="2"/>
        <charset val="1"/>
      </rPr>
      <t xml:space="preserve">Christmas Island </t>
    </r>
    <r>
      <rPr>
        <i val="true"/>
        <sz val="11"/>
        <color rgb="FF383838"/>
        <rFont val="Calibri"/>
        <family val="2"/>
        <charset val="1"/>
      </rPr>
      <t xml:space="preserve">(Australia)</t>
    </r>
  </si>
  <si>
    <r>
      <rPr>
        <sz val="11"/>
        <color rgb="FF004997"/>
        <rFont val="Calibri"/>
        <family val="2"/>
        <charset val="1"/>
      </rPr>
      <t xml:space="preserve">Cocos (Keeling) Islands </t>
    </r>
    <r>
      <rPr>
        <i val="true"/>
        <sz val="11"/>
        <color rgb="FF383838"/>
        <rFont val="Calibri"/>
        <family val="2"/>
        <charset val="1"/>
      </rPr>
      <t xml:space="preserve">(Australia)</t>
    </r>
  </si>
  <si>
    <t xml:space="preserve">Colombia</t>
  </si>
  <si>
    <t xml:space="preserve">COP</t>
  </si>
  <si>
    <t xml:space="preserve">Colombian peso</t>
  </si>
  <si>
    <t xml:space="preserve">Comoros</t>
  </si>
  <si>
    <t xml:space="preserve">KMF</t>
  </si>
  <si>
    <t xml:space="preserve">Comorian franc</t>
  </si>
  <si>
    <t xml:space="preserve">Congo, Democratic Republic of the</t>
  </si>
  <si>
    <t xml:space="preserve">CDF</t>
  </si>
  <si>
    <t xml:space="preserve">Congolese franc</t>
  </si>
  <si>
    <t xml:space="preserve">Congo, Republic of the</t>
  </si>
  <si>
    <r>
      <rPr>
        <sz val="11"/>
        <color rgb="FF004997"/>
        <rFont val="Calibri"/>
        <family val="2"/>
        <charset val="1"/>
      </rPr>
      <t xml:space="preserve">Cook Islands </t>
    </r>
    <r>
      <rPr>
        <i val="true"/>
        <sz val="11"/>
        <color rgb="FF383838"/>
        <rFont val="Calibri"/>
        <family val="2"/>
        <charset val="1"/>
      </rPr>
      <t xml:space="preserve">(New Zealand)</t>
    </r>
  </si>
  <si>
    <t xml:space="preserve">none</t>
  </si>
  <si>
    <t xml:space="preserve">Cook Islands dollar</t>
  </si>
  <si>
    <t xml:space="preserve">Costa Rica</t>
  </si>
  <si>
    <t xml:space="preserve">CRC</t>
  </si>
  <si>
    <t xml:space="preserve">Costa Rican colon</t>
  </si>
  <si>
    <t xml:space="preserve">Cote d'Ivoire</t>
  </si>
  <si>
    <t xml:space="preserve">Cuba</t>
  </si>
  <si>
    <t xml:space="preserve">CUP</t>
  </si>
  <si>
    <t xml:space="preserve">Cuban peso</t>
  </si>
  <si>
    <r>
      <rPr>
        <sz val="11"/>
        <color rgb="FF004997"/>
        <rFont val="Calibri"/>
        <family val="2"/>
        <charset val="1"/>
      </rPr>
      <t xml:space="preserve">Curacao </t>
    </r>
    <r>
      <rPr>
        <i val="true"/>
        <sz val="11"/>
        <color rgb="FF383838"/>
        <rFont val="Calibri"/>
        <family val="2"/>
        <charset val="1"/>
      </rPr>
      <t xml:space="preserve">(Netherlands)</t>
    </r>
  </si>
  <si>
    <t xml:space="preserve">ANG</t>
  </si>
  <si>
    <t xml:space="preserve">Netherlands Antillean guilder</t>
  </si>
  <si>
    <t xml:space="preserve">Djibouti</t>
  </si>
  <si>
    <t xml:space="preserve">DJF</t>
  </si>
  <si>
    <t xml:space="preserve">Djiboutian franc</t>
  </si>
  <si>
    <t xml:space="preserve">Dominica</t>
  </si>
  <si>
    <t xml:space="preserve">Dominican Republic</t>
  </si>
  <si>
    <t xml:space="preserve">DOP</t>
  </si>
  <si>
    <t xml:space="preserve">Dominican peso</t>
  </si>
  <si>
    <t xml:space="preserve">El Salvador</t>
  </si>
  <si>
    <t xml:space="preserve">Eritrea</t>
  </si>
  <si>
    <t xml:space="preserve">ERN</t>
  </si>
  <si>
    <t xml:space="preserve">Eritrean nakfa</t>
  </si>
  <si>
    <r>
      <rPr>
        <sz val="11"/>
        <color rgb="FF004997"/>
        <rFont val="Calibri"/>
        <family val="2"/>
        <charset val="1"/>
      </rPr>
      <t xml:space="preserve">Eswatini </t>
    </r>
    <r>
      <rPr>
        <sz val="11"/>
        <color rgb="FF333333"/>
        <rFont val="Calibri"/>
        <family val="2"/>
        <charset val="1"/>
      </rPr>
      <t xml:space="preserve">(formerly Swaziland)</t>
    </r>
  </si>
  <si>
    <t xml:space="preserve">SZL</t>
  </si>
  <si>
    <t xml:space="preserve">Swazi lilangeni</t>
  </si>
  <si>
    <r>
      <rPr>
        <sz val="11"/>
        <color rgb="FF004997"/>
        <rFont val="Calibri"/>
        <family val="2"/>
        <charset val="1"/>
      </rPr>
      <t xml:space="preserve">Falkland Islands </t>
    </r>
    <r>
      <rPr>
        <i val="true"/>
        <sz val="11"/>
        <color rgb="FF383838"/>
        <rFont val="Calibri"/>
        <family val="2"/>
        <charset val="1"/>
      </rPr>
      <t xml:space="preserve">(UK)</t>
    </r>
  </si>
  <si>
    <t xml:space="preserve">FKP</t>
  </si>
  <si>
    <t xml:space="preserve">Falkland Islands pound</t>
  </si>
  <si>
    <r>
      <rPr>
        <sz val="11"/>
        <color rgb="FF004997"/>
        <rFont val="Calibri"/>
        <family val="2"/>
        <charset val="1"/>
      </rPr>
      <t xml:space="preserve">Faroe Islands </t>
    </r>
    <r>
      <rPr>
        <i val="true"/>
        <sz val="11"/>
        <color rgb="FF383838"/>
        <rFont val="Calibri"/>
        <family val="2"/>
        <charset val="1"/>
      </rPr>
      <t xml:space="preserve">(Denmark)</t>
    </r>
  </si>
  <si>
    <t xml:space="preserve">Faroese krona</t>
  </si>
  <si>
    <t xml:space="preserve">Fiji</t>
  </si>
  <si>
    <t xml:space="preserve">FJD</t>
  </si>
  <si>
    <t xml:space="preserve">Fijian dollar</t>
  </si>
  <si>
    <r>
      <rPr>
        <sz val="11"/>
        <color rgb="FF004997"/>
        <rFont val="Calibri"/>
        <family val="2"/>
        <charset val="1"/>
      </rPr>
      <t xml:space="preserve">French Guiana </t>
    </r>
    <r>
      <rPr>
        <i val="true"/>
        <sz val="11"/>
        <color rgb="FF383838"/>
        <rFont val="Calibri"/>
        <family val="2"/>
        <charset val="1"/>
      </rPr>
      <t xml:space="preserve">(France)</t>
    </r>
  </si>
  <si>
    <r>
      <rPr>
        <sz val="11"/>
        <color rgb="FF004997"/>
        <rFont val="Calibri"/>
        <family val="2"/>
        <charset val="1"/>
      </rPr>
      <t xml:space="preserve">French Polynesia </t>
    </r>
    <r>
      <rPr>
        <i val="true"/>
        <sz val="11"/>
        <color rgb="FF383838"/>
        <rFont val="Calibri"/>
        <family val="2"/>
        <charset val="1"/>
      </rPr>
      <t xml:space="preserve">(France)</t>
    </r>
  </si>
  <si>
    <t xml:space="preserve">XPF</t>
  </si>
  <si>
    <t xml:space="preserve">CFP franc</t>
  </si>
  <si>
    <t xml:space="preserve">Gambia</t>
  </si>
  <si>
    <t xml:space="preserve">GMD</t>
  </si>
  <si>
    <t xml:space="preserve">Gambian dalasi</t>
  </si>
  <si>
    <t xml:space="preserve">Georgia</t>
  </si>
  <si>
    <t xml:space="preserve">GEL</t>
  </si>
  <si>
    <t xml:space="preserve">Georgian lari</t>
  </si>
  <si>
    <t xml:space="preserve">Ghana</t>
  </si>
  <si>
    <t xml:space="preserve">GHS</t>
  </si>
  <si>
    <t xml:space="preserve">Ghanaian cedi</t>
  </si>
  <si>
    <r>
      <rPr>
        <sz val="11"/>
        <color rgb="FF004997"/>
        <rFont val="Calibri"/>
        <family val="2"/>
        <charset val="1"/>
      </rPr>
      <t xml:space="preserve">Gibraltar </t>
    </r>
    <r>
      <rPr>
        <i val="true"/>
        <sz val="11"/>
        <color rgb="FF383838"/>
        <rFont val="Calibri"/>
        <family val="2"/>
        <charset val="1"/>
      </rPr>
      <t xml:space="preserve">(UK)</t>
    </r>
  </si>
  <si>
    <t xml:space="preserve">GIP</t>
  </si>
  <si>
    <t xml:space="preserve">Gibraltar pound</t>
  </si>
  <si>
    <r>
      <rPr>
        <sz val="11"/>
        <color rgb="FF004997"/>
        <rFont val="Calibri"/>
        <family val="2"/>
        <charset val="1"/>
      </rPr>
      <t xml:space="preserve">Greenland </t>
    </r>
    <r>
      <rPr>
        <i val="true"/>
        <sz val="11"/>
        <color rgb="FF383838"/>
        <rFont val="Calibri"/>
        <family val="2"/>
        <charset val="1"/>
      </rPr>
      <t xml:space="preserve">(Denmark)</t>
    </r>
  </si>
  <si>
    <t xml:space="preserve">Grenada</t>
  </si>
  <si>
    <r>
      <rPr>
        <sz val="11"/>
        <color rgb="FF004997"/>
        <rFont val="Calibri"/>
        <family val="2"/>
        <charset val="1"/>
      </rPr>
      <t xml:space="preserve">Guadeloupe </t>
    </r>
    <r>
      <rPr>
        <i val="true"/>
        <sz val="11"/>
        <color rgb="FF383838"/>
        <rFont val="Calibri"/>
        <family val="2"/>
        <charset val="1"/>
      </rPr>
      <t xml:space="preserve">(France)</t>
    </r>
  </si>
  <si>
    <r>
      <rPr>
        <sz val="11"/>
        <color rgb="FF004997"/>
        <rFont val="Calibri"/>
        <family val="2"/>
        <charset val="1"/>
      </rPr>
      <t xml:space="preserve">Guam </t>
    </r>
    <r>
      <rPr>
        <i val="true"/>
        <sz val="11"/>
        <color rgb="FF383838"/>
        <rFont val="Calibri"/>
        <family val="2"/>
        <charset val="1"/>
      </rPr>
      <t xml:space="preserve">(USA)</t>
    </r>
  </si>
  <si>
    <t xml:space="preserve">Guatemala</t>
  </si>
  <si>
    <t xml:space="preserve">GTQ</t>
  </si>
  <si>
    <t xml:space="preserve">Guatemalan quetzal</t>
  </si>
  <si>
    <r>
      <rPr>
        <sz val="11"/>
        <color rgb="FF004997"/>
        <rFont val="Calibri"/>
        <family val="2"/>
        <charset val="1"/>
      </rPr>
      <t xml:space="preserve">Guernsey </t>
    </r>
    <r>
      <rPr>
        <i val="true"/>
        <sz val="11"/>
        <color rgb="FF383838"/>
        <rFont val="Calibri"/>
        <family val="2"/>
        <charset val="1"/>
      </rPr>
      <t xml:space="preserve">(UK)</t>
    </r>
  </si>
  <si>
    <t xml:space="preserve">GGP</t>
  </si>
  <si>
    <t xml:space="preserve">Guernsey Pound</t>
  </si>
  <si>
    <t xml:space="preserve">Guinea</t>
  </si>
  <si>
    <t xml:space="preserve">GNF</t>
  </si>
  <si>
    <t xml:space="preserve">Guinean franc</t>
  </si>
  <si>
    <t xml:space="preserve">Guinea-Bissau</t>
  </si>
  <si>
    <t xml:space="preserve">Guyana</t>
  </si>
  <si>
    <t xml:space="preserve">GYD</t>
  </si>
  <si>
    <t xml:space="preserve">Guyanese dollar</t>
  </si>
  <si>
    <t xml:space="preserve">Haiti</t>
  </si>
  <si>
    <t xml:space="preserve">HTG</t>
  </si>
  <si>
    <t xml:space="preserve">Haitian gourde</t>
  </si>
  <si>
    <t xml:space="preserve">Honduras</t>
  </si>
  <si>
    <t xml:space="preserve">HNL</t>
  </si>
  <si>
    <t xml:space="preserve">Honduran lempira</t>
  </si>
  <si>
    <t xml:space="preserve">International Monetary Fund (IMF)</t>
  </si>
  <si>
    <t xml:space="preserve">XDR</t>
  </si>
  <si>
    <t xml:space="preserve">SDR (Special Drawing Right)</t>
  </si>
  <si>
    <t xml:space="preserve">Iran</t>
  </si>
  <si>
    <t xml:space="preserve">IRR</t>
  </si>
  <si>
    <t xml:space="preserve">Iranian rial</t>
  </si>
  <si>
    <r>
      <rPr>
        <sz val="11"/>
        <color rgb="FF004997"/>
        <rFont val="Calibri"/>
        <family val="2"/>
        <charset val="1"/>
      </rPr>
      <t xml:space="preserve">Isle of Man </t>
    </r>
    <r>
      <rPr>
        <i val="true"/>
        <sz val="11"/>
        <color rgb="FF383838"/>
        <rFont val="Calibri"/>
        <family val="2"/>
        <charset val="1"/>
      </rPr>
      <t xml:space="preserve">(UK)</t>
    </r>
  </si>
  <si>
    <t xml:space="preserve">IMP</t>
  </si>
  <si>
    <t xml:space="preserve">Manx pound</t>
  </si>
  <si>
    <r>
      <rPr>
        <sz val="11"/>
        <color rgb="FF004997"/>
        <rFont val="Calibri"/>
        <family val="2"/>
        <charset val="1"/>
      </rPr>
      <t xml:space="preserve">Jersey </t>
    </r>
    <r>
      <rPr>
        <i val="true"/>
        <sz val="11"/>
        <color rgb="FF383838"/>
        <rFont val="Calibri"/>
        <family val="2"/>
        <charset val="1"/>
      </rPr>
      <t xml:space="preserve">(UK)</t>
    </r>
  </si>
  <si>
    <t xml:space="preserve">JEP</t>
  </si>
  <si>
    <t xml:space="preserve">Jersey pound</t>
  </si>
  <si>
    <t xml:space="preserve">Kiribati</t>
  </si>
  <si>
    <t xml:space="preserve">Kosovo</t>
  </si>
  <si>
    <t xml:space="preserve">Laos</t>
  </si>
  <si>
    <t xml:space="preserve">LAK</t>
  </si>
  <si>
    <t xml:space="preserve">Lao kip</t>
  </si>
  <si>
    <t xml:space="preserve">Lesotho</t>
  </si>
  <si>
    <t xml:space="preserve">LSL</t>
  </si>
  <si>
    <t xml:space="preserve">Lesotho loti</t>
  </si>
  <si>
    <t xml:space="preserve">Liberia</t>
  </si>
  <si>
    <t xml:space="preserve">LRD</t>
  </si>
  <si>
    <t xml:space="preserve">Liberian dollar</t>
  </si>
  <si>
    <t xml:space="preserve">Libya</t>
  </si>
  <si>
    <t xml:space="preserve">LYD</t>
  </si>
  <si>
    <t xml:space="preserve">Libyan dinar</t>
  </si>
  <si>
    <t xml:space="preserve">Madagascar</t>
  </si>
  <si>
    <t xml:space="preserve">MGA</t>
  </si>
  <si>
    <t xml:space="preserve">Malagasy ariary</t>
  </si>
  <si>
    <t xml:space="preserve">Malawi</t>
  </si>
  <si>
    <t xml:space="preserve">MWK</t>
  </si>
  <si>
    <t xml:space="preserve">Malawian kwacha</t>
  </si>
  <si>
    <t xml:space="preserve">Maldives</t>
  </si>
  <si>
    <t xml:space="preserve">MVR</t>
  </si>
  <si>
    <t xml:space="preserve">Maldivian rufiyaa</t>
  </si>
  <si>
    <t xml:space="preserve">Mali</t>
  </si>
  <si>
    <t xml:space="preserve">Marshall Islands</t>
  </si>
  <si>
    <r>
      <rPr>
        <sz val="11"/>
        <color rgb="FF004997"/>
        <rFont val="Calibri"/>
        <family val="2"/>
        <charset val="1"/>
      </rPr>
      <t xml:space="preserve">Martinique </t>
    </r>
    <r>
      <rPr>
        <i val="true"/>
        <sz val="11"/>
        <color rgb="FF383838"/>
        <rFont val="Calibri"/>
        <family val="2"/>
        <charset val="1"/>
      </rPr>
      <t xml:space="preserve">(France)</t>
    </r>
  </si>
  <si>
    <t xml:space="preserve">Mauritania</t>
  </si>
  <si>
    <t xml:space="preserve">MRU</t>
  </si>
  <si>
    <t xml:space="preserve">Mauritanian ouguiya</t>
  </si>
  <si>
    <r>
      <rPr>
        <sz val="11"/>
        <color rgb="FF004997"/>
        <rFont val="Calibri"/>
        <family val="2"/>
        <charset val="1"/>
      </rPr>
      <t xml:space="preserve">Mayotte </t>
    </r>
    <r>
      <rPr>
        <i val="true"/>
        <sz val="11"/>
        <color rgb="FF383838"/>
        <rFont val="Calibri"/>
        <family val="2"/>
        <charset val="1"/>
      </rPr>
      <t xml:space="preserve">(France)</t>
    </r>
  </si>
  <si>
    <t xml:space="preserve">Micronesia</t>
  </si>
  <si>
    <t xml:space="preserve">Moldova</t>
  </si>
  <si>
    <t xml:space="preserve">MDL</t>
  </si>
  <si>
    <t xml:space="preserve">Moldovan leu</t>
  </si>
  <si>
    <t xml:space="preserve">Mongolia</t>
  </si>
  <si>
    <t xml:space="preserve">MNT</t>
  </si>
  <si>
    <t xml:space="preserve">Mongolian tugrik</t>
  </si>
  <si>
    <t xml:space="preserve">Montenegro</t>
  </si>
  <si>
    <r>
      <rPr>
        <sz val="11"/>
        <color rgb="FF004997"/>
        <rFont val="Calibri"/>
        <family val="2"/>
        <charset val="1"/>
      </rPr>
      <t xml:space="preserve">Montserrat </t>
    </r>
    <r>
      <rPr>
        <i val="true"/>
        <sz val="11"/>
        <color rgb="FF383838"/>
        <rFont val="Calibri"/>
        <family val="2"/>
        <charset val="1"/>
      </rPr>
      <t xml:space="preserve">(UK)</t>
    </r>
  </si>
  <si>
    <t xml:space="preserve">Mozambique</t>
  </si>
  <si>
    <t xml:space="preserve">MZN</t>
  </si>
  <si>
    <t xml:space="preserve">Mozambican metical</t>
  </si>
  <si>
    <t xml:space="preserve">Nauru</t>
  </si>
  <si>
    <r>
      <rPr>
        <sz val="11"/>
        <color rgb="FF004997"/>
        <rFont val="Calibri"/>
        <family val="2"/>
        <charset val="1"/>
      </rPr>
      <t xml:space="preserve">New Caledonia </t>
    </r>
    <r>
      <rPr>
        <i val="true"/>
        <sz val="11"/>
        <color rgb="FF383838"/>
        <rFont val="Calibri"/>
        <family val="2"/>
        <charset val="1"/>
      </rPr>
      <t xml:space="preserve">(France)</t>
    </r>
  </si>
  <si>
    <t xml:space="preserve">Nicaragua</t>
  </si>
  <si>
    <t xml:space="preserve">NIO</t>
  </si>
  <si>
    <t xml:space="preserve">Nicaraguan cordoba</t>
  </si>
  <si>
    <t xml:space="preserve">Niger</t>
  </si>
  <si>
    <r>
      <rPr>
        <sz val="11"/>
        <color rgb="FF004997"/>
        <rFont val="Calibri"/>
        <family val="2"/>
        <charset val="1"/>
      </rPr>
      <t xml:space="preserve">Niue </t>
    </r>
    <r>
      <rPr>
        <i val="true"/>
        <sz val="11"/>
        <color rgb="FF383838"/>
        <rFont val="Calibri"/>
        <family val="2"/>
        <charset val="1"/>
      </rPr>
      <t xml:space="preserve">(New Zealand)</t>
    </r>
  </si>
  <si>
    <r>
      <rPr>
        <sz val="11"/>
        <color rgb="FF004997"/>
        <rFont val="Calibri"/>
        <family val="2"/>
        <charset val="1"/>
      </rPr>
      <t xml:space="preserve">Norfolk Island </t>
    </r>
    <r>
      <rPr>
        <i val="true"/>
        <sz val="11"/>
        <color rgb="FF383838"/>
        <rFont val="Calibri"/>
        <family val="2"/>
        <charset val="1"/>
      </rPr>
      <t xml:space="preserve">(Australia)</t>
    </r>
  </si>
  <si>
    <r>
      <rPr>
        <sz val="11"/>
        <color rgb="FF004997"/>
        <rFont val="Calibri"/>
        <family val="2"/>
        <charset val="1"/>
      </rPr>
      <t xml:space="preserve">Northern Mariana Islands </t>
    </r>
    <r>
      <rPr>
        <i val="true"/>
        <sz val="11"/>
        <color rgb="FF383838"/>
        <rFont val="Calibri"/>
        <family val="2"/>
        <charset val="1"/>
      </rPr>
      <t xml:space="preserve">(USA)</t>
    </r>
  </si>
  <si>
    <t xml:space="preserve">North Korea</t>
  </si>
  <si>
    <t xml:space="preserve">KPW</t>
  </si>
  <si>
    <t xml:space="preserve">North Korean won</t>
  </si>
  <si>
    <r>
      <rPr>
        <sz val="11"/>
        <color rgb="FF004997"/>
        <rFont val="Calibri"/>
        <family val="2"/>
        <charset val="1"/>
      </rPr>
      <t xml:space="preserve">North Macedonia </t>
    </r>
    <r>
      <rPr>
        <sz val="11"/>
        <color rgb="FF333333"/>
        <rFont val="Calibri"/>
        <family val="2"/>
        <charset val="1"/>
      </rPr>
      <t xml:space="preserve">(formerly Macedonia)</t>
    </r>
  </si>
  <si>
    <t xml:space="preserve">MKD</t>
  </si>
  <si>
    <t xml:space="preserve">Macedonian denar</t>
  </si>
  <si>
    <t xml:space="preserve">Palau</t>
  </si>
  <si>
    <t xml:space="preserve">Palestine</t>
  </si>
  <si>
    <t xml:space="preserve">Panama</t>
  </si>
  <si>
    <t xml:space="preserve">Papua New Guinea</t>
  </si>
  <si>
    <t xml:space="preserve">PGK</t>
  </si>
  <si>
    <t xml:space="preserve">Papua New Guinean kina</t>
  </si>
  <si>
    <t xml:space="preserve">Paraguay</t>
  </si>
  <si>
    <t xml:space="preserve">PYG</t>
  </si>
  <si>
    <t xml:space="preserve">Paraguayan guarani</t>
  </si>
  <si>
    <r>
      <rPr>
        <sz val="11"/>
        <color rgb="FF004997"/>
        <rFont val="Calibri"/>
        <family val="2"/>
        <charset val="1"/>
      </rPr>
      <t xml:space="preserve">Pitcairn Islands </t>
    </r>
    <r>
      <rPr>
        <i val="true"/>
        <sz val="11"/>
        <color rgb="FF383838"/>
        <rFont val="Calibri"/>
        <family val="2"/>
        <charset val="1"/>
      </rPr>
      <t xml:space="preserve">(UK)</t>
    </r>
  </si>
  <si>
    <r>
      <rPr>
        <sz val="11"/>
        <color rgb="FF004997"/>
        <rFont val="Calibri"/>
        <family val="2"/>
        <charset val="1"/>
      </rPr>
      <t xml:space="preserve">Puerto Rico </t>
    </r>
    <r>
      <rPr>
        <i val="true"/>
        <sz val="11"/>
        <color rgb="FF383838"/>
        <rFont val="Calibri"/>
        <family val="2"/>
        <charset val="1"/>
      </rPr>
      <t xml:space="preserve">(USA)</t>
    </r>
  </si>
  <si>
    <r>
      <rPr>
        <sz val="11"/>
        <color rgb="FF004997"/>
        <rFont val="Calibri"/>
        <family val="2"/>
        <charset val="1"/>
      </rPr>
      <t xml:space="preserve">Reunion </t>
    </r>
    <r>
      <rPr>
        <i val="true"/>
        <sz val="11"/>
        <color rgb="FF383838"/>
        <rFont val="Calibri"/>
        <family val="2"/>
        <charset val="1"/>
      </rPr>
      <t xml:space="preserve">(France)</t>
    </r>
  </si>
  <si>
    <t xml:space="preserve">Rwanda</t>
  </si>
  <si>
    <t xml:space="preserve">RWF</t>
  </si>
  <si>
    <t xml:space="preserve">Rwandan franc</t>
  </si>
  <si>
    <r>
      <rPr>
        <sz val="11"/>
        <color rgb="FF004997"/>
        <rFont val="Calibri"/>
        <family val="2"/>
        <charset val="1"/>
      </rPr>
      <t xml:space="preserve">Saba </t>
    </r>
    <r>
      <rPr>
        <i val="true"/>
        <sz val="11"/>
        <color rgb="FF383838"/>
        <rFont val="Calibri"/>
        <family val="2"/>
        <charset val="1"/>
      </rPr>
      <t xml:space="preserve">(Netherlands)</t>
    </r>
  </si>
  <si>
    <r>
      <rPr>
        <sz val="11"/>
        <color rgb="FF004997"/>
        <rFont val="Calibri"/>
        <family val="2"/>
        <charset val="1"/>
      </rPr>
      <t xml:space="preserve">Saint Barthelemy </t>
    </r>
    <r>
      <rPr>
        <i val="true"/>
        <sz val="11"/>
        <color rgb="FF383838"/>
        <rFont val="Calibri"/>
        <family val="2"/>
        <charset val="1"/>
      </rPr>
      <t xml:space="preserve">(France)</t>
    </r>
  </si>
  <si>
    <r>
      <rPr>
        <sz val="11"/>
        <color rgb="FF004997"/>
        <rFont val="Calibri"/>
        <family val="2"/>
        <charset val="1"/>
      </rPr>
      <t xml:space="preserve">Saint Helena </t>
    </r>
    <r>
      <rPr>
        <i val="true"/>
        <sz val="11"/>
        <color rgb="FF383838"/>
        <rFont val="Calibri"/>
        <family val="2"/>
        <charset val="1"/>
      </rPr>
      <t xml:space="preserve">(UK)</t>
    </r>
  </si>
  <si>
    <t xml:space="preserve">Saint Kitts and Nevis</t>
  </si>
  <si>
    <t xml:space="preserve">Saint Lucia</t>
  </si>
  <si>
    <r>
      <rPr>
        <sz val="11"/>
        <color rgb="FF004997"/>
        <rFont val="Calibri"/>
        <family val="2"/>
        <charset val="1"/>
      </rPr>
      <t xml:space="preserve">Saint Martin </t>
    </r>
    <r>
      <rPr>
        <i val="true"/>
        <sz val="11"/>
        <color rgb="FF383838"/>
        <rFont val="Calibri"/>
        <family val="2"/>
        <charset val="1"/>
      </rPr>
      <t xml:space="preserve">(France)</t>
    </r>
  </si>
  <si>
    <r>
      <rPr>
        <sz val="11"/>
        <color rgb="FF004997"/>
        <rFont val="Calibri"/>
        <family val="2"/>
        <charset val="1"/>
      </rPr>
      <t xml:space="preserve">Saint Pierre and Miquelon </t>
    </r>
    <r>
      <rPr>
        <i val="true"/>
        <sz val="11"/>
        <color rgb="FF383838"/>
        <rFont val="Calibri"/>
        <family val="2"/>
        <charset val="1"/>
      </rPr>
      <t xml:space="preserve">(France)</t>
    </r>
  </si>
  <si>
    <t xml:space="preserve">Saint Vincent and the Grenadines</t>
  </si>
  <si>
    <t xml:space="preserve">Samoa</t>
  </si>
  <si>
    <t xml:space="preserve">WST</t>
  </si>
  <si>
    <t xml:space="preserve">Samoan tala</t>
  </si>
  <si>
    <t xml:space="preserve">Sao Tome and Principe</t>
  </si>
  <si>
    <t xml:space="preserve">STN</t>
  </si>
  <si>
    <t xml:space="preserve">Sao Tome and Principe dobra</t>
  </si>
  <si>
    <t xml:space="preserve">Senegal</t>
  </si>
  <si>
    <t xml:space="preserve">Serbia</t>
  </si>
  <si>
    <t xml:space="preserve">RSD</t>
  </si>
  <si>
    <t xml:space="preserve">Serbian dinar</t>
  </si>
  <si>
    <t xml:space="preserve">Sierra Leone</t>
  </si>
  <si>
    <t xml:space="preserve">SLL</t>
  </si>
  <si>
    <t xml:space="preserve">Sierra Leonean leone</t>
  </si>
  <si>
    <r>
      <rPr>
        <sz val="11"/>
        <color rgb="FF004997"/>
        <rFont val="Calibri"/>
        <family val="2"/>
        <charset val="1"/>
      </rPr>
      <t xml:space="preserve">Sint Eustatius </t>
    </r>
    <r>
      <rPr>
        <i val="true"/>
        <sz val="11"/>
        <color rgb="FF383838"/>
        <rFont val="Calibri"/>
        <family val="2"/>
        <charset val="1"/>
      </rPr>
      <t xml:space="preserve">(Netherlands)</t>
    </r>
  </si>
  <si>
    <r>
      <rPr>
        <sz val="11"/>
        <color rgb="FF004997"/>
        <rFont val="Calibri"/>
        <family val="2"/>
        <charset val="1"/>
      </rPr>
      <t xml:space="preserve">Sint Maarten </t>
    </r>
    <r>
      <rPr>
        <i val="true"/>
        <sz val="11"/>
        <color rgb="FF383838"/>
        <rFont val="Calibri"/>
        <family val="2"/>
        <charset val="1"/>
      </rPr>
      <t xml:space="preserve">(Netherlands)</t>
    </r>
  </si>
  <si>
    <t xml:space="preserve">Solomon Islands</t>
  </si>
  <si>
    <t xml:space="preserve">SBD</t>
  </si>
  <si>
    <t xml:space="preserve">Solomon Islands dollar</t>
  </si>
  <si>
    <t xml:space="preserve">Somalia</t>
  </si>
  <si>
    <t xml:space="preserve">SOS</t>
  </si>
  <si>
    <t xml:space="preserve">Somali shilling</t>
  </si>
  <si>
    <r>
      <rPr>
        <sz val="11"/>
        <color rgb="FF004997"/>
        <rFont val="Calibri"/>
        <family val="2"/>
        <charset val="1"/>
      </rPr>
      <t xml:space="preserve">South Georgia Island </t>
    </r>
    <r>
      <rPr>
        <i val="true"/>
        <sz val="11"/>
        <color rgb="FF383838"/>
        <rFont val="Calibri"/>
        <family val="2"/>
        <charset val="1"/>
      </rPr>
      <t xml:space="preserve">(UK)</t>
    </r>
  </si>
  <si>
    <t xml:space="preserve">South Sudan</t>
  </si>
  <si>
    <t xml:space="preserve">SSP</t>
  </si>
  <si>
    <t xml:space="preserve">South Sudanese pound</t>
  </si>
  <si>
    <t xml:space="preserve">Sudan</t>
  </si>
  <si>
    <t xml:space="preserve">SDG</t>
  </si>
  <si>
    <t xml:space="preserve">Sudanese pound</t>
  </si>
  <si>
    <t xml:space="preserve">Suriname</t>
  </si>
  <si>
    <t xml:space="preserve">SRD</t>
  </si>
  <si>
    <t xml:space="preserve">Surinamese dollar</t>
  </si>
  <si>
    <r>
      <rPr>
        <sz val="11"/>
        <color rgb="FF004997"/>
        <rFont val="Calibri"/>
        <family val="2"/>
        <charset val="1"/>
      </rPr>
      <t xml:space="preserve">Svalbard and Jan Mayen </t>
    </r>
    <r>
      <rPr>
        <i val="true"/>
        <sz val="11"/>
        <color rgb="FF383838"/>
        <rFont val="Calibri"/>
        <family val="2"/>
        <charset val="1"/>
      </rPr>
      <t xml:space="preserve">(Norway)</t>
    </r>
  </si>
  <si>
    <t xml:space="preserve">Syria</t>
  </si>
  <si>
    <t xml:space="preserve">SYP</t>
  </si>
  <si>
    <t xml:space="preserve">Syrian pound</t>
  </si>
  <si>
    <t xml:space="preserve">Tajikistan</t>
  </si>
  <si>
    <t xml:space="preserve">TJS</t>
  </si>
  <si>
    <t xml:space="preserve">Tajikistani somoni</t>
  </si>
  <si>
    <t xml:space="preserve">Timor-Leste</t>
  </si>
  <si>
    <t xml:space="preserve">Togo</t>
  </si>
  <si>
    <r>
      <rPr>
        <sz val="11"/>
        <color rgb="FF004997"/>
        <rFont val="Calibri"/>
        <family val="2"/>
        <charset val="1"/>
      </rPr>
      <t xml:space="preserve">Tokelau </t>
    </r>
    <r>
      <rPr>
        <i val="true"/>
        <sz val="11"/>
        <color rgb="FF383838"/>
        <rFont val="Calibri"/>
        <family val="2"/>
        <charset val="1"/>
      </rPr>
      <t xml:space="preserve">(New Zealand)</t>
    </r>
  </si>
  <si>
    <t xml:space="preserve">Tonga</t>
  </si>
  <si>
    <t xml:space="preserve">TOP</t>
  </si>
  <si>
    <t xml:space="preserve">Tongan pa’anga</t>
  </si>
  <si>
    <r>
      <rPr>
        <sz val="11"/>
        <color rgb="FF004997"/>
        <rFont val="Calibri"/>
        <family val="2"/>
        <charset val="1"/>
      </rPr>
      <t xml:space="preserve">Tristan da Cunha </t>
    </r>
    <r>
      <rPr>
        <i val="true"/>
        <sz val="11"/>
        <color rgb="FF383838"/>
        <rFont val="Calibri"/>
        <family val="2"/>
        <charset val="1"/>
      </rPr>
      <t xml:space="preserve">(UK)</t>
    </r>
  </si>
  <si>
    <t xml:space="preserve">Tunisia</t>
  </si>
  <si>
    <t xml:space="preserve">TND</t>
  </si>
  <si>
    <t xml:space="preserve">Tunisian dinar</t>
  </si>
  <si>
    <t xml:space="preserve">Turkmenistan</t>
  </si>
  <si>
    <t xml:space="preserve">TMT</t>
  </si>
  <si>
    <t xml:space="preserve">Turkmen manat</t>
  </si>
  <si>
    <r>
      <rPr>
        <sz val="11"/>
        <color rgb="FF004997"/>
        <rFont val="Calibri"/>
        <family val="2"/>
        <charset val="1"/>
      </rPr>
      <t xml:space="preserve">Turks and Caicos Islands </t>
    </r>
    <r>
      <rPr>
        <i val="true"/>
        <sz val="11"/>
        <color rgb="FF383838"/>
        <rFont val="Calibri"/>
        <family val="2"/>
        <charset val="1"/>
      </rPr>
      <t xml:space="preserve">(UK)</t>
    </r>
  </si>
  <si>
    <t xml:space="preserve">Tuvalu</t>
  </si>
  <si>
    <t xml:space="preserve">Uruguay</t>
  </si>
  <si>
    <t xml:space="preserve">UYU</t>
  </si>
  <si>
    <t xml:space="preserve">Uruguayan peso</t>
  </si>
  <si>
    <r>
      <rPr>
        <sz val="11"/>
        <color rgb="FF004997"/>
        <rFont val="Calibri"/>
        <family val="2"/>
        <charset val="1"/>
      </rPr>
      <t xml:space="preserve">US Virgin Islands </t>
    </r>
    <r>
      <rPr>
        <i val="true"/>
        <sz val="11"/>
        <color rgb="FF383838"/>
        <rFont val="Calibri"/>
        <family val="2"/>
        <charset val="1"/>
      </rPr>
      <t xml:space="preserve">(USA)</t>
    </r>
  </si>
  <si>
    <t xml:space="preserve">Vanuatu</t>
  </si>
  <si>
    <t xml:space="preserve">VUV</t>
  </si>
  <si>
    <t xml:space="preserve">Vanuatu vatu</t>
  </si>
  <si>
    <t xml:space="preserve">Vatican City (Holy See)</t>
  </si>
  <si>
    <t xml:space="preserve">Venezuela</t>
  </si>
  <si>
    <t xml:space="preserve">VES</t>
  </si>
  <si>
    <t xml:space="preserve">Venezuelan bolivar</t>
  </si>
  <si>
    <r>
      <rPr>
        <sz val="11"/>
        <color rgb="FF004997"/>
        <rFont val="Calibri"/>
        <family val="2"/>
        <charset val="1"/>
      </rPr>
      <t xml:space="preserve">Wake Island </t>
    </r>
    <r>
      <rPr>
        <i val="true"/>
        <sz val="11"/>
        <color rgb="FF383838"/>
        <rFont val="Calibri"/>
        <family val="2"/>
        <charset val="1"/>
      </rPr>
      <t xml:space="preserve">(USA)</t>
    </r>
  </si>
  <si>
    <r>
      <rPr>
        <sz val="11"/>
        <color rgb="FF004997"/>
        <rFont val="Calibri"/>
        <family val="2"/>
        <charset val="1"/>
      </rPr>
      <t xml:space="preserve">Wallis and Futuna </t>
    </r>
    <r>
      <rPr>
        <i val="true"/>
        <sz val="11"/>
        <color rgb="FF383838"/>
        <rFont val="Calibri"/>
        <family val="2"/>
        <charset val="1"/>
      </rPr>
      <t xml:space="preserve">(France)</t>
    </r>
  </si>
</sst>
</file>

<file path=xl/styles.xml><?xml version="1.0" encoding="utf-8"?>
<styleSheet xmlns="http://schemas.openxmlformats.org/spreadsheetml/2006/main">
  <numFmts count="10">
    <numFmt numFmtId="164" formatCode="General"/>
    <numFmt numFmtId="165" formatCode="General"/>
    <numFmt numFmtId="166" formatCode="#,##0.00"/>
    <numFmt numFmtId="167" formatCode="\£#,##0.00"/>
    <numFmt numFmtId="168" formatCode="dd/mm/yyyy;@"/>
    <numFmt numFmtId="169" formatCode="dd/mm/yyyy"/>
    <numFmt numFmtId="170" formatCode="@"/>
    <numFmt numFmtId="171" formatCode="0"/>
    <numFmt numFmtId="172" formatCode="dd/mm/yy;@"/>
    <numFmt numFmtId="173" formatCode="0%"/>
  </numFmts>
  <fonts count="29">
    <font>
      <sz val="11"/>
      <color rgb="FF000000"/>
      <name val="Calibri"/>
      <family val="2"/>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sz val="10"/>
      <name val="Calibri"/>
      <family val="2"/>
      <charset val="1"/>
    </font>
    <font>
      <b val="true"/>
      <sz val="14"/>
      <name val="Calibri"/>
      <family val="2"/>
      <charset val="1"/>
    </font>
    <font>
      <sz val="9"/>
      <name val="Calibri"/>
      <family val="2"/>
      <charset val="1"/>
    </font>
    <font>
      <b val="true"/>
      <sz val="10"/>
      <color rgb="FF000000"/>
      <name val="Calibri"/>
      <family val="2"/>
      <charset val="1"/>
    </font>
    <font>
      <sz val="12"/>
      <name val="Calibri"/>
      <family val="2"/>
      <charset val="1"/>
    </font>
    <font>
      <b val="true"/>
      <sz val="10"/>
      <name val="Calibri"/>
      <family val="2"/>
      <charset val="1"/>
    </font>
    <font>
      <sz val="11"/>
      <name val="Calibri"/>
      <family val="2"/>
      <charset val="1"/>
    </font>
    <font>
      <sz val="10"/>
      <color rgb="FFFFFFFF"/>
      <name val="Calibri"/>
      <family val="2"/>
      <charset val="1"/>
    </font>
    <font>
      <b val="true"/>
      <sz val="10"/>
      <color rgb="FFFFFFFF"/>
      <name val="Calibri"/>
      <family val="2"/>
      <charset val="1"/>
    </font>
    <font>
      <sz val="10"/>
      <color rgb="FFFF3300"/>
      <name val="Calibri"/>
      <family val="2"/>
      <charset val="1"/>
    </font>
    <font>
      <u val="single"/>
      <sz val="10"/>
      <name val="Calibri"/>
      <family val="2"/>
      <charset val="1"/>
    </font>
    <font>
      <sz val="10"/>
      <color rgb="FF0000FF"/>
      <name val="Calibri"/>
      <family val="2"/>
      <charset val="1"/>
    </font>
    <font>
      <sz val="9"/>
      <color rgb="FFFFFFFF"/>
      <name val="Calibri"/>
      <family val="2"/>
      <charset val="1"/>
    </font>
    <font>
      <sz val="10"/>
      <color rgb="FF8497B0"/>
      <name val="Calibri"/>
      <family val="2"/>
      <charset val="1"/>
    </font>
    <font>
      <u val="single"/>
      <sz val="11"/>
      <color rgb="FF0563C1"/>
      <name val="Calibri"/>
      <family val="2"/>
      <charset val="1"/>
    </font>
    <font>
      <u val="single"/>
      <sz val="10"/>
      <color rgb="FFFFFFFF"/>
      <name val="Calibri"/>
      <family val="2"/>
      <charset val="1"/>
    </font>
    <font>
      <u val="single"/>
      <sz val="11"/>
      <color rgb="FF000000"/>
      <name val="Calibri"/>
      <family val="2"/>
      <charset val="1"/>
    </font>
    <font>
      <i val="true"/>
      <sz val="11"/>
      <color rgb="FF000000"/>
      <name val="Calibri"/>
      <family val="2"/>
      <charset val="1"/>
    </font>
    <font>
      <sz val="11"/>
      <color rgb="FF004997"/>
      <name val="Calibri"/>
      <family val="2"/>
      <charset val="1"/>
    </font>
    <font>
      <b val="true"/>
      <sz val="11"/>
      <color rgb="FFE60027"/>
      <name val="Calibri"/>
      <family val="2"/>
      <charset val="1"/>
    </font>
    <font>
      <sz val="11"/>
      <color rgb="FF008521"/>
      <name val="Calibri"/>
      <family val="2"/>
      <charset val="1"/>
    </font>
    <font>
      <i val="true"/>
      <sz val="11"/>
      <color rgb="FF383838"/>
      <name val="Calibri"/>
      <family val="2"/>
      <charset val="1"/>
    </font>
    <font>
      <sz val="11"/>
      <color rgb="FF333333"/>
      <name val="Calibri"/>
      <family val="2"/>
      <charset val="1"/>
    </font>
  </fonts>
  <fills count="6">
    <fill>
      <patternFill patternType="none"/>
    </fill>
    <fill>
      <patternFill patternType="gray125"/>
    </fill>
    <fill>
      <patternFill patternType="solid">
        <fgColor rgb="FF7F7F7F"/>
        <bgColor rgb="FF8497B0"/>
      </patternFill>
    </fill>
    <fill>
      <patternFill patternType="solid">
        <fgColor rgb="FF92D050"/>
        <bgColor rgb="FFA9D18E"/>
      </patternFill>
    </fill>
    <fill>
      <patternFill patternType="solid">
        <fgColor rgb="FFFFFFFF"/>
        <bgColor rgb="FFFAFAFA"/>
      </patternFill>
    </fill>
    <fill>
      <patternFill patternType="solid">
        <fgColor rgb="FFFAFAFA"/>
        <bgColor rgb="FFFFFFFF"/>
      </patternFill>
    </fill>
  </fills>
  <borders count="15">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right/>
      <top style="thin"/>
      <bottom/>
      <diagonal/>
    </border>
    <border diagonalUp="false" diagonalDown="false">
      <left/>
      <right/>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medium">
        <color rgb="FFD4D4D4"/>
      </left>
      <right style="medium">
        <color rgb="FFD4D4D4"/>
      </right>
      <top style="medium">
        <color rgb="FFD4D4D4"/>
      </top>
      <bottom style="medium">
        <color rgb="FFD4D4D4"/>
      </bottom>
      <diagonal/>
    </border>
    <border diagonalUp="false" diagonalDown="false">
      <left style="medium">
        <color rgb="FFD4D4D4"/>
      </left>
      <right/>
      <top style="medium">
        <color rgb="FFD4D4D4"/>
      </top>
      <bottom style="medium">
        <color rgb="FFD4D4D4"/>
      </bottom>
      <diagonal/>
    </border>
    <border diagonalUp="false" diagonalDown="false">
      <left/>
      <right style="medium">
        <color rgb="FFD4D4D4"/>
      </right>
      <top style="medium">
        <color rgb="FFD4D4D4"/>
      </top>
      <bottom style="medium">
        <color rgb="FFD4D4D4"/>
      </bottom>
      <diagonal/>
    </border>
    <border diagonalUp="false" diagonalDown="false">
      <left/>
      <right/>
      <top style="medium">
        <color rgb="FFD4D4D4"/>
      </top>
      <bottom style="medium">
        <color rgb="FFD4D4D4"/>
      </bottom>
      <diagonal/>
    </border>
    <border diagonalUp="false" diagonalDown="false">
      <left style="medium">
        <color rgb="FFD4D4D4"/>
      </left>
      <right style="medium">
        <color rgb="FFD4D4D4"/>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9" fillId="4"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fals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true">
      <alignment horizontal="general" vertical="bottom" textRotation="0" wrapText="false" indent="0" shrinkToFit="false"/>
      <protection locked="false" hidden="false"/>
    </xf>
    <xf numFmtId="164" fontId="13" fillId="4" borderId="0" xfId="0" applyFont="true" applyBorder="true" applyAlignment="true" applyProtection="false">
      <alignment horizontal="left" vertical="bottom"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5" fontId="6" fillId="4" borderId="2" xfId="0" applyFont="true" applyBorder="true" applyAlignment="true" applyProtection="false">
      <alignment horizontal="center" vertical="bottom" textRotation="0" wrapText="false" indent="0" shrinkToFit="false"/>
      <protection locked="true" hidden="false"/>
    </xf>
    <xf numFmtId="165" fontId="14" fillId="4" borderId="3" xfId="0" applyFont="true" applyBorder="true" applyAlignment="false" applyProtection="false">
      <alignment horizontal="general" vertical="bottom" textRotation="0" wrapText="false" indent="0" shrinkToFit="false"/>
      <protection locked="true" hidden="false"/>
    </xf>
    <xf numFmtId="164" fontId="13" fillId="4" borderId="3" xfId="0" applyFont="true" applyBorder="true" applyAlignment="false" applyProtection="true">
      <alignment horizontal="general" vertical="bottom" textRotation="0" wrapText="false" indent="0" shrinkToFit="false"/>
      <protection locked="false" hidden="false"/>
    </xf>
    <xf numFmtId="165" fontId="6" fillId="4" borderId="2" xfId="0" applyFont="true" applyBorder="true" applyAlignment="true" applyProtection="false">
      <alignment horizontal="center"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true">
      <alignment horizontal="general" vertical="bottom" textRotation="0" wrapText="false" indent="0" shrinkToFit="false"/>
      <protection locked="fals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6" fillId="0" borderId="2" xfId="0" applyFont="true" applyBorder="true" applyAlignment="true" applyProtection="false">
      <alignment horizontal="center" vertical="bottom" textRotation="0" wrapText="false" indent="0" shrinkToFit="false"/>
      <protection locked="true" hidden="false"/>
    </xf>
    <xf numFmtId="165" fontId="14" fillId="0" borderId="4"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true">
      <alignment horizontal="general" vertical="bottom" textRotation="0" wrapText="false" indent="0" shrinkToFit="false"/>
      <protection locked="fals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true">
      <alignment horizontal="general" vertical="bottom" textRotation="0" wrapText="false" indent="0" shrinkToFit="false"/>
      <protection locked="fals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false" hidden="false"/>
    </xf>
    <xf numFmtId="166" fontId="6" fillId="0" borderId="2" xfId="0" applyFont="true" applyBorder="true" applyAlignment="false" applyProtection="true">
      <alignment horizontal="general" vertical="bottom" textRotation="0" wrapText="false" indent="0" shrinkToFit="false"/>
      <protection locked="false" hidden="false"/>
    </xf>
    <xf numFmtId="164" fontId="16" fillId="0" borderId="6" xfId="0" applyFont="true" applyBorder="true" applyAlignment="true" applyProtection="false">
      <alignment horizontal="center"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center" vertical="bottom" textRotation="0" wrapText="false" indent="0" shrinkToFit="false"/>
      <protection locked="true" hidden="false"/>
    </xf>
    <xf numFmtId="167" fontId="6" fillId="0" borderId="2" xfId="0" applyFont="true" applyBorder="true" applyAlignment="false" applyProtection="true">
      <alignment horizontal="general" vertical="bottom" textRotation="0" wrapText="false" indent="0" shrinkToFit="false"/>
      <protection locked="false" hidden="false"/>
    </xf>
    <xf numFmtId="164" fontId="6" fillId="0" borderId="2" xfId="0" applyFont="true" applyBorder="true" applyAlignment="true" applyProtection="true">
      <alignment horizontal="center" vertical="bottom" textRotation="0" wrapText="false" indent="0" shrinkToFit="false"/>
      <protection locked="false" hidden="false"/>
    </xf>
    <xf numFmtId="168" fontId="6" fillId="0" borderId="5" xfId="0" applyFont="true" applyBorder="tru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5" fontId="11"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64" fontId="6" fillId="0" borderId="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false" indent="0" shrinkToFit="false"/>
      <protection locked="false" hidden="false"/>
    </xf>
    <xf numFmtId="169" fontId="6" fillId="0" borderId="0" xfId="0" applyFont="true" applyBorder="false" applyAlignment="true" applyProtection="false">
      <alignment horizontal="left" vertical="bottom" textRotation="0" wrapText="false" indent="0" shrinkToFit="false"/>
      <protection locked="true" hidden="false"/>
    </xf>
    <xf numFmtId="170" fontId="6" fillId="0" borderId="2" xfId="0" applyFont="true" applyBorder="true" applyAlignment="true" applyProtection="true">
      <alignment horizontal="left" vertical="bottom" textRotation="0" wrapText="false" indent="0" shrinkToFit="false"/>
      <protection locked="false" hidden="false"/>
    </xf>
    <xf numFmtId="171" fontId="6" fillId="4"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70" fontId="6" fillId="0" borderId="5" xfId="0" applyFont="true" applyBorder="true" applyAlignment="true" applyProtection="true">
      <alignment horizontal="left" vertical="bottom" textRotation="0" wrapText="false" indent="0" shrinkToFit="false"/>
      <protection locked="false" hidden="false"/>
    </xf>
    <xf numFmtId="165" fontId="14" fillId="4" borderId="0" xfId="0" applyFont="true" applyBorder="false" applyAlignment="false" applyProtection="false">
      <alignment horizontal="general" vertical="bottom" textRotation="0" wrapText="false" indent="0" shrinkToFit="false"/>
      <protection locked="true" hidden="false"/>
    </xf>
    <xf numFmtId="170" fontId="6" fillId="4" borderId="4" xfId="0" applyFont="true" applyBorder="true" applyAlignment="true" applyProtection="true">
      <alignment horizontal="left" vertical="bottom" textRotation="0" wrapText="false" indent="0" shrinkToFit="false"/>
      <protection locked="false" hidden="false"/>
    </xf>
    <xf numFmtId="170" fontId="17" fillId="0" borderId="2" xfId="0" applyFont="true" applyBorder="true" applyAlignment="true" applyProtection="true">
      <alignment horizontal="left" vertical="bottom" textRotation="0" wrapText="false" indent="0" shrinkToFit="false"/>
      <protection locked="false" hidden="false"/>
    </xf>
    <xf numFmtId="170" fontId="6" fillId="0" borderId="0" xfId="0" applyFont="true" applyBorder="false" applyAlignment="true" applyProtection="false">
      <alignment horizontal="left"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center" vertical="bottom" textRotation="0" wrapText="false" indent="0" shrinkToFit="false"/>
      <protection locked="true" hidden="false"/>
    </xf>
    <xf numFmtId="164" fontId="13" fillId="4" borderId="0" xfId="0" applyFont="true" applyBorder="false" applyAlignment="true" applyProtection="false">
      <alignment horizontal="left" vertical="bottom" textRotation="0" wrapText="false" indent="0" shrinkToFit="false"/>
      <protection locked="true" hidden="false"/>
    </xf>
    <xf numFmtId="165" fontId="6" fillId="0" borderId="2" xfId="0" applyFont="true" applyBorder="true" applyAlignment="false" applyProtection="false">
      <alignment horizontal="general" vertical="bottom" textRotation="0" wrapText="fals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5" fontId="11" fillId="0" borderId="3"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false">
      <alignment horizontal="left" vertical="bottom" textRotation="0" wrapText="false" indent="0" shrinkToFit="false"/>
      <protection locked="true" hidden="false"/>
    </xf>
    <xf numFmtId="165" fontId="13" fillId="4" borderId="0" xfId="0" applyFont="true" applyBorder="true" applyAlignment="true" applyProtection="false">
      <alignment horizontal="left" vertical="bottom" textRotation="0" wrapText="false" indent="0" shrinkToFit="false"/>
      <protection locked="true" hidden="false"/>
    </xf>
    <xf numFmtId="165" fontId="13" fillId="0" borderId="0" xfId="0" applyFont="true" applyBorder="true" applyAlignment="true" applyProtection="false">
      <alignment horizontal="left" vertical="center" textRotation="0" wrapText="false" indent="0" shrinkToFit="false"/>
      <protection locked="true" hidden="false"/>
    </xf>
    <xf numFmtId="164" fontId="13" fillId="4" borderId="0" xfId="0" applyFont="true" applyBorder="true" applyAlignment="true" applyProtection="true">
      <alignment horizontal="center" vertical="bottom" textRotation="0" wrapText="false" indent="0" shrinkToFit="false"/>
      <protection locked="false" hidden="false"/>
    </xf>
    <xf numFmtId="166" fontId="13" fillId="4" borderId="0" xfId="0" applyFont="true" applyBorder="false" applyAlignment="false" applyProtection="true">
      <alignment horizontal="general" vertical="bottom" textRotation="0" wrapText="false" indent="0" shrinkToFit="false"/>
      <protection locked="false" hidden="false"/>
    </xf>
    <xf numFmtId="172" fontId="13" fillId="4" borderId="0" xfId="0" applyFont="true" applyBorder="false" applyAlignment="false" applyProtection="true">
      <alignment horizontal="general" vertical="bottom" textRotation="0" wrapText="false" indent="0" shrinkToFit="false"/>
      <protection locked="fals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true">
      <alignment horizontal="general" vertical="bottom" textRotation="0" wrapText="false" indent="0" shrinkToFit="false"/>
      <protection locked="false" hidden="false"/>
    </xf>
    <xf numFmtId="164" fontId="21" fillId="0" borderId="0" xfId="20" applyFont="true" applyBorder="true" applyAlignment="true" applyProtection="true">
      <alignment horizontal="general" vertical="bottom" textRotation="0" wrapText="false" indent="0" shrinkToFit="false"/>
      <protection locked="true" hidden="false"/>
    </xf>
    <xf numFmtId="166" fontId="5" fillId="0" borderId="0" xfId="0" applyFont="true" applyBorder="false" applyAlignment="false" applyProtection="true">
      <alignment horizontal="general" vertical="bottom" textRotation="0" wrapText="false" indent="0" shrinkToFit="false"/>
      <protection locked="false" hidden="false"/>
    </xf>
    <xf numFmtId="164" fontId="5" fillId="0" borderId="0" xfId="0" applyFont="true" applyBorder="false" applyAlignment="false" applyProtection="true">
      <alignment horizontal="general" vertical="bottom" textRotation="0" wrapText="false" indent="0" shrinkToFit="false"/>
      <protection locked="false" hidden="false"/>
    </xf>
    <xf numFmtId="166" fontId="13" fillId="4"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20" fillId="0" borderId="0" xfId="20" applyFont="false" applyBorder="true" applyAlignment="true" applyProtection="true">
      <alignment horizontal="general" vertical="center" textRotation="0" wrapText="false" indent="0" shrinkToFit="false"/>
      <protection locked="true" hidden="false"/>
    </xf>
    <xf numFmtId="164" fontId="20" fillId="0" borderId="0" xfId="20" applyFont="fals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12" fillId="5" borderId="10" xfId="0" applyFont="true" applyBorder="true" applyAlignment="true" applyProtection="false">
      <alignment horizontal="left" vertical="center" textRotation="0" wrapText="true" indent="0" shrinkToFit="false"/>
      <protection locked="true" hidden="false"/>
    </xf>
    <xf numFmtId="164" fontId="4" fillId="0" borderId="4" xfId="21" applyFont="false" applyBorder="true" applyAlignment="false" applyProtection="false">
      <alignment horizontal="general" vertical="bottom" textRotation="0" wrapText="false" indent="0" shrinkToFit="false"/>
      <protection locked="true" hidden="false"/>
    </xf>
    <xf numFmtId="164" fontId="24" fillId="0" borderId="10" xfId="0" applyFont="true" applyBorder="true" applyAlignment="true" applyProtection="false">
      <alignment horizontal="general" vertical="center" textRotation="0" wrapText="true" indent="0" shrinkToFit="false"/>
      <protection locked="true" hidden="false"/>
    </xf>
    <xf numFmtId="164" fontId="25" fillId="0" borderId="10" xfId="0" applyFont="true" applyBorder="true" applyAlignment="true" applyProtection="false">
      <alignment horizontal="center" vertical="center" textRotation="0" wrapText="true" indent="0" shrinkToFit="false"/>
      <protection locked="true" hidden="false"/>
    </xf>
    <xf numFmtId="164" fontId="26" fillId="0" borderId="10" xfId="0" applyFont="true" applyBorder="true" applyAlignment="true" applyProtection="false">
      <alignment horizontal="left" vertical="center" textRotation="0" wrapText="true" indent="0" shrinkToFit="false"/>
      <protection locked="true" hidden="false"/>
    </xf>
    <xf numFmtId="164" fontId="24" fillId="5" borderId="11" xfId="0" applyFont="true" applyBorder="true" applyAlignment="true" applyProtection="false">
      <alignment horizontal="general" vertical="center" textRotation="0" wrapText="true" indent="0" shrinkToFit="false"/>
      <protection locked="true" hidden="false"/>
    </xf>
    <xf numFmtId="164" fontId="25" fillId="5" borderId="12" xfId="0" applyFont="true" applyBorder="true" applyAlignment="true" applyProtection="false">
      <alignment horizontal="center" vertical="center" textRotation="0" wrapText="true" indent="0" shrinkToFit="false"/>
      <protection locked="true" hidden="false"/>
    </xf>
    <xf numFmtId="164" fontId="26" fillId="5" borderId="13" xfId="0" applyFont="true" applyBorder="true" applyAlignment="true" applyProtection="false">
      <alignment horizontal="left" vertical="center" textRotation="0" wrapText="true" indent="0" shrinkToFit="false"/>
      <protection locked="true" hidden="false"/>
    </xf>
    <xf numFmtId="164" fontId="24" fillId="5" borderId="10" xfId="0" applyFont="true" applyBorder="true" applyAlignment="true" applyProtection="false">
      <alignment horizontal="general" vertical="center" textRotation="0" wrapText="true" indent="0" shrinkToFit="false"/>
      <protection locked="true" hidden="false"/>
    </xf>
    <xf numFmtId="164" fontId="25" fillId="5" borderId="10" xfId="0" applyFont="true" applyBorder="true" applyAlignment="true" applyProtection="false">
      <alignment horizontal="center" vertical="center" textRotation="0" wrapText="true" indent="0" shrinkToFit="false"/>
      <protection locked="true" hidden="false"/>
    </xf>
    <xf numFmtId="164" fontId="26" fillId="5" borderId="10" xfId="0" applyFont="true" applyBorder="true" applyAlignment="true" applyProtection="false">
      <alignment horizontal="left" vertical="center" textRotation="0" wrapText="true" indent="0" shrinkToFit="false"/>
      <protection locked="true" hidden="false"/>
    </xf>
    <xf numFmtId="164" fontId="24" fillId="0" borderId="11" xfId="0" applyFont="true" applyBorder="true" applyAlignment="true" applyProtection="false">
      <alignment horizontal="general" vertical="center" textRotation="0" wrapText="true" indent="0" shrinkToFit="false"/>
      <protection locked="true" hidden="false"/>
    </xf>
    <xf numFmtId="164" fontId="25" fillId="0" borderId="12" xfId="0" applyFont="true" applyBorder="true" applyAlignment="true" applyProtection="false">
      <alignment horizontal="center" vertical="center" textRotation="0" wrapText="true" indent="0" shrinkToFit="false"/>
      <protection locked="true" hidden="false"/>
    </xf>
    <xf numFmtId="164" fontId="26" fillId="0" borderId="13" xfId="0" applyFont="true" applyBorder="true" applyAlignment="true" applyProtection="false">
      <alignment horizontal="left" vertical="center" textRotation="0" wrapText="true" indent="0" shrinkToFit="false"/>
      <protection locked="true" hidden="false"/>
    </xf>
    <xf numFmtId="164" fontId="24" fillId="0" borderId="14" xfId="0" applyFont="true" applyBorder="true" applyAlignment="true" applyProtection="false">
      <alignment horizontal="general"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
    <dxf>
      <font>
        <color rgb="FFFFFFFF"/>
      </font>
      <fill>
        <patternFill>
          <bgColor rgb="FFFFFFFF"/>
        </patternFill>
      </fill>
      <border diagonalUp="false" diagonalDown="false">
        <left/>
        <right/>
        <top/>
        <bottom/>
        <diagonal/>
      </border>
    </dxf>
    <dxf>
      <fill>
        <patternFill>
          <bgColor rgb="FFDAE3F3"/>
        </patternFill>
      </fill>
    </dxf>
    <dxf>
      <fill>
        <patternFill>
          <bgColor rgb="FFFF9999"/>
        </patternFill>
      </fill>
    </dxf>
    <dxf>
      <fill>
        <patternFill>
          <bgColor rgb="FFC5E0B4"/>
        </patternFill>
      </fill>
    </dxf>
    <dxf>
      <fill>
        <patternFill>
          <bgColor rgb="FFFFFF00"/>
        </patternFill>
      </fill>
    </dxf>
    <dxf>
      <font>
        <color rgb="FF000000"/>
      </font>
      <fill>
        <patternFill>
          <bgColor rgb="FFFFFFFF"/>
        </patternFill>
      </fill>
    </dxf>
    <dxf>
      <font>
        <color rgb="FF000000"/>
      </font>
    </dxf>
    <dxf>
      <font>
        <color rgb="FFFFFFFF"/>
      </font>
      <fill>
        <patternFill>
          <bgColor rgb="FFFFFFFF"/>
        </patternFill>
      </fill>
      <border diagonalUp="false" diagonalDown="false">
        <left/>
        <right/>
        <top style="thin"/>
        <bottom/>
        <diagonal/>
      </border>
    </dxf>
    <dxf>
      <font>
        <color rgb="FFFFFFFF"/>
      </font>
      <border diagonalUp="false" diagonalDown="false">
        <left style="thin"/>
        <right style="thin"/>
        <top style="thin"/>
        <bottom style="thin"/>
        <diagonal/>
      </border>
    </dxf>
    <dxf>
      <font>
        <color rgb="FF000000"/>
      </font>
      <border diagonalUp="false" diagonalDown="false">
        <left style="thin"/>
        <right style="thin"/>
        <top style="thin"/>
        <bottom style="thin"/>
        <diagonal/>
      </border>
    </dxf>
    <dxf>
      <font>
        <color rgb="FF000000"/>
      </font>
      <fill>
        <patternFill>
          <bgColor rgb="FFFFFFFF"/>
        </patternFill>
      </fill>
      <border diagonalUp="false" diagonalDown="false">
        <left style="thin"/>
        <right style="thin"/>
        <top style="thin"/>
        <bottom style="thin"/>
        <diagonal/>
      </border>
    </dxf>
    <dxf>
      <font>
        <color rgb="FFFFFFFF"/>
      </font>
      <fill>
        <patternFill>
          <bgColor rgb="FFFFFFFF"/>
        </patternFill>
      </fill>
      <border diagonalUp="false" diagonalDown="false">
        <left/>
        <right/>
        <top style="thin"/>
        <bottom style="thin"/>
        <diagonal/>
      </border>
    </dxf>
    <dxf>
      <font>
        <color rgb="FFFFFFFF"/>
      </font>
      <fill>
        <patternFill>
          <bgColor rgb="FFFFFFFF"/>
        </patternFill>
      </fill>
      <border diagonalUp="false" diagonalDown="false">
        <left/>
        <right/>
        <top/>
        <bottom/>
        <diagonal/>
      </border>
    </dxf>
    <dxf>
      <fill>
        <patternFill>
          <bgColor rgb="FFFFFF00"/>
        </patternFill>
      </fill>
    </dxf>
    <dxf>
      <border diagonalUp="false" diagonalDown="false">
        <left/>
        <right/>
        <top style="thin"/>
        <bottom/>
        <diagonal/>
      </border>
    </dxf>
    <dxf>
      <border diagonalUp="false" diagonalDown="false">
        <left/>
        <right/>
        <top style="thin"/>
        <bottom style="thin"/>
        <diagonal/>
      </border>
    </dxf>
    <dxf>
      <font>
        <color rgb="FFFFFFFF"/>
      </font>
      <fill>
        <patternFill>
          <bgColor rgb="FFFFFFFF"/>
        </patternFill>
      </fill>
      <border diagonalUp="false" diagonalDown="false">
        <left/>
        <right/>
        <top style="thin"/>
        <bottom/>
        <diagonal/>
      </border>
    </dxf>
    <dxf>
      <font>
        <color rgb="FFFFFFFF"/>
      </font>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C9C9C9"/>
        </patternFill>
      </fill>
    </dxf>
    <dxf>
      <font>
        <color rgb="FFFFFFFF"/>
      </font>
      <fill>
        <patternFill>
          <bgColor rgb="FFFFFFFF"/>
        </patternFill>
      </fill>
      <border diagonalUp="false" diagonalDown="false">
        <left/>
        <right/>
        <top/>
        <bottom/>
        <diagonal/>
      </border>
    </dxf>
    <dxf>
      <font>
        <color rgb="FF000000"/>
      </font>
      <fill>
        <patternFill>
          <bgColor rgb="FFFFFFFF"/>
        </patternFill>
      </fill>
      <border diagonalUp="false" diagonalDown="false">
        <left style="thin"/>
        <right style="thin"/>
        <top style="thin"/>
        <bottom style="thin"/>
        <diagonal/>
      </border>
    </dxf>
    <dxf>
      <font>
        <color rgb="FF000000"/>
      </font>
      <border diagonalUp="false" diagonalDown="false">
        <left style="thin"/>
        <right style="thin"/>
        <top style="thin"/>
        <bottom style="thin"/>
        <diagonal/>
      </border>
    </dxf>
    <dxf>
      <font>
        <color rgb="FFFFFFFF"/>
      </font>
      <fill>
        <patternFill>
          <bgColor rgb="FFFFFFFF"/>
        </patternFill>
      </fill>
      <border diagonalUp="false" diagonalDown="false">
        <left/>
        <right/>
        <top/>
        <bottom/>
        <diagonal/>
      </border>
    </dxf>
    <dxf>
      <font>
        <color rgb="FF000000"/>
      </font>
      <border diagonalUp="false" diagonalDown="false">
        <left style="thin"/>
        <right style="thin"/>
        <top style="thin"/>
        <bottom style="thin"/>
        <diagonal/>
      </border>
    </dxf>
    <dxf>
      <font>
        <color rgb="FF000000"/>
      </font>
      <fill>
        <patternFill>
          <bgColor rgb="FFFFFFFF"/>
        </patternFill>
      </fill>
      <border diagonalUp="false" diagonalDown="false">
        <left style="thin"/>
        <right style="thin"/>
        <top style="thin"/>
        <bottom style="thin"/>
        <diagonal/>
      </border>
    </dxf>
    <dxf>
      <fill>
        <patternFill>
          <bgColor rgb="FFFFFF00"/>
        </patternFill>
      </fill>
    </dxf>
    <dxf>
      <fill>
        <patternFill>
          <bgColor rgb="FFFFFF00"/>
        </patternFill>
      </fill>
    </dxf>
    <dxf>
      <fill>
        <patternFill>
          <bgColor rgb="FFFFFFFF"/>
        </patternFill>
      </fill>
    </dxf>
    <dxf>
      <fill>
        <patternFill>
          <bgColor rgb="FFD0CECE"/>
        </patternFill>
      </fill>
    </dxf>
    <dxf>
      <fill>
        <patternFill>
          <bgColor rgb="FFFFFFFF"/>
        </patternFill>
      </fill>
    </dxf>
    <dxf>
      <fill>
        <patternFill>
          <bgColor rgb="FFFFFFFF"/>
        </patternFill>
      </fill>
    </dxf>
    <dxf>
      <font>
        <color rgb="FFFFFFFF"/>
      </font>
      <fill>
        <patternFill>
          <bgColor rgb="FFFFFFFF"/>
        </patternFill>
      </fill>
    </dxf>
    <dxf>
      <font>
        <color rgb="FFFF0000"/>
      </font>
    </dxf>
    <dxf>
      <font>
        <color rgb="FFFF0000"/>
      </font>
    </dxf>
    <dxf>
      <font>
        <color rgb="FFFFFFFF"/>
      </font>
      <fill>
        <patternFill>
          <bgColor rgb="FFFFFFFF"/>
        </patternFill>
      </fill>
      <border diagonalUp="false" diagonalDown="false">
        <left style="thin"/>
        <right/>
        <top/>
        <bottom/>
        <diagonal/>
      </border>
    </dxf>
    <dxf>
      <font>
        <color rgb="FF000000"/>
      </font>
    </dxf>
    <dxf>
      <font>
        <color rgb="FFFFFFFF"/>
      </font>
    </dxf>
    <dxf>
      <font>
        <color rgb="FFFFFFFF"/>
      </font>
      <fill>
        <patternFill>
          <bgColor rgb="FFFFFFFF"/>
        </patternFill>
      </fill>
      <border diagonalUp="false" diagonalDown="false">
        <left/>
        <right/>
        <top/>
        <bottom/>
        <diagonal/>
      </border>
    </dxf>
    <dxf>
      <fill>
        <patternFill>
          <bgColor rgb="FFFE8D8A"/>
        </patternFill>
      </fill>
    </dxf>
    <dxf>
      <font>
        <color rgb="FF000000"/>
      </font>
      <fill>
        <patternFill>
          <bgColor rgb="FFDAE3F3"/>
        </patternFill>
      </fill>
    </dxf>
    <dxf>
      <font>
        <color rgb="FFFFFFFF"/>
      </font>
      <fill>
        <patternFill>
          <bgColor rgb="FFFFFFFF"/>
        </patternFill>
      </fill>
    </dxf>
    <dxf>
      <fill>
        <patternFill>
          <bgColor rgb="FF9DC3E6"/>
        </patternFill>
      </fill>
    </dxf>
    <dxf>
      <fill>
        <patternFill>
          <bgColor rgb="FFF4B183"/>
        </patternFill>
      </fill>
    </dxf>
    <dxf>
      <fill>
        <patternFill>
          <bgColor rgb="FFA9D18E"/>
        </patternFill>
      </fill>
    </dxf>
    <dxf>
      <font>
        <color rgb="FFFFFFFF"/>
      </font>
    </dxf>
    <dxf>
      <fill>
        <patternFill patternType="solid">
          <fgColor rgb="FFFAFAFA"/>
        </patternFill>
      </fill>
    </dxf>
    <dxf>
      <fill>
        <patternFill patternType="solid">
          <fgColor rgb="00FFFFFF"/>
        </patternFill>
      </fill>
    </dxf>
    <dxf>
      <fill>
        <patternFill patternType="solid">
          <fgColor rgb="FF004997"/>
        </patternFill>
      </fill>
    </dxf>
    <dxf>
      <fill>
        <patternFill patternType="solid">
          <fgColor rgb="FFF7F7F7"/>
          <bgColor rgb="FF272727"/>
        </patternFill>
      </fill>
    </dxf>
    <dxf>
      <fill>
        <patternFill patternType="solid">
          <fgColor rgb="FFE60027"/>
        </patternFill>
      </fill>
    </dxf>
    <dxf>
      <fill>
        <patternFill patternType="solid">
          <fgColor rgb="FF008521"/>
        </patternFill>
      </fill>
    </dxf>
  </dxfs>
  <colors>
    <indexedColors>
      <rgbColor rgb="FF000000"/>
      <rgbColor rgb="FFFFFFFF"/>
      <rgbColor rgb="FFFF0000"/>
      <rgbColor rgb="FF00FF00"/>
      <rgbColor rgb="FF0000FF"/>
      <rgbColor rgb="FFFFFF00"/>
      <rgbColor rgb="FFFF00FF"/>
      <rgbColor rgb="FF00FFFF"/>
      <rgbColor rgb="FFE60027"/>
      <rgbColor rgb="FF008521"/>
      <rgbColor rgb="FF000080"/>
      <rgbColor rgb="FF808000"/>
      <rgbColor rgb="FF800080"/>
      <rgbColor rgb="FF008080"/>
      <rgbColor rgb="FFC9C9C9"/>
      <rgbColor rgb="FF7F7F7F"/>
      <rgbColor rgb="FFA9D18E"/>
      <rgbColor rgb="FF993366"/>
      <rgbColor rgb="FFFAFAFA"/>
      <rgbColor rgb="FFDAE3F3"/>
      <rgbColor rgb="FF660066"/>
      <rgbColor rgb="FFFE8D8A"/>
      <rgbColor rgb="FF0563C1"/>
      <rgbColor rgb="FFD4D4D4"/>
      <rgbColor rgb="FF000080"/>
      <rgbColor rgb="FFFF00FF"/>
      <rgbColor rgb="FFFFFF00"/>
      <rgbColor rgb="FF00FFFF"/>
      <rgbColor rgb="FF800080"/>
      <rgbColor rgb="FF800000"/>
      <rgbColor rgb="FF008080"/>
      <rgbColor rgb="FF0000FF"/>
      <rgbColor rgb="FF00CCFF"/>
      <rgbColor rgb="FFD0CECE"/>
      <rgbColor rgb="FFC5E0B4"/>
      <rgbColor rgb="FFFFFF99"/>
      <rgbColor rgb="FF9DC3E6"/>
      <rgbColor rgb="FFFF9999"/>
      <rgbColor rgb="FFCC99FF"/>
      <rgbColor rgb="FFF4B183"/>
      <rgbColor rgb="FF3366FF"/>
      <rgbColor rgb="FF33CCCC"/>
      <rgbColor rgb="FF92D050"/>
      <rgbColor rgb="FFFFCC00"/>
      <rgbColor rgb="FFFF9900"/>
      <rgbColor rgb="FFFF3300"/>
      <rgbColor rgb="FF666699"/>
      <rgbColor rgb="FF8497B0"/>
      <rgbColor rgb="FF004997"/>
      <rgbColor rgb="FF339966"/>
      <rgbColor rgb="FF003300"/>
      <rgbColor rgb="FF383838"/>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george.simms@plymouth.ac.uk" TargetMode="External"/><Relationship Id="rId2" Type="http://schemas.openxmlformats.org/officeDocument/2006/relationships/hyperlink" Target="https://liveplymouthac.sharepoint.com/sites/x75/SitePages/PGR-Staff-Resources.aspx"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U68"/>
  <sheetViews>
    <sheetView showFormulas="false" showGridLines="false" showRowColHeaders="false" showZeros="true" rightToLeft="false" tabSelected="true" showOutlineSymbols="true" defaultGridColor="true" view="normal" topLeftCell="A4" colorId="64" zoomScale="100" zoomScaleNormal="100" zoomScalePageLayoutView="100" workbookViewId="0">
      <selection pane="topLeft" activeCell="B55" activeCellId="0" sqref="B55"/>
    </sheetView>
  </sheetViews>
  <sheetFormatPr defaultColWidth="9.14453125" defaultRowHeight="12.75" zeroHeight="false" outlineLevelRow="0" outlineLevelCol="0"/>
  <cols>
    <col collapsed="false" customWidth="false" hidden="false" outlineLevel="0" max="1" min="1" style="1" width="9.14"/>
    <col collapsed="false" customWidth="true" hidden="false" outlineLevel="0" max="2" min="2" style="1" width="33.57"/>
    <col collapsed="false" customWidth="true" hidden="false" outlineLevel="0" max="3" min="3" style="1" width="24.15"/>
    <col collapsed="false" customWidth="true" hidden="false" outlineLevel="0" max="4" min="4" style="1" width="12.28"/>
    <col collapsed="false" customWidth="false" hidden="false" outlineLevel="0" max="5" min="5" style="1" width="9.14"/>
    <col collapsed="false" customWidth="true" hidden="false" outlineLevel="0" max="7" min="6" style="1" width="8.85"/>
    <col collapsed="false" customWidth="true" hidden="false" outlineLevel="0" max="8" min="8" style="1" width="20.57"/>
    <col collapsed="false" customWidth="false" hidden="false" outlineLevel="0" max="10" min="9" style="1" width="9.14"/>
    <col collapsed="false" customWidth="false" hidden="false" outlineLevel="0" max="47" min="11" style="2" width="9.14"/>
    <col collapsed="false" customWidth="false" hidden="false" outlineLevel="0" max="1024" min="48" style="1" width="9.14"/>
  </cols>
  <sheetData>
    <row r="1" customFormat="false" ht="20.25" hidden="false" customHeight="true" outlineLevel="0" collapsed="false">
      <c r="A1" s="3"/>
      <c r="B1" s="4" t="s">
        <v>0</v>
      </c>
      <c r="C1" s="4"/>
      <c r="D1" s="4"/>
      <c r="E1" s="4"/>
      <c r="F1" s="4"/>
      <c r="G1" s="4"/>
      <c r="H1" s="4"/>
      <c r="I1" s="5" t="s">
        <v>1</v>
      </c>
      <c r="J1" s="5"/>
    </row>
    <row r="2" customFormat="false" ht="20.25" hidden="false" customHeight="true" outlineLevel="0" collapsed="false">
      <c r="A2" s="3"/>
      <c r="B2" s="6" t="s">
        <v>2</v>
      </c>
      <c r="C2" s="6"/>
      <c r="D2" s="6"/>
      <c r="E2" s="6"/>
      <c r="F2" s="6"/>
      <c r="G2" s="6"/>
      <c r="H2" s="6"/>
      <c r="I2" s="7"/>
      <c r="J2" s="8"/>
    </row>
    <row r="3" customFormat="false" ht="20.25" hidden="false" customHeight="true" outlineLevel="0" collapsed="false">
      <c r="A3" s="3"/>
      <c r="B3" s="9" t="s">
        <v>3</v>
      </c>
      <c r="C3" s="9"/>
      <c r="D3" s="9"/>
      <c r="E3" s="9"/>
      <c r="F3" s="9"/>
      <c r="G3" s="9"/>
      <c r="H3" s="9"/>
      <c r="I3" s="7"/>
      <c r="J3" s="8"/>
    </row>
    <row r="4" customFormat="false" ht="20.25" hidden="false" customHeight="true" outlineLevel="0" collapsed="false">
      <c r="A4" s="3"/>
      <c r="B4" s="9" t="s">
        <v>4</v>
      </c>
      <c r="C4" s="9"/>
      <c r="D4" s="9"/>
      <c r="E4" s="9"/>
      <c r="F4" s="9"/>
      <c r="G4" s="9"/>
      <c r="H4" s="9"/>
      <c r="I4" s="7"/>
      <c r="J4" s="8"/>
    </row>
    <row r="5" customFormat="false" ht="15" hidden="false" customHeight="false" outlineLevel="0" collapsed="false">
      <c r="A5" s="3"/>
      <c r="B5" s="10"/>
      <c r="C5" s="10"/>
      <c r="D5" s="10"/>
      <c r="E5" s="10"/>
      <c r="F5" s="10"/>
      <c r="G5" s="10"/>
      <c r="H5" s="10"/>
      <c r="I5" s="11"/>
      <c r="J5" s="8"/>
    </row>
    <row r="6" customFormat="false" ht="12.75" hidden="false" customHeight="true" outlineLevel="0" collapsed="false">
      <c r="A6" s="3"/>
      <c r="B6" s="12" t="s">
        <v>5</v>
      </c>
      <c r="C6" s="13" t="s">
        <v>6</v>
      </c>
      <c r="D6" s="14" t="s">
        <v>7</v>
      </c>
      <c r="E6" s="14"/>
      <c r="F6" s="15" t="s">
        <v>8</v>
      </c>
      <c r="G6" s="15"/>
      <c r="H6" s="16" t="str">
        <f aca="false">IF(AND(OR(C10="Austria",C10="Belgium",C10="Cyprus",C10="Estonia",C10="Finland",C10="France",C10="Germany",C10="Greece",C10="Ireland",C10="Italy",C10="Latvia",C10="Lithuania",C10="Luxemburg",C10="Malta",C10="Monaco",C10="Netherlands",C10="Portugal",C10="San Marino",C10="Slovakia",C10="Slovenia",C10="Spain",C10="Bulgaria",C10="Croatia",C10="Czech Republic",C10="Denmark",C10="Hungary",C10="Iceland",C10="Liechtenstein",C10="Norway",C10="Poland",C10="Romania",C10="Sweden",C10="Switzerland",C10="United Kingdom"),C11="Euro - EUR"),"Eurosepa",IF(AND(C11="United States Dollar - USD",C12&gt;=1000),"HSBC",IF(C9="ACH","ACH HSBC",IF(C9="Priority (Student/Payroll)","HSBC PRIORITY/FP",IF(AND(C10="United Kingdom",C11="Pound Sterling - GBP"),"BACS","Cambridge")))))</f>
        <v>BACS</v>
      </c>
      <c r="I6" s="3"/>
      <c r="J6" s="3"/>
    </row>
    <row r="7" customFormat="false" ht="12.75" hidden="false" customHeight="false" outlineLevel="0" collapsed="false">
      <c r="A7" s="3"/>
      <c r="B7" s="17" t="str">
        <f aca="false">IF(OR(C8="Yes",C9="ACH",C9="Priority (Student/Payroll)"),"N/A","Is this a multiple payment request?")</f>
        <v>N/A</v>
      </c>
      <c r="C7" s="18" t="s">
        <v>9</v>
      </c>
      <c r="D7" s="14"/>
      <c r="E7" s="14"/>
      <c r="F7" s="15"/>
      <c r="G7" s="15"/>
      <c r="H7" s="19" t="str">
        <f aca="false">IF(ISNUMBER(SEARCH("*PE*",C37)),"ZMPE",IF(ISNUMBER(SEARCH("*PD*",C37)),"ZMPD",IF(ISNUMBER(SEARCH("*PF*",C37)),"ZMPF",IF(ISNUMBER(SEARCH("*CS*",C37)),"ZMCS",IF(C37="ZMSL","ZMSL","ZMUP")))))</f>
        <v>ZMUP</v>
      </c>
      <c r="I7" s="3"/>
      <c r="J7" s="3"/>
    </row>
    <row r="8" customFormat="false" ht="12.75" hidden="false" customHeight="false" outlineLevel="0" collapsed="false">
      <c r="A8" s="3"/>
      <c r="B8" s="20" t="str">
        <f aca="false">IF(OR(C7="Yes",C9="ACH",C9="Priority (Student/Payroll)"),"N/A","Is this an Expense Claim?")</f>
        <v>Is this an Expense Claim?</v>
      </c>
      <c r="C8" s="21" t="s">
        <v>10</v>
      </c>
      <c r="D8" s="22" t="s">
        <v>11</v>
      </c>
      <c r="E8" s="3"/>
      <c r="F8" s="3"/>
      <c r="G8" s="3"/>
      <c r="H8" s="23" t="str">
        <f aca="false">IF(AND(B37="B224-Net Pay Creditor",C9="ACH"),"ACH - PAYROLL",IF(B37="B224-Net Pay Creditor","Payroll",IF(C6="Research Degree External Examiner","Expense Claim",IF(C6="External Individual","Expense Claim",IF(C8="Yes","Expense Claim","")))))</f>
        <v>Expense Claim</v>
      </c>
      <c r="I8" s="3"/>
      <c r="J8" s="3"/>
    </row>
    <row r="9" customFormat="false" ht="15" hidden="false" customHeight="true" outlineLevel="0" collapsed="false">
      <c r="A9" s="3"/>
      <c r="B9" s="24" t="str">
        <f aca="false">IF(OR(C7="yes",C8="Yes"),"N/A","ACH or Priority (student/payroll)")</f>
        <v>N/A</v>
      </c>
      <c r="C9" s="25"/>
      <c r="D9" s="26" t="str">
        <f aca="false">IFERROR(IF(AND(OR(C10="Austria",C10="Belgium",C10="Cyprus",C10="Estonia",C10="Finland",C10="France",C10="Germany",C10="Greece",C10="Ireland",C10="Italy",C10="Latvia",C10="Lithuania",C10="Luxembourg",C10="Malta",C10="Monaco",C10="Netherlands",C10="Portugal",C10="San Marino",C10="Slovakia",C10="Slovenia",C10="Spain"),(NOT(C11="Euro - EUR"))),"Please ask your supplier to invoice in Euros so that it can be paid on the Euro payment run",IF(AND(OR(C10="Bulgaria",C10="Croatia",C10="Czech Republic",C10="Denmark",C10="Hungary",C10="Iceland",C10="Liechtenstein","Norway","Poland","Romania","Sweden","Switzerland"),(NOT(C11="Euro - EUR"))),"This is a Eurosepa compliant Country. Please ask your supplier to invoice in Euros so it can go on the Euro payment run","")),"")</f>
        <v/>
      </c>
      <c r="E9" s="26"/>
      <c r="F9" s="26"/>
      <c r="G9" s="26"/>
      <c r="H9" s="26"/>
      <c r="I9" s="3"/>
      <c r="J9" s="3"/>
    </row>
    <row r="10" customFormat="false" ht="12.75" hidden="false" customHeight="true" outlineLevel="0" collapsed="false">
      <c r="A10" s="3"/>
      <c r="B10" s="27" t="s">
        <v>12</v>
      </c>
      <c r="C10" s="28" t="s">
        <v>13</v>
      </c>
      <c r="D10" s="26"/>
      <c r="E10" s="26"/>
      <c r="F10" s="26"/>
      <c r="G10" s="26"/>
      <c r="H10" s="26"/>
      <c r="I10" s="3"/>
      <c r="J10" s="3"/>
    </row>
    <row r="11" customFormat="false" ht="12.75" hidden="false" customHeight="false" outlineLevel="0" collapsed="false">
      <c r="A11" s="3"/>
      <c r="B11" s="29" t="s">
        <v>14</v>
      </c>
      <c r="C11" s="30" t="s">
        <v>15</v>
      </c>
      <c r="D11" s="26"/>
      <c r="E11" s="26"/>
      <c r="F11" s="26"/>
      <c r="G11" s="26"/>
      <c r="H11" s="26"/>
      <c r="I11" s="3"/>
      <c r="J11" s="3"/>
    </row>
    <row r="12" customFormat="false" ht="12.75" hidden="false" customHeight="false" outlineLevel="0" collapsed="false">
      <c r="A12" s="3"/>
      <c r="B12" s="29" t="str">
        <f aca="false">IF(C6="Research Degree External Examiner", "Total Expenses Claim","Amount")</f>
        <v>Amount</v>
      </c>
      <c r="C12" s="31" t="n">
        <v>125</v>
      </c>
      <c r="D12" s="32" t="s">
        <v>16</v>
      </c>
      <c r="E12" s="32"/>
      <c r="F12" s="33" t="s">
        <v>17</v>
      </c>
      <c r="G12" s="34"/>
      <c r="H12" s="35"/>
      <c r="I12" s="8"/>
      <c r="J12" s="8"/>
    </row>
    <row r="13" customFormat="false" ht="12.75" hidden="false" customHeight="false" outlineLevel="0" collapsed="false">
      <c r="A13" s="3"/>
      <c r="B13" s="29" t="s">
        <v>18</v>
      </c>
      <c r="C13" s="30"/>
      <c r="D13" s="3"/>
      <c r="E13" s="3"/>
      <c r="F13" s="3"/>
      <c r="G13" s="3"/>
      <c r="H13" s="3"/>
      <c r="I13" s="3"/>
      <c r="J13" s="3"/>
    </row>
    <row r="14" customFormat="false" ht="12.75" hidden="false" customHeight="false" outlineLevel="0" collapsed="false">
      <c r="A14" s="3"/>
      <c r="B14" s="29" t="str">
        <f aca="false">IF(C6="Supplier","Invoice Number/Payment Reference",IF(AND(C6="Student",H8="Expense Claim"),"Brief Description of Expenses",IF(C6="Research Degree External Examiner","Name of Student Examined","Payment Reference")))</f>
        <v>Brief Description of Expenses</v>
      </c>
      <c r="C14" s="36" t="s">
        <v>19</v>
      </c>
      <c r="D14" s="36"/>
      <c r="E14" s="36"/>
      <c r="F14" s="36"/>
      <c r="G14" s="36"/>
      <c r="H14" s="36"/>
      <c r="I14" s="8"/>
      <c r="J14" s="8"/>
    </row>
    <row r="15" customFormat="false" ht="12.75" hidden="false" customHeight="false" outlineLevel="0" collapsed="false">
      <c r="A15" s="3"/>
      <c r="B15" s="29" t="str">
        <f aca="false">IF(C6="Research Degree External Examiner","Date of Examination(DD/MM/YYY)",IF(C6="External Individual","Date of Submitting Expense Claim",IF(C8="Yes","Date of Submitting Expense Claim","Due Date (DD/MM/YYYY)")))</f>
        <v>Date of Submitting Expense Claim</v>
      </c>
      <c r="C15" s="37" t="n">
        <v>45611</v>
      </c>
      <c r="D15" s="38"/>
      <c r="E15" s="3"/>
      <c r="F15" s="3"/>
      <c r="G15" s="3"/>
      <c r="H15" s="3"/>
      <c r="I15" s="8"/>
      <c r="J15" s="8"/>
      <c r="N15" s="39"/>
    </row>
    <row r="16" customFormat="false" ht="12.75" hidden="false" customHeight="false" outlineLevel="0" collapsed="false">
      <c r="A16" s="3"/>
      <c r="B16" s="40"/>
      <c r="C16" s="38"/>
      <c r="D16" s="38"/>
      <c r="E16" s="38"/>
      <c r="F16" s="38"/>
      <c r="G16" s="38"/>
      <c r="H16" s="41"/>
      <c r="I16" s="3"/>
      <c r="J16" s="3"/>
    </row>
    <row r="17" customFormat="false" ht="14.9" hidden="false" customHeight="false" outlineLevel="0" collapsed="false">
      <c r="A17" s="3"/>
      <c r="B17" s="42" t="str">
        <f aca="false">IF(C6="Student","Student ID",IF(C6="Staff","Staff ID",IF(C6="Supplier","Supplier ID (P Number)",IF(C6="Commercial Customer","Supplier P number (If known)","Supplier ID (P Number)"))))</f>
        <v>Student ID</v>
      </c>
      <c r="C17" s="43" t="n">
        <v>10742591</v>
      </c>
      <c r="E17" s="44"/>
      <c r="F17" s="44"/>
      <c r="G17" s="44"/>
      <c r="H17" s="44"/>
      <c r="I17" s="44"/>
      <c r="J17" s="44"/>
    </row>
    <row r="18" customFormat="false" ht="12.75" hidden="false" customHeight="false" outlineLevel="0" collapsed="false">
      <c r="A18" s="3"/>
      <c r="B18" s="45" t="str">
        <f aca="false">IF(C6="Supplier", "Please provide the supplier ID unless this is the first payment","")</f>
        <v/>
      </c>
      <c r="C18" s="45"/>
      <c r="D18" s="38"/>
      <c r="E18" s="44"/>
      <c r="F18" s="44"/>
      <c r="G18" s="44"/>
      <c r="H18" s="44"/>
      <c r="I18" s="44"/>
      <c r="J18" s="44"/>
    </row>
    <row r="19" customFormat="false" ht="12.75" hidden="false" customHeight="false" outlineLevel="0" collapsed="false">
      <c r="A19" s="3"/>
      <c r="B19" s="29" t="s">
        <v>20</v>
      </c>
      <c r="C19" s="46" t="s">
        <v>21</v>
      </c>
      <c r="D19" s="46"/>
      <c r="E19" s="46"/>
      <c r="F19" s="46"/>
      <c r="G19" s="46"/>
      <c r="H19" s="46"/>
      <c r="I19" s="8"/>
      <c r="J19" s="8"/>
    </row>
    <row r="20" customFormat="false" ht="12.75" hidden="false" customHeight="false" outlineLevel="0" collapsed="false">
      <c r="A20" s="3"/>
      <c r="B20" s="42" t="str">
        <f aca="false">IF(C6="Research Degree External Examiner"," ",(IF(C6="Student","Student Accounts refund form attached","Is below information clear on Invoice?")))</f>
        <v>Student Accounts refund form attached</v>
      </c>
      <c r="C20" s="46"/>
      <c r="D20" s="38"/>
      <c r="E20" s="38"/>
      <c r="F20" s="38"/>
      <c r="G20" s="38"/>
      <c r="H20" s="38"/>
      <c r="I20" s="3"/>
      <c r="J20" s="3"/>
    </row>
    <row r="21" customFormat="false" ht="12.75" hidden="false" customHeight="false" outlineLevel="0" collapsed="false">
      <c r="A21" s="3"/>
      <c r="B21" s="29" t="s">
        <v>22</v>
      </c>
      <c r="C21" s="46"/>
      <c r="D21" s="46"/>
      <c r="E21" s="46"/>
      <c r="F21" s="46"/>
      <c r="G21" s="46"/>
      <c r="H21" s="46"/>
      <c r="I21" s="8"/>
      <c r="J21" s="8"/>
    </row>
    <row r="22" customFormat="false" ht="12.75" hidden="false" customHeight="false" outlineLevel="0" collapsed="false">
      <c r="A22" s="3"/>
      <c r="B22" s="27" t="s">
        <v>23</v>
      </c>
      <c r="C22" s="46"/>
      <c r="D22" s="46"/>
      <c r="E22" s="46"/>
      <c r="F22" s="46"/>
      <c r="G22" s="46"/>
      <c r="H22" s="46"/>
      <c r="I22" s="8"/>
      <c r="J22" s="8"/>
    </row>
    <row r="23" customFormat="false" ht="15" hidden="false" customHeight="true" outlineLevel="0" collapsed="false">
      <c r="A23" s="3"/>
      <c r="B23" s="40"/>
      <c r="C23" s="38"/>
      <c r="D23" s="38"/>
      <c r="E23" s="38"/>
      <c r="F23" s="38"/>
      <c r="G23" s="38"/>
      <c r="H23" s="47"/>
      <c r="I23" s="3"/>
      <c r="J23" s="3"/>
    </row>
    <row r="24" customFormat="false" ht="12.75" hidden="false" customHeight="true" outlineLevel="0" collapsed="false">
      <c r="A24" s="3"/>
      <c r="B24" s="42" t="str">
        <f aca="false">IF(OR(C10="Austria",C10="Belgium",C10="Cyprus",C10="Estonia",C10="Finland",C10="France",C10="Germany",C10="Greece",C10="Ireland",C10="Italy",C10="Latvia",C10="Lithuania",C10="Luxemburg",C10="Malta",C10="Monaco",C10="Netherlands",C10="Portugal",C10="San Marino",C10="Slovakia",C10="Slovenia",C10="Spain",C10="Bulgaria",C10="Croatia",C10="Czech Republic",C10="Denmark",C10="Hungary",C10="Iceland",C10="Liechtenstein",C10="Norway",C10="Poland",C10="Romania",C10="Sweden",C10="Switzerland",C10="Cameroon",C10="Cantral African public",C10="Chad",C10="equatorial Guinea",C10="Gabon",C10="Kuwait",C10="morocco",C10="pakistan",C10="Qatar",C10="Saudi arabia",C10="Turkey",C10="United Arab Emirates",AND(C10="United Kingdom",C11="Euro - EUR")),"IBAN","Bank Account Number")</f>
        <v>Bank Account Number</v>
      </c>
      <c r="C24" s="48" t="s">
        <v>24</v>
      </c>
      <c r="D24" s="48"/>
      <c r="E24" s="49"/>
      <c r="F24" s="50" t="str">
        <f aca="false">IF(AND(C6="Supplier",H6="BACS"),"",IF(OR(AND(C6="Supplier",H6="Cambridge",C20="Yes"),AND(C6="Student",H6="Cambridge",C20="Yes"),AND(C6="Supplier",H6="EuroSepa",C20="Yes")),"You do not need to fill in the bank details or beneficiary address if the information is clearly visible on the invoice",IF(AND(C6="Supplier",C20="No"),"Please fill in bank details and beneficiary address",IF(AND(C6="Staff",C8="Yes"),"Staff expenses should be claimed via the web expenses tool. Expenses should be submitted in accordance with the University Travel &amp; Subsistence Policy.",""))))</f>
        <v/>
      </c>
      <c r="G24" s="50"/>
      <c r="H24" s="50"/>
      <c r="I24" s="50"/>
      <c r="J24" s="3"/>
    </row>
    <row r="25" customFormat="false" ht="12.75" hidden="false" customHeight="false" outlineLevel="0" collapsed="false">
      <c r="A25" s="3"/>
      <c r="B25" s="42" t="str">
        <f aca="false">IF(AND(C10="United Kingdom", C11="pound sterling - GBP"), "Sort Code", "Swift/Bic Code")</f>
        <v>Sort Code</v>
      </c>
      <c r="C25" s="51" t="s">
        <v>25</v>
      </c>
      <c r="D25" s="49"/>
      <c r="E25" s="38"/>
      <c r="F25" s="50"/>
      <c r="G25" s="50"/>
      <c r="H25" s="50"/>
      <c r="I25" s="50"/>
      <c r="J25" s="3"/>
    </row>
    <row r="26" customFormat="false" ht="12.75" hidden="false" customHeight="false" outlineLevel="0" collapsed="false">
      <c r="A26" s="3"/>
      <c r="B26" s="42" t="str">
        <f aca="false">IF(C10="United states of America","ABA Routing",IF(C10="India","IFSC code","Any other banking information"))</f>
        <v>Any other banking information</v>
      </c>
      <c r="C26" s="48"/>
      <c r="D26" s="49"/>
      <c r="E26" s="38"/>
      <c r="F26" s="50"/>
      <c r="G26" s="50"/>
      <c r="H26" s="50"/>
      <c r="I26" s="50"/>
      <c r="J26" s="3"/>
    </row>
    <row r="27" customFormat="false" ht="12.75" hidden="false" customHeight="false" outlineLevel="0" collapsed="false">
      <c r="A27" s="3"/>
      <c r="B27" s="40"/>
      <c r="C27" s="38"/>
      <c r="D27" s="38"/>
      <c r="E27" s="38"/>
      <c r="F27" s="38"/>
      <c r="G27" s="38"/>
      <c r="H27" s="38"/>
      <c r="I27" s="3"/>
      <c r="J27" s="3"/>
    </row>
    <row r="28" customFormat="false" ht="12.75" hidden="false" customHeight="false" outlineLevel="0" collapsed="false">
      <c r="A28" s="3"/>
      <c r="B28" s="52" t="str">
        <f aca="false">IF(C6="Student", "Student Name (if different from above)","Beneficiary name (if different from above)")</f>
        <v>Student Name (if different from above)</v>
      </c>
      <c r="C28" s="53"/>
      <c r="D28" s="53"/>
      <c r="E28" s="53"/>
      <c r="F28" s="53"/>
      <c r="G28" s="53"/>
      <c r="H28" s="53"/>
      <c r="I28" s="3"/>
      <c r="J28" s="3"/>
    </row>
    <row r="29" customFormat="false" ht="12.75" hidden="false" customHeight="false" outlineLevel="0" collapsed="false">
      <c r="A29" s="3"/>
      <c r="B29" s="42" t="str">
        <f aca="false">IF(AND(C6="Student",C10="United Kingdom"),"Student Email Address",IF(AND(C6="External Individual",C10="United Kingdom"),"Email Address",IF(AND(C6="Staff",C10="United Kingdom"),"Email Address",IF(AND(C6="Research Degree External Examiner",C10="United Kingdom"),"Email Address",IF(C6="Commercial customer","Email Address","Address")))))</f>
        <v>Student Email Address</v>
      </c>
      <c r="C29" s="54" t="s">
        <v>26</v>
      </c>
      <c r="D29" s="54"/>
      <c r="E29" s="54"/>
      <c r="F29" s="54"/>
      <c r="G29" s="54"/>
      <c r="H29" s="54"/>
      <c r="I29" s="3"/>
      <c r="J29" s="3"/>
    </row>
    <row r="30" customFormat="false" ht="12.75" hidden="false" customHeight="false" outlineLevel="0" collapsed="false">
      <c r="A30" s="3"/>
      <c r="B30" s="29" t="s">
        <v>27</v>
      </c>
      <c r="C30" s="51"/>
      <c r="D30" s="49"/>
      <c r="E30" s="55"/>
      <c r="F30" s="55"/>
      <c r="G30" s="55"/>
      <c r="H30" s="55"/>
      <c r="I30" s="3"/>
      <c r="J30" s="3"/>
    </row>
    <row r="31" customFormat="false" ht="12.75" hidden="false" customHeight="false" outlineLevel="0" collapsed="false">
      <c r="A31" s="3"/>
      <c r="B31" s="29" t="s">
        <v>28</v>
      </c>
      <c r="C31" s="48"/>
      <c r="D31" s="55"/>
      <c r="E31" s="55"/>
      <c r="F31" s="55"/>
      <c r="G31" s="55"/>
      <c r="H31" s="55"/>
      <c r="I31" s="3"/>
      <c r="J31" s="3"/>
    </row>
    <row r="32" customFormat="false" ht="12.75" hidden="false" customHeight="false" outlineLevel="0" collapsed="false">
      <c r="A32" s="3"/>
      <c r="B32" s="29" t="s">
        <v>29</v>
      </c>
      <c r="C32" s="48"/>
      <c r="D32" s="55"/>
      <c r="E32" s="55"/>
      <c r="F32" s="55"/>
      <c r="G32" s="55"/>
      <c r="H32" s="55"/>
      <c r="I32" s="3"/>
      <c r="J32" s="3"/>
    </row>
    <row r="33" customFormat="false" ht="12.75" hidden="false" customHeight="false" outlineLevel="0" collapsed="false">
      <c r="A33" s="3"/>
      <c r="B33" s="29" t="str">
        <f aca="false">IF(C6="Student","Student Email address",IF(C6="Staff","Staff Email address","Contact Email address"))</f>
        <v>Student Email address</v>
      </c>
      <c r="C33" s="48"/>
      <c r="D33" s="48"/>
      <c r="E33" s="48"/>
      <c r="F33" s="48"/>
      <c r="G33" s="55"/>
      <c r="H33" s="55"/>
      <c r="I33" s="3"/>
      <c r="J33" s="3"/>
    </row>
    <row r="34" customFormat="false" ht="12.75" hidden="false" customHeight="false" outlineLevel="0" collapsed="false">
      <c r="A34" s="3"/>
      <c r="B34" s="29" t="s">
        <v>30</v>
      </c>
      <c r="C34" s="46"/>
      <c r="D34" s="46"/>
      <c r="E34" s="46"/>
      <c r="F34" s="46"/>
      <c r="G34" s="38"/>
      <c r="H34" s="38"/>
      <c r="I34" s="3"/>
      <c r="J34" s="3"/>
    </row>
    <row r="35" customFormat="false" ht="12.75" hidden="false" customHeight="false" outlineLevel="0" collapsed="false">
      <c r="A35" s="3"/>
      <c r="B35" s="56" t="s">
        <v>31</v>
      </c>
      <c r="C35" s="56" t="s">
        <v>32</v>
      </c>
      <c r="D35" s="57" t="s">
        <v>33</v>
      </c>
      <c r="E35" s="58" t="s">
        <v>34</v>
      </c>
      <c r="F35" s="58" t="s">
        <v>34</v>
      </c>
      <c r="G35" s="58" t="s">
        <v>34</v>
      </c>
      <c r="H35" s="56" t="s">
        <v>35</v>
      </c>
      <c r="I35" s="15"/>
      <c r="J35" s="3"/>
    </row>
    <row r="36" customFormat="false" ht="12.75" hidden="false" customHeight="false" outlineLevel="0" collapsed="false">
      <c r="A36" s="3"/>
      <c r="B36" s="59" t="str">
        <f aca="false">IF(C6="Research Degree External Examiner","1609-Examiners Expenses","Account")</f>
        <v>Account</v>
      </c>
      <c r="C36" s="59" t="str">
        <f aca="false">IF(C6="Research Degree External Examiner","5502","Department Code")</f>
        <v>Department Code</v>
      </c>
      <c r="D36" s="60" t="str">
        <f aca="false">IF(B37="B110-Student Debtor Control Account",$C$17,(IF(C6="Research Degree External Examiner","GA105270-112","Work order")))</f>
        <v>Work order</v>
      </c>
      <c r="E36" s="59" t="str">
        <f aca="false">IF(B37="B111-Commercial Debtor Control Account","Cust ID",IF(C6="Research Degree External Examiner","","Category"))</f>
        <v>Category</v>
      </c>
      <c r="F36" s="59" t="str">
        <f aca="false">IF(C6="Research Degree External Examiner","","Category")</f>
        <v>Category</v>
      </c>
      <c r="G36" s="59" t="str">
        <f aca="false">IF(C6="Research Degree External Examiner","","Category")</f>
        <v>Category</v>
      </c>
      <c r="H36" s="59" t="str">
        <f aca="false">IF(C6="Research Degree External Examiner", C12, "Amount")</f>
        <v>Amount</v>
      </c>
      <c r="I36" s="3"/>
      <c r="J36" s="3"/>
      <c r="AT36" s="1"/>
      <c r="AU36" s="1"/>
    </row>
    <row r="37" customFormat="false" ht="12.75" hidden="false" customHeight="false" outlineLevel="0" collapsed="false">
      <c r="A37" s="3"/>
      <c r="B37" s="30"/>
      <c r="C37" s="36"/>
      <c r="D37" s="36"/>
      <c r="E37" s="36"/>
      <c r="F37" s="36"/>
      <c r="G37" s="36"/>
      <c r="H37" s="31"/>
      <c r="I37" s="3"/>
      <c r="J37" s="3"/>
      <c r="AT37" s="1"/>
      <c r="AU37" s="1"/>
    </row>
    <row r="38" customFormat="false" ht="12.75" hidden="false" customHeight="false" outlineLevel="0" collapsed="false">
      <c r="A38" s="3"/>
      <c r="B38" s="30"/>
      <c r="C38" s="36"/>
      <c r="D38" s="36"/>
      <c r="E38" s="36"/>
      <c r="F38" s="36"/>
      <c r="G38" s="36"/>
      <c r="H38" s="31"/>
      <c r="I38" s="3"/>
      <c r="J38" s="3"/>
      <c r="AT38" s="1"/>
      <c r="AU38" s="1"/>
    </row>
    <row r="39" customFormat="false" ht="12.75" hidden="false" customHeight="false" outlineLevel="0" collapsed="false">
      <c r="A39" s="3"/>
      <c r="B39" s="30"/>
      <c r="C39" s="36"/>
      <c r="D39" s="36"/>
      <c r="E39" s="36"/>
      <c r="F39" s="36"/>
      <c r="G39" s="36"/>
      <c r="H39" s="31"/>
      <c r="I39" s="3"/>
      <c r="J39" s="3"/>
      <c r="AT39" s="1"/>
      <c r="AU39" s="1"/>
    </row>
    <row r="40" customFormat="false" ht="12.75" hidden="false" customHeight="false" outlineLevel="0" collapsed="false">
      <c r="A40" s="3"/>
      <c r="B40" s="30"/>
      <c r="C40" s="36"/>
      <c r="D40" s="36"/>
      <c r="E40" s="36"/>
      <c r="F40" s="36"/>
      <c r="G40" s="36"/>
      <c r="H40" s="31"/>
      <c r="I40" s="3"/>
      <c r="J40" s="3"/>
      <c r="AT40" s="1"/>
      <c r="AU40" s="1"/>
    </row>
    <row r="41" customFormat="false" ht="12.75" hidden="false" customHeight="false" outlineLevel="0" collapsed="false">
      <c r="A41" s="3"/>
      <c r="B41" s="61" t="str">
        <f aca="false">IF(AND(C6="Student",C8="Yes"),"***Please submit to your school office for coding and authorisation***",IF(C6="External Individual","Coding will be filled in by your engaging department/faculty before submission",""))</f>
        <v>***Please submit to your school office for coding and authorisation***</v>
      </c>
      <c r="C41" s="61"/>
      <c r="D41" s="61"/>
      <c r="E41" s="61"/>
      <c r="F41" s="61"/>
      <c r="G41" s="61"/>
      <c r="H41" s="61"/>
      <c r="I41" s="3"/>
      <c r="J41" s="3"/>
    </row>
    <row r="42" customFormat="false" ht="12.75" hidden="false" customHeight="false" outlineLevel="0" collapsed="false">
      <c r="A42" s="3"/>
      <c r="B42" s="40"/>
      <c r="C42" s="62"/>
      <c r="D42" s="62"/>
      <c r="E42" s="40"/>
      <c r="F42" s="62"/>
      <c r="G42" s="62"/>
      <c r="H42" s="62"/>
      <c r="I42" s="62"/>
      <c r="J42" s="3"/>
    </row>
    <row r="43" customFormat="false" ht="12.75" hidden="false" customHeight="false" outlineLevel="0" collapsed="false">
      <c r="A43" s="3"/>
      <c r="B43" s="63" t="str">
        <f aca="false">IF(AND(C6="Staff",C8="Yes"),"Please be aware if you are claiming expenses for goods purchased this may be subject to futher checks from Payroll before processing.",IF(C6="Research Degree External Examiner","This form should be returned by email along with valid receipts to the Doctoral College",""))</f>
        <v/>
      </c>
      <c r="C43" s="63"/>
      <c r="D43" s="63"/>
      <c r="E43" s="63"/>
      <c r="F43" s="63"/>
      <c r="G43" s="63"/>
      <c r="H43" s="63"/>
      <c r="I43" s="63"/>
      <c r="J43" s="3"/>
    </row>
    <row r="44" customFormat="false" ht="12.75" hidden="false" customHeight="false" outlineLevel="0" collapsed="false">
      <c r="A44" s="3"/>
      <c r="B44" s="64" t="str">
        <f aca="false">IF(OR(C8="Yes",C6="External Individual"),"For futher information please refer to the Travel and Subsistence Policy ",IF(C6="Research Degree External Examiner","Please note that expenses incurred need to be in line with the University's travel and Subsistence Policy, Research Degrees Staff Manual – Key Documents available below.",""))</f>
        <v>For futher information please refer to the Travel and Subsistence Policy</v>
      </c>
      <c r="C44" s="64"/>
      <c r="D44" s="64"/>
      <c r="E44" s="64"/>
      <c r="F44" s="64"/>
      <c r="G44" s="64"/>
      <c r="H44" s="64"/>
      <c r="I44" s="64"/>
      <c r="J44" s="3"/>
    </row>
    <row r="45" customFormat="false" ht="12.75" hidden="false" customHeight="false" outlineLevel="0" collapsed="false">
      <c r="A45" s="3"/>
      <c r="B45" s="65" t="str">
        <f aca="false">IF(AND(C6="Staff",C8="Yes"),"Please ensure that you send accompanying receipts for this claim to your budget holder when submitting it",IF(OR(C6="External Individual",(AND(C6="Student",C8="Yes"))),"Please ensure that you send accompanying receipts for this claim",IF(C6="Research Degree External Examiner","You can claim the following: Air Fare, Train Fare, Taxi, Tube Fare, Mileage, Meals, Other Expenses e.g. Postage.","")))</f>
        <v>Please ensure that you send accompanying receipts for this claim</v>
      </c>
      <c r="C45" s="65"/>
      <c r="D45" s="65"/>
      <c r="E45" s="65"/>
      <c r="F45" s="65"/>
      <c r="G45" s="65"/>
      <c r="H45" s="65"/>
      <c r="I45" s="65"/>
      <c r="J45" s="3"/>
    </row>
    <row r="46" customFormat="false" ht="12.75" hidden="false" customHeight="false" outlineLevel="0" collapsed="false">
      <c r="A46" s="3"/>
      <c r="B46" s="64" t="str">
        <f aca="false">IF(AND(C6="Student", C7="Yes"), "Details", "Full Details of Expenses")</f>
        <v>Full Details of Expenses</v>
      </c>
      <c r="C46" s="64"/>
      <c r="D46" s="64"/>
      <c r="E46" s="56" t="s">
        <v>35</v>
      </c>
      <c r="F46" s="56" t="str">
        <f aca="false">IF(AND(C6="Student", C7="Yes"), "Pay Date", "Date")</f>
        <v>Date</v>
      </c>
      <c r="G46" s="3"/>
      <c r="H46" s="22" t="s">
        <v>36</v>
      </c>
      <c r="I46" s="22"/>
      <c r="J46" s="8"/>
    </row>
    <row r="47" customFormat="false" ht="15" hidden="false" customHeight="true" outlineLevel="0" collapsed="false">
      <c r="A47" s="8"/>
      <c r="B47" s="66" t="s">
        <v>37</v>
      </c>
      <c r="C47" s="66"/>
      <c r="D47" s="66"/>
      <c r="E47" s="67" t="n">
        <v>128.39</v>
      </c>
      <c r="F47" s="68" t="n">
        <v>45601</v>
      </c>
      <c r="G47" s="69"/>
      <c r="H47" s="70" t="s">
        <v>38</v>
      </c>
      <c r="I47" s="70"/>
      <c r="J47" s="3"/>
    </row>
    <row r="48" customFormat="false" ht="15" hidden="false" customHeight="true" outlineLevel="0" collapsed="false">
      <c r="A48" s="8"/>
      <c r="B48" s="66" t="s">
        <v>39</v>
      </c>
      <c r="C48" s="66"/>
      <c r="D48" s="66"/>
      <c r="E48" s="67" t="n">
        <v>17.71</v>
      </c>
      <c r="F48" s="68" t="n">
        <v>45605</v>
      </c>
      <c r="G48" s="69"/>
      <c r="H48" s="70"/>
      <c r="I48" s="70"/>
      <c r="J48" s="3"/>
    </row>
    <row r="49" customFormat="false" ht="12.75" hidden="false" customHeight="true" outlineLevel="0" collapsed="false">
      <c r="A49" s="8"/>
      <c r="B49" s="66" t="s">
        <v>40</v>
      </c>
      <c r="C49" s="66"/>
      <c r="D49" s="66"/>
      <c r="E49" s="67" t="n">
        <v>7.35</v>
      </c>
      <c r="F49" s="68" t="n">
        <v>45607</v>
      </c>
      <c r="G49" s="69"/>
      <c r="H49" s="70"/>
      <c r="I49" s="70"/>
      <c r="J49" s="3"/>
    </row>
    <row r="50" customFormat="false" ht="12.75" hidden="false" customHeight="false" outlineLevel="0" collapsed="false">
      <c r="A50" s="8"/>
      <c r="B50" s="66"/>
      <c r="C50" s="66"/>
      <c r="D50" s="66"/>
      <c r="E50" s="67"/>
      <c r="F50" s="68"/>
      <c r="G50" s="69"/>
      <c r="H50" s="70"/>
      <c r="I50" s="70"/>
      <c r="J50" s="3"/>
    </row>
    <row r="51" customFormat="false" ht="12.75" hidden="false" customHeight="false" outlineLevel="0" collapsed="false">
      <c r="A51" s="8"/>
      <c r="B51" s="66"/>
      <c r="C51" s="66"/>
      <c r="D51" s="66"/>
      <c r="E51" s="67"/>
      <c r="F51" s="68"/>
      <c r="G51" s="69"/>
      <c r="H51" s="70"/>
      <c r="I51" s="70"/>
      <c r="J51" s="3"/>
    </row>
    <row r="52" customFormat="false" ht="12.75" hidden="false" customHeight="false" outlineLevel="0" collapsed="false">
      <c r="A52" s="8"/>
      <c r="B52" s="66"/>
      <c r="C52" s="66"/>
      <c r="D52" s="66"/>
      <c r="E52" s="67"/>
      <c r="F52" s="68"/>
      <c r="G52" s="69"/>
      <c r="H52" s="70"/>
      <c r="I52" s="70"/>
      <c r="J52" s="3"/>
    </row>
    <row r="53" customFormat="false" ht="12.75" hidden="false" customHeight="false" outlineLevel="0" collapsed="false">
      <c r="A53" s="8"/>
      <c r="B53" s="66"/>
      <c r="C53" s="66"/>
      <c r="D53" s="66"/>
      <c r="E53" s="67"/>
      <c r="F53" s="68"/>
      <c r="G53" s="69"/>
      <c r="H53" s="70"/>
      <c r="I53" s="70"/>
      <c r="J53" s="3"/>
    </row>
    <row r="54" customFormat="false" ht="12.75" hidden="false" customHeight="false" outlineLevel="0" collapsed="false">
      <c r="A54" s="8"/>
      <c r="B54" s="66"/>
      <c r="C54" s="66"/>
      <c r="D54" s="66"/>
      <c r="E54" s="67"/>
      <c r="F54" s="68"/>
      <c r="G54" s="69"/>
      <c r="H54" s="70"/>
      <c r="I54" s="70"/>
      <c r="J54" s="3"/>
    </row>
    <row r="55" customFormat="false" ht="12.75" hidden="false" customHeight="false" outlineLevel="0" collapsed="false">
      <c r="A55" s="8"/>
      <c r="B55" s="66"/>
      <c r="C55" s="66"/>
      <c r="D55" s="66"/>
      <c r="E55" s="67"/>
      <c r="F55" s="68"/>
      <c r="G55" s="69"/>
      <c r="H55" s="70"/>
      <c r="I55" s="70"/>
      <c r="J55" s="71"/>
    </row>
    <row r="56" customFormat="false" ht="12.75" hidden="false" customHeight="false" outlineLevel="0" collapsed="false">
      <c r="A56" s="8"/>
      <c r="B56" s="66"/>
      <c r="C56" s="66"/>
      <c r="D56" s="66"/>
      <c r="E56" s="67"/>
      <c r="F56" s="68"/>
      <c r="G56" s="69"/>
      <c r="H56" s="70"/>
      <c r="I56" s="70"/>
      <c r="J56" s="3"/>
    </row>
    <row r="57" customFormat="false" ht="12.75" hidden="false" customHeight="false" outlineLevel="0" collapsed="false">
      <c r="A57" s="3"/>
      <c r="B57" s="66"/>
      <c r="C57" s="66"/>
      <c r="D57" s="66"/>
      <c r="E57" s="72"/>
      <c r="F57" s="8"/>
      <c r="G57" s="3"/>
      <c r="H57" s="70"/>
      <c r="I57" s="70"/>
      <c r="J57" s="3"/>
    </row>
    <row r="58" customFormat="false" ht="12.75" hidden="false" customHeight="false" outlineLevel="0" collapsed="false">
      <c r="A58" s="3"/>
      <c r="B58" s="66"/>
      <c r="C58" s="66"/>
      <c r="D58" s="66"/>
      <c r="E58" s="72"/>
      <c r="F58" s="8"/>
      <c r="G58" s="3"/>
      <c r="H58" s="73"/>
      <c r="I58" s="22"/>
      <c r="J58" s="3"/>
    </row>
    <row r="59" customFormat="false" ht="12.75" hidden="false" customHeight="false" outlineLevel="0" collapsed="false">
      <c r="B59" s="66"/>
      <c r="C59" s="66"/>
      <c r="D59" s="66"/>
      <c r="E59" s="74"/>
      <c r="F59" s="75"/>
      <c r="G59" s="3"/>
      <c r="H59" s="73" t="s">
        <v>41</v>
      </c>
      <c r="I59" s="22"/>
      <c r="J59" s="22"/>
    </row>
    <row r="60" customFormat="false" ht="12.75" hidden="false" customHeight="false" outlineLevel="0" collapsed="false">
      <c r="B60" s="66"/>
      <c r="C60" s="66"/>
      <c r="D60" s="66"/>
      <c r="E60" s="74"/>
      <c r="F60" s="75"/>
      <c r="H60" s="73" t="s">
        <v>42</v>
      </c>
      <c r="I60" s="22"/>
    </row>
    <row r="61" customFormat="false" ht="12.75" hidden="false" customHeight="false" outlineLevel="0" collapsed="false">
      <c r="B61" s="66"/>
      <c r="C61" s="66"/>
      <c r="D61" s="66"/>
      <c r="E61" s="74"/>
      <c r="F61" s="75"/>
      <c r="H61" s="22"/>
      <c r="I61" s="22"/>
    </row>
    <row r="62" customFormat="false" ht="12.75" hidden="false" customHeight="false" outlineLevel="0" collapsed="false">
      <c r="B62" s="66"/>
      <c r="C62" s="66"/>
      <c r="D62" s="66"/>
      <c r="E62" s="74"/>
      <c r="F62" s="75"/>
      <c r="H62" s="22"/>
      <c r="I62" s="22"/>
    </row>
    <row r="63" customFormat="false" ht="12.75" hidden="false" customHeight="false" outlineLevel="0" collapsed="false">
      <c r="B63" s="66"/>
      <c r="C63" s="66"/>
      <c r="D63" s="66"/>
      <c r="E63" s="74"/>
      <c r="F63" s="75"/>
      <c r="H63" s="22"/>
      <c r="I63" s="22"/>
    </row>
    <row r="64" customFormat="false" ht="12.75" hidden="false" customHeight="false" outlineLevel="0" collapsed="false">
      <c r="B64" s="66"/>
      <c r="C64" s="66"/>
      <c r="D64" s="66"/>
      <c r="E64" s="74"/>
      <c r="F64" s="75"/>
    </row>
    <row r="65" customFormat="false" ht="12.75" hidden="false" customHeight="false" outlineLevel="0" collapsed="false">
      <c r="B65" s="66"/>
      <c r="C65" s="66"/>
      <c r="D65" s="66"/>
      <c r="E65" s="74"/>
      <c r="F65" s="75"/>
    </row>
    <row r="66" customFormat="false" ht="12.75" hidden="false" customHeight="false" outlineLevel="0" collapsed="false">
      <c r="B66" s="66"/>
      <c r="C66" s="66"/>
      <c r="D66" s="66"/>
      <c r="E66" s="74"/>
      <c r="F66" s="75"/>
    </row>
    <row r="67" customFormat="false" ht="12.75" hidden="false" customHeight="false" outlineLevel="0" collapsed="false">
      <c r="B67" s="66"/>
      <c r="C67" s="66"/>
      <c r="D67" s="66"/>
      <c r="E67" s="74"/>
      <c r="F67" s="75"/>
    </row>
    <row r="68" customFormat="false" ht="12.75" hidden="false" customHeight="false" outlineLevel="0" collapsed="false">
      <c r="D68" s="56" t="s">
        <v>43</v>
      </c>
      <c r="E68" s="76" t="n">
        <f aca="false">SUM(E47:E67)</f>
        <v>153.45</v>
      </c>
    </row>
  </sheetData>
  <sheetProtection algorithmName="SHA-512" hashValue="/azmXmi5aw6Cxo3mFQXbzd7uZQjalXpjTZu39phd3bJLIpU8z+LaVq7yAmf3oSSgxq5p9oMCy3zpvkJnPUGDfQ==" saltValue="aPTN9qQLRx42mFllT92KNA==" spinCount="100000" sheet="true" objects="true" scenarios="true"/>
  <mergeCells count="48">
    <mergeCell ref="B1:H1"/>
    <mergeCell ref="I1:J1"/>
    <mergeCell ref="B2:H2"/>
    <mergeCell ref="B3:H3"/>
    <mergeCell ref="B4:H4"/>
    <mergeCell ref="B5:H5"/>
    <mergeCell ref="D6:E7"/>
    <mergeCell ref="D9:H11"/>
    <mergeCell ref="D12:E12"/>
    <mergeCell ref="C14:H14"/>
    <mergeCell ref="E17:J18"/>
    <mergeCell ref="B18:C18"/>
    <mergeCell ref="C19:H19"/>
    <mergeCell ref="C21:H21"/>
    <mergeCell ref="C22:H22"/>
    <mergeCell ref="C24:D24"/>
    <mergeCell ref="F24:I26"/>
    <mergeCell ref="C28:H28"/>
    <mergeCell ref="C29:H29"/>
    <mergeCell ref="C33:F33"/>
    <mergeCell ref="C34:F34"/>
    <mergeCell ref="B41:H41"/>
    <mergeCell ref="B43:I43"/>
    <mergeCell ref="B44:I44"/>
    <mergeCell ref="B45:I45"/>
    <mergeCell ref="B46:D46"/>
    <mergeCell ref="B47:D47"/>
    <mergeCell ref="H47:I5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s>
  <conditionalFormatting sqref="A41:B41 A37:J40 I41:J41 A42:J42">
    <cfRule type="expression" priority="2" aboveAverage="0" equalAverage="0" bottom="0" percent="0" rank="0" text="" dxfId="0">
      <formula>$C$6="Research Degree External Examiner"</formula>
    </cfRule>
  </conditionalFormatting>
  <conditionalFormatting sqref="B21:B22 B29:B34 B24:B26">
    <cfRule type="expression" priority="3" aboveAverage="0" equalAverage="0" bottom="0" percent="0" rank="0" text="" dxfId="1">
      <formula>OR($H$6="Cambridge",$H$6="EuroSepa")</formula>
    </cfRule>
  </conditionalFormatting>
  <conditionalFormatting sqref="B21:B22 F24 B24:B26 B29:B34">
    <cfRule type="expression" priority="4" aboveAverage="0" equalAverage="0" bottom="0" percent="0" rank="0" text="" dxfId="2">
      <formula>AND(OR($H$6="Eurosepa",$H$6="Cambridge"),$C$20="No")</formula>
    </cfRule>
    <cfRule type="expression" priority="5" aboveAverage="0" equalAverage="0" bottom="0" percent="0" rank="0" text="" dxfId="3">
      <formula>$C$20="Yes"</formula>
    </cfRule>
  </conditionalFormatting>
  <conditionalFormatting sqref="B43">
    <cfRule type="expression" priority="6" aboveAverage="0" equalAverage="0" bottom="0" percent="0" rank="0" text="" dxfId="4">
      <formula>LEN(TRIM(B43))&gt;0</formula>
    </cfRule>
  </conditionalFormatting>
  <conditionalFormatting sqref="B44">
    <cfRule type="expression" priority="7" aboveAverage="0" equalAverage="0" bottom="0" percent="0" rank="0" text="" dxfId="5">
      <formula>OR($C$8="Yes",$C$6="Research Degree External Examiner",$C$6="External Individual")</formula>
    </cfRule>
  </conditionalFormatting>
  <conditionalFormatting sqref="B45">
    <cfRule type="expression" priority="8" aboveAverage="0" equalAverage="0" bottom="0" percent="0" rank="0" text="" dxfId="6">
      <formula>OR($C$8="Yes",$C$6="Research Degree External Examiner",$C$6="External Individual")</formula>
    </cfRule>
  </conditionalFormatting>
  <conditionalFormatting sqref="B7:C7">
    <cfRule type="expression" priority="9" aboveAverage="0" equalAverage="0" bottom="0" percent="0" rank="0" text="" dxfId="7">
      <formula>OR($C$8="Yes",$C$9="ACH",$C$9="Priority (Student/Payroll)")</formula>
    </cfRule>
    <cfRule type="expression" priority="10" aboveAverage="0" equalAverage="0" bottom="0" percent="0" rank="0" text="" dxfId="8">
      <formula>$C$6="Student"</formula>
    </cfRule>
  </conditionalFormatting>
  <conditionalFormatting sqref="B8:C8">
    <cfRule type="expression" priority="11" aboveAverage="0" equalAverage="0" bottom="0" percent="0" rank="0" text="" dxfId="9">
      <formula>OR($C$6="Student",$C$6="Staff")</formula>
    </cfRule>
  </conditionalFormatting>
  <conditionalFormatting sqref="B9:C9">
    <cfRule type="expression" priority="12" aboveAverage="0" equalAverage="0" bottom="0" percent="0" rank="0" text="" dxfId="10">
      <formula>OR($C$6="Student",$C$6="Staff", $C$6="Supplier",$C$6="Commercial Customer")</formula>
    </cfRule>
  </conditionalFormatting>
  <conditionalFormatting sqref="B13:C13">
    <cfRule type="expression" priority="13" aboveAverage="0" equalAverage="0" bottom="0" percent="0" rank="0" text="" dxfId="11">
      <formula>OR($C$6="Student",$C$6="Staff",$C$6="External Individual",$C$6="Commercial customer",$C$6="Research Degree External Examiner")</formula>
    </cfRule>
  </conditionalFormatting>
  <conditionalFormatting sqref="B17">
    <cfRule type="expression" priority="14" aboveAverage="0" equalAverage="0" bottom="0" percent="0" rank="0" text="" dxfId="12">
      <formula>OR($C$6="External Individual",$C$6="Research Degree External Examiner")</formula>
    </cfRule>
  </conditionalFormatting>
  <conditionalFormatting sqref="B18:C18">
    <cfRule type="expression" priority="15" aboveAverage="0" equalAverage="0" bottom="0" percent="0" rank="0" text="" dxfId="13">
      <formula>LEN(TRIM(B18))&gt;0</formula>
    </cfRule>
  </conditionalFormatting>
  <conditionalFormatting sqref="B20:C20">
    <cfRule type="expression" priority="16" aboveAverage="0" equalAverage="0" bottom="0" percent="0" rank="0" text="" dxfId="14">
      <formula>AND($C$6="Research Degree External Examiner",$C$10="United Kingdom",$C$11="Pound sterling - GBP")</formula>
    </cfRule>
    <cfRule type="expression" priority="17" aboveAverage="0" equalAverage="0" bottom="0" percent="0" rank="0" text="" dxfId="15">
      <formula>$C$6="Research degree External Examiner"</formula>
    </cfRule>
    <cfRule type="expression" priority="18" aboveAverage="0" equalAverage="0" bottom="0" percent="0" rank="0" text="" dxfId="16">
      <formula>OR($H$6="BACS",$H$6="HSBC PRIORITY/FP",$H$6="ACH HSBC")</formula>
    </cfRule>
  </conditionalFormatting>
  <conditionalFormatting sqref="B26:C26">
    <cfRule type="expression" priority="19" aboveAverage="0" equalAverage="0" bottom="0" percent="0" rank="0" text="" dxfId="17">
      <formula>AND($C$10="United Kingdom",$C$11="Pound sterling - GBP")</formula>
    </cfRule>
  </conditionalFormatting>
  <conditionalFormatting sqref="B30:C30">
    <cfRule type="expression" priority="20" aboveAverage="0" equalAverage="0" bottom="0" percent="0" rank="0" text="" dxfId="18">
      <formula>OR(AND($C$6="External Individual",$C$10="United Kingdom"),AND($C$6="Student",$C$10="United Kingdom"),AND($C$6="Research Degree External Examiner",$C$10="United Kingdom"),AND($C$6="Staff",$C$10="United Kingdom"),$C$6="Commercial Customer")</formula>
    </cfRule>
  </conditionalFormatting>
  <conditionalFormatting sqref="B37:D37 C21:C22 C29:C34 C24:C26 C6 C10:C12 C14:C15 C19">
    <cfRule type="expression" priority="21" aboveAverage="0" equalAverage="0" bottom="0" percent="0" rank="0" text="" dxfId="19">
      <formula>LEN(TRIM(B37))=0</formula>
    </cfRule>
  </conditionalFormatting>
  <conditionalFormatting sqref="B31:F34">
    <cfRule type="expression" priority="22" aboveAverage="0" equalAverage="0" bottom="0" percent="0" rank="0" text="" dxfId="20">
      <formula>OR(AND($C$6="External Individual",$C$10="United Kingdom"),AND($C$6="Student",$C$10="United Kingdom"),AND($C$6="Research Degree External Examiner",$C$10="United Kingdom"),AND($C$6="Staff",$C$10="United Kingdom"),$C$6="Commercial Customer")</formula>
    </cfRule>
  </conditionalFormatting>
  <conditionalFormatting sqref="B46:F50">
    <cfRule type="expression" priority="23" aboveAverage="0" equalAverage="0" bottom="0" percent="0" rank="0" text="" dxfId="21">
      <formula>$C$7="Yes"</formula>
    </cfRule>
  </conditionalFormatting>
  <conditionalFormatting sqref="B46:F67 D68:E68">
    <cfRule type="expression" priority="24" aboveAverage="0" equalAverage="0" bottom="0" percent="0" rank="0" text="" dxfId="22">
      <formula>$H$8="Expense Claim"</formula>
    </cfRule>
  </conditionalFormatting>
  <conditionalFormatting sqref="B21:H22">
    <cfRule type="expression" priority="25" aboveAverage="0" equalAverage="0" bottom="0" percent="0" rank="0" text="" dxfId="23">
      <formula>OR($H$6="BACS",$H$6="HSBC PRIORITY/FP",$H$6="ACH HSBC")</formula>
    </cfRule>
  </conditionalFormatting>
  <conditionalFormatting sqref="B28:H28">
    <cfRule type="expression" priority="26" aboveAverage="0" equalAverage="0" bottom="0" percent="0" rank="0" text="" dxfId="24">
      <formula>OR($H$6="HSBC Priority/FP",$H$6="Cambridge",$C$6="Student")</formula>
    </cfRule>
  </conditionalFormatting>
  <conditionalFormatting sqref="B35:H36">
    <cfRule type="expression" priority="27" aboveAverage="0" equalAverage="0" bottom="0" percent="0" rank="0" text="" dxfId="25">
      <formula>$C$6="Research Degree External Examiner"</formula>
    </cfRule>
  </conditionalFormatting>
  <conditionalFormatting sqref="B41:H41">
    <cfRule type="expression" priority="28" aboveAverage="0" equalAverage="0" bottom="0" percent="0" rank="0" text="" dxfId="26">
      <formula>LEN(TRIM(B41))&gt;0</formula>
    </cfRule>
  </conditionalFormatting>
  <conditionalFormatting sqref="B44:I45">
    <cfRule type="expression" priority="29" aboveAverage="0" equalAverage="0" bottom="0" percent="0" rank="0" text="" dxfId="27">
      <formula>LEN(TRIM(B44))&gt;0</formula>
    </cfRule>
  </conditionalFormatting>
  <conditionalFormatting sqref="C20">
    <cfRule type="expression" priority="30" aboveAverage="0" equalAverage="0" bottom="0" percent="0" rank="0" text="" dxfId="28">
      <formula>$C$6="Research Degree External Examiner"</formula>
    </cfRule>
    <cfRule type="expression" priority="31" aboveAverage="0" equalAverage="0" bottom="0" percent="0" rank="0" text="" dxfId="29">
      <formula>LEN(TRIM(C20))=0</formula>
    </cfRule>
  </conditionalFormatting>
  <conditionalFormatting sqref="C25:C26 C21:H22 C24:D24 C29:H29 C30:C32 C33:F34">
    <cfRule type="expression" priority="32" aboveAverage="0" equalAverage="0" bottom="0" percent="0" rank="0" text="" dxfId="30">
      <formula>$C$20="Yes"</formula>
    </cfRule>
  </conditionalFormatting>
  <conditionalFormatting sqref="C26">
    <cfRule type="expression" priority="33" aboveAverage="0" equalAverage="0" bottom="0" percent="0" rank="0" text="" dxfId="31">
      <formula>$B$26="Any other banking information"</formula>
    </cfRule>
  </conditionalFormatting>
  <conditionalFormatting sqref="C37:D37">
    <cfRule type="expression" priority="34" aboveAverage="0" equalAverage="0" bottom="0" percent="0" rank="0" text="" dxfId="32">
      <formula>LEFT($B$37,1)="B"</formula>
    </cfRule>
  </conditionalFormatting>
  <conditionalFormatting sqref="D8">
    <cfRule type="expression" priority="35" aboveAverage="0" equalAverage="0" bottom="0" percent="0" rank="0" text="" dxfId="33">
      <formula>$C$7="Yes"</formula>
    </cfRule>
  </conditionalFormatting>
  <conditionalFormatting sqref="D6:E7">
    <cfRule type="expression" priority="36" aboveAverage="0" equalAverage="0" bottom="0" percent="0" rank="0" text="" dxfId="34">
      <formula>$C$6="Commercial Customer"</formula>
    </cfRule>
  </conditionalFormatting>
  <conditionalFormatting sqref="D12:E12">
    <cfRule type="expression" priority="37" aboveAverage="0" equalAverage="0" bottom="0" percent="0" rank="0" text="" dxfId="35">
      <formula>$C$11="Pound sterling - GBP"</formula>
    </cfRule>
  </conditionalFormatting>
  <conditionalFormatting sqref="D68:E68">
    <cfRule type="expression" priority="38" aboveAverage="0" equalAverage="0" bottom="0" percent="0" rank="0" text="" dxfId="36">
      <formula>$H$8="Expense Claim"</formula>
    </cfRule>
  </conditionalFormatting>
  <conditionalFormatting sqref="D9:H11">
    <cfRule type="expression" priority="39" aboveAverage="0" equalAverage="0" bottom="0" percent="0" rank="0" text="" dxfId="37">
      <formula>OR($C$10="",$C$11="")</formula>
    </cfRule>
  </conditionalFormatting>
  <conditionalFormatting sqref="F12:H12">
    <cfRule type="expression" priority="40" aboveAverage="0" equalAverage="0" bottom="0" percent="0" rank="0" text="" dxfId="38">
      <formula>$C$11="Pound sterling - GBP"</formula>
    </cfRule>
  </conditionalFormatting>
  <conditionalFormatting sqref="F24:I26">
    <cfRule type="expression" priority="41" aboveAverage="0" equalAverage="0" bottom="0" percent="0" rank="0" text="" dxfId="39">
      <formula>AND($C$6="Staff",$C$8="Yes")</formula>
    </cfRule>
    <cfRule type="expression" priority="42" aboveAverage="0" equalAverage="0" bottom="0" percent="0" rank="0" text="" dxfId="40">
      <formula>LEN(TRIM(F24))&gt;0</formula>
    </cfRule>
    <cfRule type="expression" priority="43" aboveAverage="0" equalAverage="0" bottom="0" percent="0" rank="0" text="" dxfId="41">
      <formula>OR($H$6="Cambridge",$H$6="Eurosepa")</formula>
    </cfRule>
  </conditionalFormatting>
  <conditionalFormatting sqref="H6">
    <cfRule type="containsText" priority="44" operator="containsText" aboveAverage="0" equalAverage="0" bottom="0" percent="0" rank="0" text="Cambridge" dxfId="42">
      <formula>NOT(ISERROR(SEARCH("Cambridge",H6)))</formula>
    </cfRule>
    <cfRule type="containsText" priority="45" operator="containsText" aboveAverage="0" equalAverage="0" bottom="0" percent="0" rank="0" text="HSBC" dxfId="43">
      <formula>NOT(ISERROR(SEARCH("HSBC",H6)))</formula>
    </cfRule>
    <cfRule type="containsText" priority="46" operator="containsText" aboveAverage="0" equalAverage="0" bottom="0" percent="0" rank="0" text="Eurosepa" dxfId="44">
      <formula>NOT(ISERROR(SEARCH("Eurosepa",H6)))</formula>
    </cfRule>
  </conditionalFormatting>
  <conditionalFormatting sqref="H46:I46 H47 H58:I59 H59:H60">
    <cfRule type="expression" priority="47" aboveAverage="0" equalAverage="0" bottom="0" percent="0" rank="0" text="" dxfId="45">
      <formula>$C$6="Research Degree External Examiner"</formula>
    </cfRule>
  </conditionalFormatting>
  <dataValidations count="13">
    <dataValidation allowBlank="true" error="Please check W/O and try again" errorStyle="stop" errorTitle="Invalid Work-order" operator="equal" showDropDown="false" showErrorMessage="true" showInputMessage="true" sqref="D37:D40" type="textLength">
      <formula1>12</formula1>
      <formula2>0</formula2>
    </dataValidation>
    <dataValidation allowBlank="true" error="Your department code is four digits and sometimes has 2 letters" errorStyle="stop" errorTitle="Check Department code" operator="between" showDropDown="false" showErrorMessage="true" showInputMessage="true" sqref="C37" type="textLength">
      <formula1>4</formula1>
      <formula2>6</formula2>
    </dataValidation>
    <dataValidation allowBlank="true" error="WE ARE UNABLE TO ACCEPT A PO BOX ADDRESS" errorStyle="stop" errorTitle="PO BOX ADDRESS " operator="between" prompt="We cannot accept a PO box address" showDropDown="false" showErrorMessage="true" showInputMessage="true" sqref="C29:H29" type="custom">
      <formula1>NOT(ISNUMBER(SEARCH("*PO box*",C29)))</formula1>
      <formula2>0</formula2>
    </dataValidation>
    <dataValidation allowBlank="true" error="Your department code is four digits and sometimes has 2 letters" errorStyle="stop" errorTitle="Check Department Code" operator="between" showDropDown="false" showErrorMessage="true" showInputMessage="true" sqref="C38:C40" type="textLength">
      <formula1>4</formula1>
      <formula2>6</formula2>
    </dataValidation>
    <dataValidation allowBlank="true" error="Please enter date as DD/MM/YYYY" errorStyle="stop" operator="greaterThan" showDropDown="false" showErrorMessage="true" showInputMessage="true" sqref="C15" type="date">
      <formula1>44225</formula1>
      <formula2>0</formula2>
    </dataValidation>
    <dataValidation allowBlank="true" errorStyle="stop" operator="between" prompt="use drop down" showDropDown="false" showErrorMessage="true" showInputMessage="true" sqref="C6" type="list">
      <formula1>Validation!$F$3:$F$9</formula1>
      <formula2>0</formula2>
    </dataValidation>
    <dataValidation allowBlank="true" errorStyle="stop" operator="between" showDropDown="false" showErrorMessage="true" showInputMessage="true" sqref="C7:C8" type="list">
      <formula1>Validation!$F$20:$F$22</formula1>
      <formula2>0</formula2>
    </dataValidation>
    <dataValidation allowBlank="true" error="Please choose the account code from the drop down list" errorStyle="stop" errorTitle="Drop down list" operator="between" prompt="Use drop down" showDropDown="false" showErrorMessage="true" showInputMessage="true" sqref="B37" type="list">
      <formula1>IF(AND($C$6 = "Student",$C$8="Yes"), Validation!$D$3:$D$4, Validation!$A$4:$A$138)</formula1>
      <formula2>0</formula2>
    </dataValidation>
    <dataValidation allowBlank="true" errorStyle="stop" operator="between" showDropDown="false" showErrorMessage="true" showInputMessage="true" sqref="B38:B40" type="list">
      <formula1>IF(AND($C$6 = "Student",$C$8="Yes"), Validation!$D$3:$D$4, Validation!$A$4:$A$138)</formula1>
      <formula2>0</formula2>
    </dataValidation>
    <dataValidation allowBlank="false" errorStyle="stop" operator="between" prompt="use drop down" showDropDown="false" showErrorMessage="true" showInputMessage="true" sqref="C10" type="list">
      <formula1>Countries!$A$2:$A$104</formula1>
      <formula2>0</formula2>
    </dataValidation>
    <dataValidation allowBlank="true" errorStyle="stop" operator="between" showDropDown="false" showErrorMessage="true" showInputMessage="true" sqref="C9" type="list">
      <formula1>Validation!$F$26:$F$29</formula1>
      <formula2>0</formula2>
    </dataValidation>
    <dataValidation allowBlank="true" errorStyle="stop" operator="between" prompt="use drop down" showDropDown="false" showErrorMessage="true" showInputMessage="true" sqref="C11" type="list">
      <formula1>Validation!$L$3:$L$43</formula1>
      <formula2>0</formula2>
    </dataValidation>
    <dataValidation allowBlank="true" errorStyle="stop" operator="between" prompt="use drop down" showDropDown="false" showErrorMessage="true" showInputMessage="true" sqref="C20" type="list">
      <formula1>Validation!$F$20:$F$22</formula1>
      <formula2>0</formula2>
    </dataValidation>
  </dataValidations>
  <hyperlinks>
    <hyperlink ref="C29" r:id="rId1" display="george.simms@plymouth.ac.uk"/>
    <hyperlink ref="H59" r:id="rId2" location="key-documents" display="Research Degrees Staff Manual – Key Documents"/>
  </hyperlinks>
  <printOptions headings="false" gridLines="false" gridLinesSet="true" horizontalCentered="fals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K37"/>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8.54296875" defaultRowHeight="15" zeroHeight="false" outlineLevelRow="0" outlineLevelCol="0"/>
  <cols>
    <col collapsed="false" customWidth="true" hidden="false" outlineLevel="0" max="2" min="2" style="0" width="55.57"/>
  </cols>
  <sheetData>
    <row r="1" customFormat="false" ht="15" hidden="false" customHeight="false" outlineLevel="0" collapsed="false">
      <c r="B1" s="77" t="s">
        <v>44</v>
      </c>
    </row>
    <row r="2" customFormat="false" ht="15" hidden="false" customHeight="false" outlineLevel="0" collapsed="false">
      <c r="B2" s="77"/>
    </row>
    <row r="3" customFormat="false" ht="15" hidden="false" customHeight="false" outlineLevel="0" collapsed="false">
      <c r="B3" s="77" t="s">
        <v>45</v>
      </c>
    </row>
    <row r="4" customFormat="false" ht="15" hidden="false" customHeight="false" outlineLevel="0" collapsed="false">
      <c r="B4" s="77"/>
    </row>
    <row r="5" customFormat="false" ht="15" hidden="false" customHeight="false" outlineLevel="0" collapsed="false">
      <c r="B5" s="78" t="s">
        <v>46</v>
      </c>
    </row>
    <row r="6" customFormat="false" ht="15" hidden="false" customHeight="false" outlineLevel="0" collapsed="false">
      <c r="B6" s="77"/>
    </row>
    <row r="7" customFormat="false" ht="15" hidden="false" customHeight="false" outlineLevel="0" collapsed="false">
      <c r="B7" s="78" t="s">
        <v>47</v>
      </c>
    </row>
    <row r="8" customFormat="false" ht="15" hidden="false" customHeight="false" outlineLevel="0" collapsed="false">
      <c r="B8" s="78"/>
    </row>
    <row r="9" customFormat="false" ht="15" hidden="false" customHeight="false" outlineLevel="0" collapsed="false">
      <c r="B9" s="78" t="s">
        <v>48</v>
      </c>
    </row>
    <row r="10" customFormat="false" ht="15" hidden="false" customHeight="false" outlineLevel="0" collapsed="false">
      <c r="B10" s="78"/>
    </row>
    <row r="11" customFormat="false" ht="15" hidden="false" customHeight="false" outlineLevel="0" collapsed="false">
      <c r="B11" s="78" t="s">
        <v>49</v>
      </c>
    </row>
    <row r="12" customFormat="false" ht="15" hidden="false" customHeight="false" outlineLevel="0" collapsed="false">
      <c r="B12" s="78"/>
    </row>
    <row r="13" customFormat="false" ht="15" hidden="false" customHeight="false" outlineLevel="0" collapsed="false">
      <c r="B13" s="0" t="s">
        <v>50</v>
      </c>
    </row>
    <row r="14" customFormat="false" ht="15" hidden="false" customHeight="false" outlineLevel="0" collapsed="false">
      <c r="B14" s="79"/>
    </row>
    <row r="15" customFormat="false" ht="15" hidden="false" customHeight="false" outlineLevel="0" collapsed="false">
      <c r="B15" s="78" t="s">
        <v>51</v>
      </c>
    </row>
    <row r="16" customFormat="false" ht="15" hidden="false" customHeight="false" outlineLevel="0" collapsed="false">
      <c r="B16" s="78"/>
    </row>
    <row r="17" customFormat="false" ht="15" hidden="false" customHeight="false" outlineLevel="0" collapsed="false">
      <c r="B17" s="78" t="s">
        <v>52</v>
      </c>
    </row>
    <row r="18" customFormat="false" ht="15" hidden="false" customHeight="false" outlineLevel="0" collapsed="false">
      <c r="B18" s="78"/>
    </row>
    <row r="19" customFormat="false" ht="15" hidden="false" customHeight="false" outlineLevel="0" collapsed="false">
      <c r="B19" s="78" t="s">
        <v>53</v>
      </c>
    </row>
    <row r="22" customFormat="false" ht="15" hidden="false" customHeight="false" outlineLevel="0" collapsed="false">
      <c r="B22" s="77" t="s">
        <v>54</v>
      </c>
      <c r="C22" s="80"/>
    </row>
    <row r="24" customFormat="false" ht="15" hidden="false" customHeight="false" outlineLevel="0" collapsed="false">
      <c r="B24" s="0" t="s">
        <v>55</v>
      </c>
    </row>
    <row r="25" customFormat="false" ht="15" hidden="false" customHeight="false" outlineLevel="0" collapsed="false">
      <c r="B25" s="0" t="s">
        <v>56</v>
      </c>
      <c r="K25" s="80"/>
    </row>
    <row r="28" customFormat="false" ht="15" hidden="false" customHeight="false" outlineLevel="0" collapsed="false">
      <c r="B28" s="81" t="s">
        <v>57</v>
      </c>
    </row>
    <row r="30" customFormat="false" ht="15" hidden="false" customHeight="false" outlineLevel="0" collapsed="false">
      <c r="B30" s="0" t="s">
        <v>58</v>
      </c>
    </row>
    <row r="31" customFormat="false" ht="15" hidden="false" customHeight="false" outlineLevel="0" collapsed="false">
      <c r="B31" s="82" t="s">
        <v>59</v>
      </c>
    </row>
    <row r="33" customFormat="false" ht="15" hidden="false" customHeight="false" outlineLevel="0" collapsed="false">
      <c r="B33" s="0" t="s">
        <v>60</v>
      </c>
    </row>
    <row r="34" customFormat="false" ht="15" hidden="false" customHeight="false" outlineLevel="0" collapsed="false">
      <c r="B34" s="82" t="s">
        <v>61</v>
      </c>
    </row>
    <row r="36" customFormat="false" ht="15" hidden="false" customHeight="false" outlineLevel="0" collapsed="false">
      <c r="B36" s="0" t="s">
        <v>62</v>
      </c>
    </row>
    <row r="37" customFormat="false" ht="15" hidden="false" customHeight="false" outlineLevel="0" collapsed="false">
      <c r="B37" s="82" t="s">
        <v>63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38"/>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ColWidth="8.54296875" defaultRowHeight="15" zeroHeight="false" outlineLevelRow="0" outlineLevelCol="0"/>
  <cols>
    <col collapsed="false" customWidth="true" hidden="false" outlineLevel="0" max="1" min="1" style="0" width="45.57"/>
    <col collapsed="false" customWidth="true" hidden="false" outlineLevel="0" max="2" min="2" style="0" width="2"/>
    <col collapsed="false" customWidth="true" hidden="false" outlineLevel="0" max="3" min="3" style="0" width="6.14"/>
    <col collapsed="false" customWidth="true" hidden="false" outlineLevel="0" max="4" min="4" style="0" width="45.57"/>
    <col collapsed="false" customWidth="true" hidden="false" outlineLevel="0" max="6" min="6" style="0" width="38.7"/>
    <col collapsed="false" customWidth="true" hidden="false" outlineLevel="0" max="9" min="9" style="0" width="17.71"/>
    <col collapsed="false" customWidth="true" hidden="false" outlineLevel="0" max="12" min="12" style="0" width="30"/>
  </cols>
  <sheetData>
    <row r="1" customFormat="false" ht="15" hidden="false" customHeight="false" outlineLevel="0" collapsed="false">
      <c r="D1" s="83" t="b">
        <f aca="false">FALSE()</f>
        <v>0</v>
      </c>
    </row>
    <row r="3" customFormat="false" ht="15.75" hidden="false" customHeight="false" outlineLevel="0" collapsed="false">
      <c r="A3" s="84"/>
      <c r="B3" s="84"/>
      <c r="C3" s="84"/>
    </row>
    <row r="4" customFormat="false" ht="15.75" hidden="false" customHeight="false" outlineLevel="0" collapsed="false">
      <c r="A4" s="0" t="s">
        <v>64</v>
      </c>
      <c r="B4" s="84"/>
      <c r="C4" s="84"/>
      <c r="D4" s="0" t="s">
        <v>65</v>
      </c>
      <c r="F4" s="85" t="s">
        <v>6</v>
      </c>
      <c r="I4" s="0" t="s">
        <v>66</v>
      </c>
      <c r="L4" s="0" t="s">
        <v>15</v>
      </c>
    </row>
    <row r="5" customFormat="false" ht="15.75" hidden="false" customHeight="false" outlineLevel="0" collapsed="false">
      <c r="A5" s="0" t="s">
        <v>67</v>
      </c>
      <c r="B5" s="84"/>
      <c r="C5" s="84"/>
      <c r="F5" s="85" t="s">
        <v>68</v>
      </c>
      <c r="I5" s="0" t="s">
        <v>69</v>
      </c>
      <c r="L5" s="0" t="s">
        <v>70</v>
      </c>
    </row>
    <row r="6" customFormat="false" ht="15.75" hidden="false" customHeight="false" outlineLevel="0" collapsed="false">
      <c r="A6" s="0" t="s">
        <v>71</v>
      </c>
      <c r="B6" s="84"/>
      <c r="C6" s="84"/>
      <c r="F6" s="85" t="s">
        <v>72</v>
      </c>
      <c r="I6" s="0" t="s">
        <v>73</v>
      </c>
      <c r="L6" s="0" t="s">
        <v>74</v>
      </c>
    </row>
    <row r="7" customFormat="false" ht="15.75" hidden="false" customHeight="false" outlineLevel="0" collapsed="false">
      <c r="A7" s="0" t="s">
        <v>75</v>
      </c>
      <c r="B7" s="84"/>
      <c r="C7" s="84"/>
      <c r="F7" s="85" t="s">
        <v>76</v>
      </c>
      <c r="I7" s="0" t="s">
        <v>77</v>
      </c>
      <c r="L7" s="0" t="s">
        <v>78</v>
      </c>
    </row>
    <row r="8" customFormat="false" ht="15.75" hidden="false" customHeight="false" outlineLevel="0" collapsed="false">
      <c r="A8" s="0" t="s">
        <v>79</v>
      </c>
      <c r="B8" s="84"/>
      <c r="C8" s="84"/>
      <c r="F8" s="85" t="s">
        <v>80</v>
      </c>
      <c r="I8" s="0" t="s">
        <v>81</v>
      </c>
      <c r="L8" s="0" t="s">
        <v>82</v>
      </c>
    </row>
    <row r="9" customFormat="false" ht="15.75" hidden="false" customHeight="false" outlineLevel="0" collapsed="false">
      <c r="A9" s="0" t="s">
        <v>83</v>
      </c>
      <c r="B9" s="84"/>
      <c r="C9" s="84"/>
      <c r="F9" s="85" t="s">
        <v>84</v>
      </c>
      <c r="I9" s="0" t="s">
        <v>85</v>
      </c>
      <c r="L9" s="0" t="s">
        <v>86</v>
      </c>
    </row>
    <row r="10" customFormat="false" ht="15.75" hidden="false" customHeight="false" outlineLevel="0" collapsed="false">
      <c r="A10" s="0" t="s">
        <v>87</v>
      </c>
      <c r="B10" s="84"/>
      <c r="C10" s="84"/>
      <c r="D10" s="83" t="b">
        <f aca="false">NOT('Payment Request Form'!C11="Euro - EUR")</f>
        <v>1</v>
      </c>
      <c r="I10" s="0" t="s">
        <v>88</v>
      </c>
      <c r="L10" s="0" t="s">
        <v>89</v>
      </c>
    </row>
    <row r="11" customFormat="false" ht="15.75" hidden="false" customHeight="false" outlineLevel="0" collapsed="false">
      <c r="A11" s="0" t="s">
        <v>90</v>
      </c>
      <c r="B11" s="84"/>
      <c r="C11" s="84"/>
      <c r="I11" s="0" t="s">
        <v>91</v>
      </c>
      <c r="L11" s="0" t="s">
        <v>92</v>
      </c>
    </row>
    <row r="12" customFormat="false" ht="15.75" hidden="false" customHeight="false" outlineLevel="0" collapsed="false">
      <c r="A12" s="0" t="s">
        <v>93</v>
      </c>
      <c r="B12" s="84"/>
      <c r="C12" s="84"/>
      <c r="L12" s="0" t="s">
        <v>94</v>
      </c>
    </row>
    <row r="13" customFormat="false" ht="15.75" hidden="false" customHeight="false" outlineLevel="0" collapsed="false">
      <c r="A13" s="0" t="s">
        <v>95</v>
      </c>
      <c r="B13" s="84"/>
      <c r="C13" s="84"/>
      <c r="F13" s="86" t="n">
        <v>1</v>
      </c>
      <c r="L13" s="0" t="s">
        <v>96</v>
      </c>
    </row>
    <row r="14" customFormat="false" ht="15.75" hidden="false" customHeight="false" outlineLevel="0" collapsed="false">
      <c r="A14" s="0" t="s">
        <v>97</v>
      </c>
      <c r="B14" s="84"/>
      <c r="C14" s="84"/>
      <c r="F14" s="86" t="n">
        <v>0.5</v>
      </c>
      <c r="L14" s="0" t="s">
        <v>98</v>
      </c>
    </row>
    <row r="15" customFormat="false" ht="15.75" hidden="false" customHeight="false" outlineLevel="0" collapsed="false">
      <c r="A15" s="0" t="s">
        <v>99</v>
      </c>
      <c r="B15" s="84"/>
      <c r="C15" s="84"/>
      <c r="F15" s="86" t="n">
        <v>0.33</v>
      </c>
      <c r="L15" s="0" t="s">
        <v>100</v>
      </c>
    </row>
    <row r="16" customFormat="false" ht="15.75" hidden="false" customHeight="false" outlineLevel="0" collapsed="false">
      <c r="A16" s="0" t="s">
        <v>101</v>
      </c>
      <c r="B16" s="84"/>
      <c r="C16" s="84"/>
      <c r="F16" s="86" t="n">
        <v>0.25</v>
      </c>
      <c r="L16" s="0" t="s">
        <v>102</v>
      </c>
    </row>
    <row r="17" customFormat="false" ht="15.75" hidden="false" customHeight="false" outlineLevel="0" collapsed="false">
      <c r="A17" s="0" t="s">
        <v>103</v>
      </c>
      <c r="B17" s="84"/>
      <c r="C17" s="84"/>
      <c r="L17" s="0" t="s">
        <v>104</v>
      </c>
    </row>
    <row r="18" customFormat="false" ht="15.75" hidden="false" customHeight="false" outlineLevel="0" collapsed="false">
      <c r="A18" s="0" t="s">
        <v>105</v>
      </c>
      <c r="B18" s="84"/>
      <c r="C18" s="84"/>
      <c r="L18" s="0" t="s">
        <v>106</v>
      </c>
    </row>
    <row r="19" customFormat="false" ht="15.75" hidden="false" customHeight="false" outlineLevel="0" collapsed="false">
      <c r="A19" s="0" t="s">
        <v>107</v>
      </c>
      <c r="B19" s="84"/>
      <c r="C19" s="84"/>
      <c r="L19" s="0" t="s">
        <v>108</v>
      </c>
    </row>
    <row r="20" customFormat="false" ht="15.75" hidden="false" customHeight="false" outlineLevel="0" collapsed="false">
      <c r="A20" s="0" t="s">
        <v>109</v>
      </c>
      <c r="B20" s="84"/>
      <c r="C20" s="84"/>
      <c r="L20" s="0" t="s">
        <v>110</v>
      </c>
    </row>
    <row r="21" customFormat="false" ht="15.75" hidden="false" customHeight="false" outlineLevel="0" collapsed="false">
      <c r="A21" s="0" t="s">
        <v>111</v>
      </c>
      <c r="B21" s="84"/>
      <c r="C21" s="84"/>
      <c r="F21" s="0" t="s">
        <v>10</v>
      </c>
      <c r="L21" s="0" t="s">
        <v>112</v>
      </c>
    </row>
    <row r="22" customFormat="false" ht="15.75" hidden="false" customHeight="false" outlineLevel="0" collapsed="false">
      <c r="A22" s="0" t="s">
        <v>113</v>
      </c>
      <c r="B22" s="84"/>
      <c r="C22" s="84"/>
      <c r="F22" s="0" t="s">
        <v>9</v>
      </c>
      <c r="L22" s="0" t="s">
        <v>114</v>
      </c>
    </row>
    <row r="23" customFormat="false" ht="15.75" hidden="false" customHeight="false" outlineLevel="0" collapsed="false">
      <c r="A23" s="0" t="s">
        <v>115</v>
      </c>
      <c r="B23" s="84"/>
      <c r="C23" s="84"/>
      <c r="L23" s="0" t="s">
        <v>116</v>
      </c>
    </row>
    <row r="24" customFormat="false" ht="15.75" hidden="false" customHeight="false" outlineLevel="0" collapsed="false">
      <c r="A24" s="0" t="s">
        <v>117</v>
      </c>
      <c r="B24" s="84"/>
      <c r="C24" s="84"/>
      <c r="L24" s="0" t="s">
        <v>118</v>
      </c>
    </row>
    <row r="25" customFormat="false" ht="15.75" hidden="false" customHeight="false" outlineLevel="0" collapsed="false">
      <c r="A25" s="0" t="s">
        <v>119</v>
      </c>
      <c r="B25" s="84"/>
      <c r="C25" s="84"/>
      <c r="L25" s="0" t="s">
        <v>120</v>
      </c>
    </row>
    <row r="26" customFormat="false" ht="15.75" hidden="false" customHeight="false" outlineLevel="0" collapsed="false">
      <c r="A26" s="0" t="s">
        <v>121</v>
      </c>
      <c r="B26" s="84"/>
      <c r="C26" s="84"/>
      <c r="L26" s="0" t="s">
        <v>122</v>
      </c>
    </row>
    <row r="27" customFormat="false" ht="15.75" hidden="false" customHeight="false" outlineLevel="0" collapsed="false">
      <c r="A27" s="0" t="s">
        <v>123</v>
      </c>
      <c r="B27" s="84"/>
      <c r="C27" s="84"/>
      <c r="F27" s="0" t="s">
        <v>124</v>
      </c>
      <c r="L27" s="0" t="s">
        <v>125</v>
      </c>
    </row>
    <row r="28" customFormat="false" ht="15.75" hidden="false" customHeight="false" outlineLevel="0" collapsed="false">
      <c r="A28" s="0" t="s">
        <v>126</v>
      </c>
      <c r="B28" s="84"/>
      <c r="C28" s="84"/>
      <c r="F28" s="0" t="s">
        <v>127</v>
      </c>
      <c r="L28" s="0" t="s">
        <v>128</v>
      </c>
    </row>
    <row r="29" customFormat="false" ht="15.75" hidden="false" customHeight="false" outlineLevel="0" collapsed="false">
      <c r="A29" s="0" t="s">
        <v>129</v>
      </c>
      <c r="B29" s="84"/>
      <c r="C29" s="84"/>
      <c r="F29" s="0" t="s">
        <v>130</v>
      </c>
      <c r="L29" s="0" t="s">
        <v>131</v>
      </c>
    </row>
    <row r="30" customFormat="false" ht="15.75" hidden="false" customHeight="false" outlineLevel="0" collapsed="false">
      <c r="A30" s="0" t="s">
        <v>132</v>
      </c>
      <c r="B30" s="84"/>
      <c r="C30" s="84"/>
      <c r="L30" s="0" t="s">
        <v>133</v>
      </c>
    </row>
    <row r="31" customFormat="false" ht="15.75" hidden="false" customHeight="false" outlineLevel="0" collapsed="false">
      <c r="A31" s="0" t="s">
        <v>134</v>
      </c>
      <c r="B31" s="84"/>
      <c r="C31" s="84"/>
      <c r="L31" s="0" t="s">
        <v>135</v>
      </c>
    </row>
    <row r="32" customFormat="false" ht="15.75" hidden="false" customHeight="false" outlineLevel="0" collapsed="false">
      <c r="A32" s="0" t="s">
        <v>136</v>
      </c>
      <c r="B32" s="84"/>
      <c r="C32" s="84"/>
      <c r="L32" s="0" t="s">
        <v>137</v>
      </c>
    </row>
    <row r="33" customFormat="false" ht="16.5" hidden="false" customHeight="false" outlineLevel="0" collapsed="false">
      <c r="A33" s="0" t="s">
        <v>138</v>
      </c>
      <c r="B33" s="84"/>
      <c r="C33" s="84"/>
      <c r="L33" s="0" t="s">
        <v>139</v>
      </c>
    </row>
    <row r="34" customFormat="false" ht="16.5" hidden="false" customHeight="false" outlineLevel="0" collapsed="false">
      <c r="A34" s="0" t="s">
        <v>140</v>
      </c>
      <c r="B34" s="84"/>
      <c r="C34" s="84"/>
      <c r="L34" s="87" t="s">
        <v>141</v>
      </c>
    </row>
    <row r="35" customFormat="false" ht="15.75" hidden="false" customHeight="false" outlineLevel="0" collapsed="false">
      <c r="A35" s="0" t="s">
        <v>142</v>
      </c>
      <c r="B35" s="84"/>
      <c r="C35" s="84"/>
      <c r="L35" s="0" t="s">
        <v>143</v>
      </c>
    </row>
    <row r="36" customFormat="false" ht="15.75" hidden="false" customHeight="false" outlineLevel="0" collapsed="false">
      <c r="A36" s="0" t="s">
        <v>144</v>
      </c>
      <c r="B36" s="84"/>
      <c r="C36" s="84"/>
      <c r="L36" s="0" t="s">
        <v>145</v>
      </c>
    </row>
    <row r="37" customFormat="false" ht="15.75" hidden="false" customHeight="false" outlineLevel="0" collapsed="false">
      <c r="A37" s="0" t="s">
        <v>146</v>
      </c>
      <c r="B37" s="84"/>
      <c r="C37" s="84"/>
      <c r="L37" s="0" t="s">
        <v>147</v>
      </c>
    </row>
    <row r="38" customFormat="false" ht="15.75" hidden="false" customHeight="false" outlineLevel="0" collapsed="false">
      <c r="A38" s="0" t="s">
        <v>148</v>
      </c>
      <c r="B38" s="84"/>
      <c r="C38" s="84"/>
      <c r="L38" s="0" t="s">
        <v>149</v>
      </c>
    </row>
    <row r="39" customFormat="false" ht="15.75" hidden="false" customHeight="false" outlineLevel="0" collapsed="false">
      <c r="A39" s="0" t="s">
        <v>150</v>
      </c>
      <c r="B39" s="84"/>
      <c r="C39" s="84"/>
      <c r="L39" s="0" t="s">
        <v>151</v>
      </c>
    </row>
    <row r="40" customFormat="false" ht="15.75" hidden="false" customHeight="false" outlineLevel="0" collapsed="false">
      <c r="A40" s="0" t="s">
        <v>152</v>
      </c>
      <c r="B40" s="84"/>
      <c r="C40" s="84"/>
      <c r="L40" s="0" t="s">
        <v>153</v>
      </c>
    </row>
    <row r="41" customFormat="false" ht="15.75" hidden="false" customHeight="false" outlineLevel="0" collapsed="false">
      <c r="A41" s="0" t="s">
        <v>154</v>
      </c>
      <c r="B41" s="84"/>
      <c r="C41" s="84"/>
      <c r="L41" s="0" t="s">
        <v>155</v>
      </c>
    </row>
    <row r="42" customFormat="false" ht="15.75" hidden="false" customHeight="false" outlineLevel="0" collapsed="false">
      <c r="A42" s="0" t="s">
        <v>156</v>
      </c>
      <c r="B42" s="84"/>
      <c r="C42" s="84"/>
      <c r="L42" s="0" t="s">
        <v>157</v>
      </c>
    </row>
    <row r="43" customFormat="false" ht="15.75" hidden="false" customHeight="false" outlineLevel="0" collapsed="false">
      <c r="A43" s="0" t="s">
        <v>158</v>
      </c>
      <c r="B43" s="84"/>
      <c r="C43" s="84"/>
      <c r="L43" s="0" t="s">
        <v>159</v>
      </c>
    </row>
    <row r="44" customFormat="false" ht="15.75" hidden="false" customHeight="false" outlineLevel="0" collapsed="false">
      <c r="A44" s="0" t="s">
        <v>160</v>
      </c>
      <c r="B44" s="84"/>
      <c r="C44" s="84"/>
    </row>
    <row r="45" customFormat="false" ht="15.75" hidden="false" customHeight="false" outlineLevel="0" collapsed="false">
      <c r="A45" s="0" t="s">
        <v>161</v>
      </c>
      <c r="B45" s="84"/>
      <c r="C45" s="84"/>
    </row>
    <row r="46" customFormat="false" ht="15.75" hidden="false" customHeight="false" outlineLevel="0" collapsed="false">
      <c r="A46" s="0" t="s">
        <v>162</v>
      </c>
      <c r="B46" s="84"/>
      <c r="C46" s="84"/>
    </row>
    <row r="47" customFormat="false" ht="15.75" hidden="false" customHeight="false" outlineLevel="0" collapsed="false">
      <c r="A47" s="0" t="s">
        <v>163</v>
      </c>
      <c r="B47" s="84"/>
      <c r="C47" s="84"/>
    </row>
    <row r="48" customFormat="false" ht="15.75" hidden="false" customHeight="false" outlineLevel="0" collapsed="false">
      <c r="A48" s="0" t="s">
        <v>164</v>
      </c>
      <c r="B48" s="84"/>
      <c r="C48" s="84"/>
    </row>
    <row r="49" customFormat="false" ht="15.75" hidden="false" customHeight="false" outlineLevel="0" collapsed="false">
      <c r="A49" s="0" t="s">
        <v>165</v>
      </c>
      <c r="B49" s="84"/>
      <c r="C49" s="84"/>
    </row>
    <row r="50" customFormat="false" ht="15.75" hidden="false" customHeight="false" outlineLevel="0" collapsed="false">
      <c r="A50" s="0" t="s">
        <v>166</v>
      </c>
      <c r="B50" s="84"/>
      <c r="C50" s="84"/>
    </row>
    <row r="51" customFormat="false" ht="15.75" hidden="false" customHeight="false" outlineLevel="0" collapsed="false">
      <c r="A51" s="0" t="s">
        <v>167</v>
      </c>
      <c r="B51" s="84"/>
      <c r="C51" s="84"/>
    </row>
    <row r="52" customFormat="false" ht="15.75" hidden="false" customHeight="false" outlineLevel="0" collapsed="false">
      <c r="A52" s="0" t="s">
        <v>168</v>
      </c>
      <c r="B52" s="84"/>
      <c r="C52" s="84"/>
    </row>
    <row r="53" customFormat="false" ht="15.75" hidden="false" customHeight="false" outlineLevel="0" collapsed="false">
      <c r="A53" s="0" t="s">
        <v>169</v>
      </c>
      <c r="B53" s="84"/>
      <c r="C53" s="84"/>
    </row>
    <row r="54" customFormat="false" ht="15.75" hidden="false" customHeight="false" outlineLevel="0" collapsed="false">
      <c r="A54" s="0" t="s">
        <v>170</v>
      </c>
      <c r="B54" s="84"/>
      <c r="C54" s="84"/>
    </row>
    <row r="55" customFormat="false" ht="15.75" hidden="false" customHeight="false" outlineLevel="0" collapsed="false">
      <c r="A55" s="0" t="s">
        <v>171</v>
      </c>
      <c r="B55" s="84"/>
      <c r="C55" s="84"/>
    </row>
    <row r="56" customFormat="false" ht="15.75" hidden="false" customHeight="false" outlineLevel="0" collapsed="false">
      <c r="A56" s="0" t="s">
        <v>172</v>
      </c>
      <c r="B56" s="84"/>
      <c r="C56" s="84"/>
    </row>
    <row r="57" customFormat="false" ht="15.75" hidden="false" customHeight="false" outlineLevel="0" collapsed="false">
      <c r="A57" s="0" t="s">
        <v>173</v>
      </c>
      <c r="B57" s="84"/>
      <c r="C57" s="84"/>
    </row>
    <row r="58" customFormat="false" ht="15.75" hidden="false" customHeight="false" outlineLevel="0" collapsed="false">
      <c r="A58" s="0" t="s">
        <v>174</v>
      </c>
      <c r="B58" s="84"/>
      <c r="C58" s="84"/>
    </row>
    <row r="59" customFormat="false" ht="15.75" hidden="false" customHeight="false" outlineLevel="0" collapsed="false">
      <c r="A59" s="0" t="s">
        <v>175</v>
      </c>
      <c r="B59" s="84"/>
      <c r="C59" s="84"/>
    </row>
    <row r="60" customFormat="false" ht="15.75" hidden="false" customHeight="false" outlineLevel="0" collapsed="false">
      <c r="A60" s="0" t="s">
        <v>176</v>
      </c>
      <c r="B60" s="84"/>
      <c r="C60" s="84"/>
    </row>
    <row r="61" customFormat="false" ht="15.75" hidden="false" customHeight="false" outlineLevel="0" collapsed="false">
      <c r="A61" s="0" t="s">
        <v>177</v>
      </c>
      <c r="B61" s="84"/>
      <c r="C61" s="84"/>
    </row>
    <row r="62" customFormat="false" ht="15.75" hidden="false" customHeight="false" outlineLevel="0" collapsed="false">
      <c r="A62" s="0" t="s">
        <v>178</v>
      </c>
      <c r="B62" s="84"/>
      <c r="C62" s="84"/>
    </row>
    <row r="63" customFormat="false" ht="15.75" hidden="false" customHeight="false" outlineLevel="0" collapsed="false">
      <c r="A63" s="0" t="s">
        <v>179</v>
      </c>
      <c r="B63" s="84"/>
      <c r="C63" s="84"/>
    </row>
    <row r="64" customFormat="false" ht="15.75" hidden="false" customHeight="false" outlineLevel="0" collapsed="false">
      <c r="A64" s="0" t="s">
        <v>180</v>
      </c>
      <c r="B64" s="84"/>
      <c r="C64" s="84"/>
    </row>
    <row r="65" customFormat="false" ht="15.75" hidden="false" customHeight="false" outlineLevel="0" collapsed="false">
      <c r="A65" s="0" t="s">
        <v>181</v>
      </c>
      <c r="B65" s="84"/>
      <c r="C65" s="84"/>
    </row>
    <row r="66" customFormat="false" ht="15.75" hidden="false" customHeight="false" outlineLevel="0" collapsed="false">
      <c r="A66" s="0" t="s">
        <v>182</v>
      </c>
      <c r="B66" s="84"/>
      <c r="C66" s="84"/>
    </row>
    <row r="67" customFormat="false" ht="15.75" hidden="false" customHeight="false" outlineLevel="0" collapsed="false">
      <c r="A67" s="0" t="s">
        <v>183</v>
      </c>
      <c r="B67" s="84"/>
      <c r="C67" s="84"/>
    </row>
    <row r="68" customFormat="false" ht="15.75" hidden="false" customHeight="false" outlineLevel="0" collapsed="false">
      <c r="A68" s="0" t="s">
        <v>184</v>
      </c>
      <c r="B68" s="84"/>
      <c r="C68" s="84"/>
    </row>
    <row r="69" customFormat="false" ht="15.75" hidden="false" customHeight="false" outlineLevel="0" collapsed="false">
      <c r="A69" s="0" t="s">
        <v>185</v>
      </c>
      <c r="B69" s="84"/>
      <c r="C69" s="84"/>
    </row>
    <row r="70" customFormat="false" ht="15.75" hidden="false" customHeight="false" outlineLevel="0" collapsed="false">
      <c r="A70" s="0" t="s">
        <v>186</v>
      </c>
      <c r="B70" s="84"/>
      <c r="C70" s="84"/>
    </row>
    <row r="71" customFormat="false" ht="15.75" hidden="false" customHeight="false" outlineLevel="0" collapsed="false">
      <c r="A71" s="0" t="s">
        <v>187</v>
      </c>
      <c r="B71" s="84"/>
      <c r="C71" s="84"/>
    </row>
    <row r="72" customFormat="false" ht="15.75" hidden="false" customHeight="false" outlineLevel="0" collapsed="false">
      <c r="A72" s="0" t="s">
        <v>188</v>
      </c>
      <c r="B72" s="84"/>
      <c r="C72" s="84"/>
    </row>
    <row r="73" customFormat="false" ht="15.75" hidden="false" customHeight="false" outlineLevel="0" collapsed="false">
      <c r="A73" s="0" t="s">
        <v>189</v>
      </c>
      <c r="B73" s="84"/>
      <c r="C73" s="84"/>
    </row>
    <row r="74" customFormat="false" ht="15.75" hidden="false" customHeight="false" outlineLevel="0" collapsed="false">
      <c r="A74" s="0" t="s">
        <v>190</v>
      </c>
      <c r="B74" s="84"/>
      <c r="C74" s="84"/>
    </row>
    <row r="75" customFormat="false" ht="15.75" hidden="false" customHeight="false" outlineLevel="0" collapsed="false">
      <c r="A75" s="0" t="s">
        <v>191</v>
      </c>
      <c r="B75" s="84"/>
      <c r="C75" s="84"/>
    </row>
    <row r="76" customFormat="false" ht="15.75" hidden="false" customHeight="false" outlineLevel="0" collapsed="false">
      <c r="A76" s="0" t="s">
        <v>192</v>
      </c>
      <c r="B76" s="84"/>
      <c r="C76" s="84"/>
    </row>
    <row r="77" customFormat="false" ht="15.75" hidden="false" customHeight="false" outlineLevel="0" collapsed="false">
      <c r="A77" s="0" t="s">
        <v>193</v>
      </c>
      <c r="B77" s="84"/>
      <c r="C77" s="84"/>
    </row>
    <row r="78" customFormat="false" ht="15.75" hidden="false" customHeight="false" outlineLevel="0" collapsed="false">
      <c r="A78" s="0" t="s">
        <v>194</v>
      </c>
      <c r="B78" s="84"/>
      <c r="C78" s="84"/>
    </row>
    <row r="79" customFormat="false" ht="15.75" hidden="false" customHeight="false" outlineLevel="0" collapsed="false">
      <c r="A79" s="0" t="s">
        <v>195</v>
      </c>
      <c r="B79" s="84"/>
      <c r="C79" s="84"/>
    </row>
    <row r="80" customFormat="false" ht="15.75" hidden="false" customHeight="false" outlineLevel="0" collapsed="false">
      <c r="A80" s="0" t="s">
        <v>196</v>
      </c>
      <c r="B80" s="84"/>
      <c r="C80" s="84"/>
    </row>
    <row r="81" customFormat="false" ht="15.75" hidden="false" customHeight="false" outlineLevel="0" collapsed="false">
      <c r="A81" s="0" t="s">
        <v>197</v>
      </c>
      <c r="B81" s="84"/>
      <c r="C81" s="84"/>
    </row>
    <row r="82" customFormat="false" ht="15.75" hidden="false" customHeight="false" outlineLevel="0" collapsed="false">
      <c r="A82" s="0" t="s">
        <v>198</v>
      </c>
      <c r="B82" s="84"/>
      <c r="C82" s="84"/>
    </row>
    <row r="83" customFormat="false" ht="15.75" hidden="false" customHeight="false" outlineLevel="0" collapsed="false">
      <c r="A83" s="0" t="s">
        <v>199</v>
      </c>
      <c r="B83" s="84"/>
      <c r="C83" s="84"/>
    </row>
    <row r="84" customFormat="false" ht="15.75" hidden="false" customHeight="false" outlineLevel="0" collapsed="false">
      <c r="A84" s="0" t="s">
        <v>200</v>
      </c>
      <c r="B84" s="88"/>
      <c r="C84" s="88"/>
    </row>
    <row r="85" customFormat="false" ht="15.75" hidden="false" customHeight="false" outlineLevel="0" collapsed="false">
      <c r="A85" s="0" t="s">
        <v>201</v>
      </c>
      <c r="B85" s="84"/>
      <c r="C85" s="84"/>
    </row>
    <row r="86" customFormat="false" ht="15.75" hidden="false" customHeight="false" outlineLevel="0" collapsed="false">
      <c r="A86" s="0" t="s">
        <v>202</v>
      </c>
      <c r="B86" s="84"/>
      <c r="C86" s="84"/>
    </row>
    <row r="87" customFormat="false" ht="15.75" hidden="false" customHeight="false" outlineLevel="0" collapsed="false">
      <c r="A87" s="0" t="s">
        <v>203</v>
      </c>
      <c r="B87" s="84"/>
      <c r="C87" s="84"/>
    </row>
    <row r="88" customFormat="false" ht="15.75" hidden="false" customHeight="false" outlineLevel="0" collapsed="false">
      <c r="A88" s="0" t="s">
        <v>204</v>
      </c>
      <c r="B88" s="84"/>
      <c r="C88" s="84"/>
    </row>
    <row r="89" customFormat="false" ht="15.75" hidden="false" customHeight="false" outlineLevel="0" collapsed="false">
      <c r="A89" s="0" t="s">
        <v>205</v>
      </c>
      <c r="B89" s="84"/>
      <c r="C89" s="84"/>
    </row>
    <row r="90" customFormat="false" ht="15.75" hidden="false" customHeight="false" outlineLevel="0" collapsed="false">
      <c r="A90" s="0" t="s">
        <v>206</v>
      </c>
      <c r="B90" s="84"/>
      <c r="C90" s="84"/>
    </row>
    <row r="91" customFormat="false" ht="15" hidden="false" customHeight="false" outlineLevel="0" collapsed="false">
      <c r="A91" s="0" t="s">
        <v>207</v>
      </c>
    </row>
    <row r="92" customFormat="false" ht="15" hidden="false" customHeight="false" outlineLevel="0" collapsed="false">
      <c r="A92" s="0" t="s">
        <v>208</v>
      </c>
    </row>
    <row r="93" customFormat="false" ht="15" hidden="false" customHeight="false" outlineLevel="0" collapsed="false">
      <c r="A93" s="0" t="s">
        <v>209</v>
      </c>
    </row>
    <row r="94" customFormat="false" ht="15" hidden="false" customHeight="false" outlineLevel="0" collapsed="false">
      <c r="A94" s="0" t="s">
        <v>210</v>
      </c>
    </row>
    <row r="95" customFormat="false" ht="15" hidden="false" customHeight="false" outlineLevel="0" collapsed="false">
      <c r="A95" s="0" t="s">
        <v>211</v>
      </c>
    </row>
    <row r="96" customFormat="false" ht="15" hidden="false" customHeight="false" outlineLevel="0" collapsed="false">
      <c r="A96" s="0" t="s">
        <v>212</v>
      </c>
    </row>
    <row r="97" customFormat="false" ht="15" hidden="false" customHeight="false" outlineLevel="0" collapsed="false">
      <c r="A97" s="0" t="s">
        <v>213</v>
      </c>
    </row>
    <row r="98" customFormat="false" ht="15" hidden="false" customHeight="false" outlineLevel="0" collapsed="false">
      <c r="A98" s="0" t="s">
        <v>214</v>
      </c>
    </row>
    <row r="99" customFormat="false" ht="15" hidden="false" customHeight="false" outlineLevel="0" collapsed="false">
      <c r="A99" s="0" t="s">
        <v>215</v>
      </c>
    </row>
    <row r="100" customFormat="false" ht="15" hidden="false" customHeight="false" outlineLevel="0" collapsed="false">
      <c r="A100" s="0" t="s">
        <v>216</v>
      </c>
    </row>
    <row r="101" customFormat="false" ht="15" hidden="false" customHeight="false" outlineLevel="0" collapsed="false">
      <c r="A101" s="0" t="s">
        <v>217</v>
      </c>
    </row>
    <row r="102" customFormat="false" ht="15" hidden="false" customHeight="false" outlineLevel="0" collapsed="false">
      <c r="A102" s="0" t="s">
        <v>218</v>
      </c>
    </row>
    <row r="103" customFormat="false" ht="15" hidden="false" customHeight="false" outlineLevel="0" collapsed="false">
      <c r="A103" s="0" t="s">
        <v>219</v>
      </c>
    </row>
    <row r="104" customFormat="false" ht="15" hidden="false" customHeight="false" outlineLevel="0" collapsed="false">
      <c r="A104" s="0" t="s">
        <v>220</v>
      </c>
    </row>
    <row r="105" customFormat="false" ht="15" hidden="false" customHeight="false" outlineLevel="0" collapsed="false">
      <c r="A105" s="0" t="s">
        <v>221</v>
      </c>
    </row>
    <row r="106" customFormat="false" ht="15" hidden="false" customHeight="false" outlineLevel="0" collapsed="false">
      <c r="A106" s="0" t="s">
        <v>222</v>
      </c>
    </row>
    <row r="107" customFormat="false" ht="15" hidden="false" customHeight="false" outlineLevel="0" collapsed="false">
      <c r="A107" s="0" t="s">
        <v>223</v>
      </c>
    </row>
    <row r="108" customFormat="false" ht="15" hidden="false" customHeight="false" outlineLevel="0" collapsed="false">
      <c r="A108" s="0" t="s">
        <v>224</v>
      </c>
    </row>
    <row r="109" customFormat="false" ht="15" hidden="false" customHeight="false" outlineLevel="0" collapsed="false">
      <c r="A109" s="0" t="s">
        <v>225</v>
      </c>
    </row>
    <row r="110" customFormat="false" ht="15" hidden="false" customHeight="false" outlineLevel="0" collapsed="false">
      <c r="A110" s="0" t="s">
        <v>226</v>
      </c>
    </row>
    <row r="111" customFormat="false" ht="15" hidden="false" customHeight="false" outlineLevel="0" collapsed="false">
      <c r="A111" s="0" t="s">
        <v>227</v>
      </c>
    </row>
    <row r="112" customFormat="false" ht="15" hidden="false" customHeight="false" outlineLevel="0" collapsed="false">
      <c r="A112" s="0" t="s">
        <v>228</v>
      </c>
    </row>
    <row r="113" customFormat="false" ht="15" hidden="false" customHeight="false" outlineLevel="0" collapsed="false">
      <c r="A113" s="0" t="s">
        <v>229</v>
      </c>
    </row>
    <row r="114" customFormat="false" ht="15" hidden="false" customHeight="false" outlineLevel="0" collapsed="false">
      <c r="A114" s="0" t="s">
        <v>230</v>
      </c>
    </row>
    <row r="115" customFormat="false" ht="15" hidden="false" customHeight="false" outlineLevel="0" collapsed="false">
      <c r="A115" s="0" t="s">
        <v>231</v>
      </c>
    </row>
    <row r="116" customFormat="false" ht="15" hidden="false" customHeight="false" outlineLevel="0" collapsed="false">
      <c r="A116" s="0" t="s">
        <v>232</v>
      </c>
    </row>
    <row r="117" customFormat="false" ht="15" hidden="false" customHeight="false" outlineLevel="0" collapsed="false">
      <c r="A117" s="0" t="s">
        <v>233</v>
      </c>
    </row>
    <row r="118" customFormat="false" ht="15" hidden="false" customHeight="false" outlineLevel="0" collapsed="false">
      <c r="A118" s="0" t="s">
        <v>65</v>
      </c>
    </row>
    <row r="119" customFormat="false" ht="15" hidden="false" customHeight="false" outlineLevel="0" collapsed="false">
      <c r="A119" s="0" t="s">
        <v>234</v>
      </c>
    </row>
    <row r="120" customFormat="false" ht="15" hidden="false" customHeight="false" outlineLevel="0" collapsed="false">
      <c r="A120" s="0" t="s">
        <v>235</v>
      </c>
    </row>
    <row r="121" customFormat="false" ht="15" hidden="false" customHeight="false" outlineLevel="0" collapsed="false">
      <c r="A121" s="0" t="s">
        <v>236</v>
      </c>
    </row>
    <row r="122" customFormat="false" ht="15" hidden="false" customHeight="false" outlineLevel="0" collapsed="false">
      <c r="A122" s="0" t="s">
        <v>237</v>
      </c>
    </row>
    <row r="123" customFormat="false" ht="15" hidden="false" customHeight="false" outlineLevel="0" collapsed="false">
      <c r="A123" s="0" t="s">
        <v>238</v>
      </c>
    </row>
    <row r="124" customFormat="false" ht="15" hidden="false" customHeight="false" outlineLevel="0" collapsed="false">
      <c r="A124" s="0" t="s">
        <v>239</v>
      </c>
    </row>
    <row r="125" customFormat="false" ht="15" hidden="false" customHeight="false" outlineLevel="0" collapsed="false">
      <c r="A125" s="0" t="s">
        <v>240</v>
      </c>
    </row>
    <row r="126" customFormat="false" ht="15" hidden="false" customHeight="false" outlineLevel="0" collapsed="false">
      <c r="A126" s="0" t="s">
        <v>241</v>
      </c>
    </row>
    <row r="127" customFormat="false" ht="15" hidden="false" customHeight="false" outlineLevel="0" collapsed="false">
      <c r="A127" s="0" t="s">
        <v>242</v>
      </c>
    </row>
    <row r="128" customFormat="false" ht="15" hidden="false" customHeight="false" outlineLevel="0" collapsed="false">
      <c r="A128" s="0" t="s">
        <v>243</v>
      </c>
    </row>
    <row r="129" customFormat="false" ht="15" hidden="false" customHeight="false" outlineLevel="0" collapsed="false">
      <c r="A129" s="0" t="s">
        <v>244</v>
      </c>
    </row>
    <row r="130" customFormat="false" ht="15" hidden="false" customHeight="false" outlineLevel="0" collapsed="false">
      <c r="A130" s="0" t="s">
        <v>245</v>
      </c>
    </row>
    <row r="131" customFormat="false" ht="15" hidden="false" customHeight="false" outlineLevel="0" collapsed="false">
      <c r="A131" s="0" t="s">
        <v>246</v>
      </c>
    </row>
    <row r="132" customFormat="false" ht="15" hidden="false" customHeight="false" outlineLevel="0" collapsed="false">
      <c r="A132" s="0" t="s">
        <v>247</v>
      </c>
    </row>
    <row r="133" customFormat="false" ht="15" hidden="false" customHeight="false" outlineLevel="0" collapsed="false">
      <c r="A133" s="0" t="s">
        <v>248</v>
      </c>
    </row>
    <row r="134" customFormat="false" ht="15" hidden="false" customHeight="false" outlineLevel="0" collapsed="false">
      <c r="A134" s="0" t="s">
        <v>249</v>
      </c>
    </row>
    <row r="135" customFormat="false" ht="15" hidden="false" customHeight="false" outlineLevel="0" collapsed="false">
      <c r="A135" s="0" t="s">
        <v>250</v>
      </c>
    </row>
    <row r="136" customFormat="false" ht="15" hidden="false" customHeight="false" outlineLevel="0" collapsed="false">
      <c r="A136" s="0" t="s">
        <v>251</v>
      </c>
    </row>
    <row r="137" customFormat="false" ht="15" hidden="false" customHeight="false" outlineLevel="0" collapsed="false">
      <c r="A137" s="0" t="s">
        <v>252</v>
      </c>
    </row>
    <row r="138" customFormat="false" ht="15" hidden="false" customHeight="false" outlineLevel="0" collapsed="false">
      <c r="A138" s="0" t="s">
        <v>253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63"/>
  <sheetViews>
    <sheetView showFormulas="false" showGridLines="true" showRowColHeaders="false" showZeros="true" rightToLeft="false" tabSelected="false" showOutlineSymbols="true" defaultGridColor="true" view="normal" topLeftCell="A73" colorId="64" zoomScale="100" zoomScaleNormal="100" zoomScalePageLayoutView="100" workbookViewId="0">
      <selection pane="topLeft" activeCell="A92" activeCellId="0" sqref="A92"/>
    </sheetView>
  </sheetViews>
  <sheetFormatPr defaultColWidth="119.05859375" defaultRowHeight="15" zeroHeight="false" outlineLevelRow="0" outlineLevelCol="0"/>
  <cols>
    <col collapsed="false" customWidth="true" hidden="false" outlineLevel="0" max="1" min="1" style="0" width="36.85"/>
    <col collapsed="false" customWidth="true" hidden="false" outlineLevel="0" max="2" min="2" style="0" width="2"/>
    <col collapsed="false" customWidth="true" hidden="false" outlineLevel="0" max="3" min="3" style="0" width="14"/>
    <col collapsed="false" customWidth="true" hidden="false" outlineLevel="0" max="4" min="4" style="0" width="16.57"/>
    <col collapsed="false" customWidth="true" hidden="false" outlineLevel="0" max="5" min="5" style="0" width="38.43"/>
    <col collapsed="false" customWidth="true" hidden="false" outlineLevel="0" max="6" min="6" style="0" width="7.28"/>
  </cols>
  <sheetData>
    <row r="1" customFormat="false" ht="15" hidden="false" customHeight="false" outlineLevel="0" collapsed="false">
      <c r="A1" s="0" t="s">
        <v>28</v>
      </c>
      <c r="C1" s="0" t="s">
        <v>254</v>
      </c>
      <c r="E1" s="0" t="s">
        <v>255</v>
      </c>
    </row>
    <row r="2" customFormat="false" ht="15.75" hidden="false" customHeight="false" outlineLevel="0" collapsed="false"/>
    <row r="3" customFormat="false" ht="15.75" hidden="false" customHeight="false" outlineLevel="0" collapsed="false">
      <c r="A3" s="89" t="s">
        <v>13</v>
      </c>
      <c r="B3" s="0" t="s">
        <v>256</v>
      </c>
      <c r="C3" s="90" t="s">
        <v>257</v>
      </c>
      <c r="D3" s="0" t="s">
        <v>258</v>
      </c>
      <c r="E3" s="91" t="s">
        <v>259</v>
      </c>
      <c r="F3" s="0" t="s">
        <v>260</v>
      </c>
    </row>
    <row r="4" customFormat="false" ht="15.75" hidden="false" customHeight="false" outlineLevel="0" collapsed="false">
      <c r="A4" s="92" t="s">
        <v>261</v>
      </c>
      <c r="B4" s="89" t="s">
        <v>256</v>
      </c>
      <c r="C4" s="93" t="s">
        <v>262</v>
      </c>
      <c r="E4" s="94" t="s">
        <v>263</v>
      </c>
    </row>
    <row r="5" customFormat="false" ht="15.75" hidden="false" customHeight="false" outlineLevel="0" collapsed="false">
      <c r="A5" s="95" t="s">
        <v>264</v>
      </c>
      <c r="B5" s="89" t="s">
        <v>256</v>
      </c>
      <c r="C5" s="96" t="s">
        <v>265</v>
      </c>
      <c r="E5" s="97" t="s">
        <v>266</v>
      </c>
    </row>
    <row r="6" customFormat="false" ht="15.75" hidden="false" customHeight="false" outlineLevel="0" collapsed="false">
      <c r="A6" s="95" t="s">
        <v>267</v>
      </c>
      <c r="B6" s="89" t="s">
        <v>256</v>
      </c>
      <c r="C6" s="96" t="s">
        <v>268</v>
      </c>
      <c r="E6" s="97" t="s">
        <v>269</v>
      </c>
    </row>
    <row r="7" customFormat="false" ht="15.75" hidden="false" customHeight="false" outlineLevel="0" collapsed="false">
      <c r="A7" s="89" t="s">
        <v>270</v>
      </c>
      <c r="B7" s="89" t="s">
        <v>256</v>
      </c>
      <c r="C7" s="90" t="s">
        <v>271</v>
      </c>
      <c r="D7" s="0" t="s">
        <v>272</v>
      </c>
      <c r="E7" s="91" t="s">
        <v>273</v>
      </c>
      <c r="F7" s="0" t="s">
        <v>260</v>
      </c>
    </row>
    <row r="8" customFormat="false" ht="15.75" hidden="false" customHeight="false" outlineLevel="0" collapsed="false">
      <c r="A8" s="95" t="s">
        <v>274</v>
      </c>
      <c r="B8" s="89" t="s">
        <v>256</v>
      </c>
      <c r="C8" s="96" t="s">
        <v>275</v>
      </c>
      <c r="E8" s="97" t="s">
        <v>276</v>
      </c>
    </row>
    <row r="9" customFormat="false" ht="15.75" hidden="false" customHeight="false" outlineLevel="0" collapsed="false">
      <c r="A9" s="89" t="s">
        <v>277</v>
      </c>
      <c r="B9" s="89" t="s">
        <v>256</v>
      </c>
      <c r="C9" s="90" t="s">
        <v>278</v>
      </c>
      <c r="E9" s="91" t="s">
        <v>279</v>
      </c>
    </row>
    <row r="10" customFormat="false" ht="15.75" hidden="false" customHeight="false" outlineLevel="0" collapsed="false">
      <c r="A10" s="89" t="s">
        <v>280</v>
      </c>
      <c r="B10" s="89" t="s">
        <v>256</v>
      </c>
      <c r="C10" s="90" t="s">
        <v>271</v>
      </c>
      <c r="D10" s="0" t="s">
        <v>272</v>
      </c>
      <c r="E10" s="91" t="s">
        <v>273</v>
      </c>
      <c r="F10" s="0" t="s">
        <v>260</v>
      </c>
    </row>
    <row r="11" customFormat="false" ht="15.75" hidden="false" customHeight="false" outlineLevel="0" collapsed="false">
      <c r="A11" s="95" t="s">
        <v>281</v>
      </c>
      <c r="B11" s="89"/>
      <c r="C11" s="96" t="s">
        <v>282</v>
      </c>
      <c r="E11" s="97" t="s">
        <v>283</v>
      </c>
    </row>
    <row r="12" customFormat="false" ht="15.75" hidden="false" customHeight="false" outlineLevel="0" collapsed="false">
      <c r="A12" s="95" t="s">
        <v>284</v>
      </c>
      <c r="B12" s="89"/>
      <c r="C12" s="96" t="s">
        <v>285</v>
      </c>
      <c r="E12" s="97" t="s">
        <v>286</v>
      </c>
      <c r="F12" s="0" t="s">
        <v>260</v>
      </c>
    </row>
    <row r="13" customFormat="false" ht="15.75" hidden="false" customHeight="false" outlineLevel="0" collapsed="false">
      <c r="A13" s="89" t="s">
        <v>287</v>
      </c>
      <c r="B13" s="89"/>
      <c r="C13" s="90" t="s">
        <v>288</v>
      </c>
      <c r="E13" s="91" t="s">
        <v>289</v>
      </c>
    </row>
    <row r="14" customFormat="false" ht="15.75" hidden="false" customHeight="false" outlineLevel="0" collapsed="false">
      <c r="A14" s="95" t="s">
        <v>290</v>
      </c>
      <c r="B14" s="89" t="s">
        <v>256</v>
      </c>
      <c r="C14" s="96" t="s">
        <v>291</v>
      </c>
      <c r="D14" s="0" t="s">
        <v>258</v>
      </c>
      <c r="E14" s="97" t="s">
        <v>292</v>
      </c>
      <c r="F14" s="0" t="s">
        <v>260</v>
      </c>
    </row>
    <row r="15" customFormat="false" ht="15.75" hidden="false" customHeight="false" outlineLevel="0" collapsed="false">
      <c r="A15" s="95" t="s">
        <v>293</v>
      </c>
      <c r="B15" s="89" t="s">
        <v>256</v>
      </c>
      <c r="C15" s="96" t="s">
        <v>294</v>
      </c>
      <c r="E15" s="97" t="s">
        <v>295</v>
      </c>
      <c r="F15" s="0" t="s">
        <v>260</v>
      </c>
    </row>
    <row r="16" customFormat="false" ht="15.75" hidden="false" customHeight="false" outlineLevel="0" collapsed="false">
      <c r="A16" s="89" t="s">
        <v>296</v>
      </c>
      <c r="B16" s="89" t="s">
        <v>256</v>
      </c>
      <c r="C16" s="90" t="s">
        <v>297</v>
      </c>
      <c r="E16" s="91" t="s">
        <v>298</v>
      </c>
    </row>
    <row r="17" customFormat="false" ht="15.75" hidden="false" customHeight="false" outlineLevel="0" collapsed="false">
      <c r="A17" s="98" t="s">
        <v>299</v>
      </c>
      <c r="B17" s="89"/>
      <c r="C17" s="99" t="s">
        <v>300</v>
      </c>
      <c r="E17" s="100" t="s">
        <v>301</v>
      </c>
    </row>
    <row r="18" customFormat="false" ht="15.75" hidden="false" customHeight="false" outlineLevel="0" collapsed="false">
      <c r="A18" s="95" t="s">
        <v>302</v>
      </c>
      <c r="B18" s="89" t="s">
        <v>256</v>
      </c>
      <c r="C18" s="96" t="s">
        <v>294</v>
      </c>
      <c r="E18" s="97" t="s">
        <v>295</v>
      </c>
      <c r="F18" s="0" t="s">
        <v>260</v>
      </c>
    </row>
    <row r="19" customFormat="false" ht="15.75" hidden="false" customHeight="false" outlineLevel="0" collapsed="false">
      <c r="A19" s="89" t="s">
        <v>303</v>
      </c>
      <c r="B19" s="89" t="s">
        <v>256</v>
      </c>
      <c r="C19" s="90" t="s">
        <v>294</v>
      </c>
      <c r="E19" s="91" t="s">
        <v>295</v>
      </c>
      <c r="F19" s="0" t="s">
        <v>260</v>
      </c>
    </row>
    <row r="20" customFormat="false" ht="15.75" hidden="false" customHeight="false" outlineLevel="0" collapsed="false">
      <c r="A20" s="89" t="s">
        <v>304</v>
      </c>
      <c r="B20" s="89" t="s">
        <v>256</v>
      </c>
      <c r="C20" s="90" t="s">
        <v>305</v>
      </c>
      <c r="E20" s="91" t="s">
        <v>306</v>
      </c>
    </row>
    <row r="21" customFormat="false" ht="15.75" hidden="false" customHeight="false" outlineLevel="0" collapsed="false">
      <c r="A21" s="95" t="s">
        <v>307</v>
      </c>
      <c r="B21" s="89" t="s">
        <v>256</v>
      </c>
      <c r="C21" s="96" t="s">
        <v>308</v>
      </c>
      <c r="E21" s="97" t="s">
        <v>309</v>
      </c>
    </row>
    <row r="22" customFormat="false" ht="15.75" hidden="false" customHeight="false" outlineLevel="0" collapsed="false">
      <c r="A22" s="95" t="s">
        <v>310</v>
      </c>
      <c r="B22" s="89" t="s">
        <v>256</v>
      </c>
      <c r="C22" s="96" t="s">
        <v>311</v>
      </c>
      <c r="D22" s="0" t="s">
        <v>258</v>
      </c>
      <c r="E22" s="97" t="s">
        <v>312</v>
      </c>
      <c r="F22" s="0" t="s">
        <v>260</v>
      </c>
    </row>
    <row r="23" customFormat="false" ht="15.75" hidden="false" customHeight="false" outlineLevel="0" collapsed="false">
      <c r="A23" s="89" t="s">
        <v>313</v>
      </c>
      <c r="B23" s="89" t="s">
        <v>256</v>
      </c>
      <c r="C23" s="90" t="s">
        <v>271</v>
      </c>
      <c r="D23" s="0" t="s">
        <v>272</v>
      </c>
      <c r="E23" s="91" t="s">
        <v>273</v>
      </c>
      <c r="F23" s="0" t="s">
        <v>260</v>
      </c>
    </row>
    <row r="24" customFormat="false" ht="15.75" hidden="false" customHeight="false" outlineLevel="0" collapsed="false">
      <c r="A24" s="92" t="s">
        <v>314</v>
      </c>
      <c r="B24" s="89" t="s">
        <v>256</v>
      </c>
      <c r="C24" s="93" t="s">
        <v>315</v>
      </c>
      <c r="D24" s="0" t="s">
        <v>258</v>
      </c>
      <c r="E24" s="97" t="s">
        <v>316</v>
      </c>
      <c r="F24" s="0" t="s">
        <v>260</v>
      </c>
    </row>
    <row r="25" customFormat="false" ht="15.75" hidden="false" customHeight="false" outlineLevel="0" collapsed="false">
      <c r="A25" s="95" t="s">
        <v>317</v>
      </c>
      <c r="B25" s="89" t="s">
        <v>256</v>
      </c>
      <c r="C25" s="96" t="s">
        <v>318</v>
      </c>
      <c r="D25" s="0" t="s">
        <v>258</v>
      </c>
      <c r="E25" s="97" t="s">
        <v>319</v>
      </c>
      <c r="F25" s="0" t="s">
        <v>260</v>
      </c>
    </row>
    <row r="26" customFormat="false" ht="15.75" hidden="false" customHeight="false" outlineLevel="0" collapsed="false">
      <c r="A26" s="95" t="s">
        <v>320</v>
      </c>
      <c r="B26" s="89"/>
      <c r="C26" s="96" t="s">
        <v>262</v>
      </c>
      <c r="E26" s="97" t="s">
        <v>263</v>
      </c>
    </row>
    <row r="27" customFormat="false" ht="15.75" hidden="false" customHeight="false" outlineLevel="0" collapsed="false">
      <c r="A27" s="98" t="s">
        <v>321</v>
      </c>
      <c r="B27" s="89"/>
      <c r="C27" s="99" t="s">
        <v>322</v>
      </c>
      <c r="E27" s="100" t="s">
        <v>323</v>
      </c>
    </row>
    <row r="28" customFormat="false" ht="15.75" hidden="false" customHeight="false" outlineLevel="0" collapsed="false">
      <c r="A28" s="89" t="s">
        <v>324</v>
      </c>
      <c r="B28" s="89" t="s">
        <v>256</v>
      </c>
      <c r="C28" s="90" t="s">
        <v>294</v>
      </c>
      <c r="E28" s="91" t="s">
        <v>295</v>
      </c>
      <c r="F28" s="0" t="s">
        <v>260</v>
      </c>
    </row>
    <row r="29" customFormat="false" ht="15.75" hidden="false" customHeight="false" outlineLevel="0" collapsed="false">
      <c r="A29" s="89" t="s">
        <v>325</v>
      </c>
      <c r="B29" s="89" t="s">
        <v>256</v>
      </c>
      <c r="C29" s="90" t="s">
        <v>271</v>
      </c>
      <c r="D29" s="0" t="s">
        <v>272</v>
      </c>
      <c r="E29" s="91" t="s">
        <v>273</v>
      </c>
      <c r="F29" s="0" t="s">
        <v>260</v>
      </c>
    </row>
    <row r="30" customFormat="false" ht="15.75" hidden="false" customHeight="false" outlineLevel="0" collapsed="false">
      <c r="A30" s="89" t="s">
        <v>326</v>
      </c>
      <c r="B30" s="89"/>
      <c r="C30" s="90" t="s">
        <v>327</v>
      </c>
      <c r="E30" s="91" t="s">
        <v>328</v>
      </c>
    </row>
    <row r="31" customFormat="false" ht="15.75" hidden="false" customHeight="false" outlineLevel="0" collapsed="false">
      <c r="A31" s="89" t="s">
        <v>329</v>
      </c>
      <c r="B31" s="89" t="s">
        <v>256</v>
      </c>
      <c r="C31" s="90" t="s">
        <v>271</v>
      </c>
      <c r="D31" s="0" t="s">
        <v>272</v>
      </c>
      <c r="E31" s="91" t="s">
        <v>273</v>
      </c>
      <c r="F31" s="0" t="s">
        <v>260</v>
      </c>
    </row>
    <row r="32" customFormat="false" ht="15.75" hidden="false" customHeight="false" outlineLevel="0" collapsed="false">
      <c r="A32" s="95" t="s">
        <v>330</v>
      </c>
      <c r="B32" s="89" t="s">
        <v>256</v>
      </c>
      <c r="C32" s="96" t="s">
        <v>271</v>
      </c>
      <c r="D32" s="0" t="s">
        <v>272</v>
      </c>
      <c r="E32" s="91" t="s">
        <v>273</v>
      </c>
      <c r="F32" s="0" t="s">
        <v>260</v>
      </c>
    </row>
    <row r="33" customFormat="false" ht="15.75" hidden="false" customHeight="false" outlineLevel="0" collapsed="false">
      <c r="A33" s="95" t="s">
        <v>331</v>
      </c>
      <c r="B33" s="89" t="s">
        <v>256</v>
      </c>
      <c r="C33" s="96" t="s">
        <v>294</v>
      </c>
      <c r="E33" s="97" t="s">
        <v>295</v>
      </c>
      <c r="F33" s="0" t="s">
        <v>260</v>
      </c>
    </row>
    <row r="34" customFormat="false" ht="15.75" hidden="false" customHeight="false" outlineLevel="0" collapsed="false">
      <c r="A34" s="89" t="s">
        <v>332</v>
      </c>
      <c r="B34" s="89" t="s">
        <v>256</v>
      </c>
      <c r="C34" s="90" t="s">
        <v>271</v>
      </c>
      <c r="D34" s="0" t="s">
        <v>272</v>
      </c>
      <c r="E34" s="91" t="s">
        <v>273</v>
      </c>
      <c r="F34" s="0" t="s">
        <v>260</v>
      </c>
    </row>
    <row r="35" customFormat="false" ht="15.75" hidden="false" customHeight="false" outlineLevel="0" collapsed="false">
      <c r="A35" s="95" t="s">
        <v>333</v>
      </c>
      <c r="B35" s="89" t="s">
        <v>256</v>
      </c>
      <c r="C35" s="96" t="s">
        <v>271</v>
      </c>
      <c r="D35" s="0" t="s">
        <v>272</v>
      </c>
      <c r="E35" s="91" t="s">
        <v>273</v>
      </c>
      <c r="F35" s="0" t="s">
        <v>260</v>
      </c>
    </row>
    <row r="36" customFormat="false" ht="15.75" hidden="false" customHeight="false" outlineLevel="0" collapsed="false">
      <c r="A36" s="89" t="s">
        <v>334</v>
      </c>
      <c r="B36" s="89" t="s">
        <v>256</v>
      </c>
      <c r="C36" s="90" t="s">
        <v>335</v>
      </c>
      <c r="D36" s="0" t="s">
        <v>258</v>
      </c>
      <c r="E36" s="91" t="s">
        <v>336</v>
      </c>
      <c r="F36" s="0" t="s">
        <v>260</v>
      </c>
    </row>
    <row r="37" customFormat="false" ht="15.75" hidden="false" customHeight="false" outlineLevel="0" collapsed="false">
      <c r="A37" s="95" t="s">
        <v>337</v>
      </c>
      <c r="B37" s="89" t="s">
        <v>256</v>
      </c>
      <c r="C37" s="96" t="s">
        <v>338</v>
      </c>
      <c r="E37" s="97" t="s">
        <v>339</v>
      </c>
    </row>
    <row r="38" customFormat="false" ht="15.75" hidden="false" customHeight="false" outlineLevel="0" collapsed="false">
      <c r="A38" s="95" t="s">
        <v>340</v>
      </c>
      <c r="B38" s="89" t="s">
        <v>256</v>
      </c>
      <c r="C38" s="96" t="s">
        <v>341</v>
      </c>
      <c r="D38" s="0" t="s">
        <v>258</v>
      </c>
      <c r="E38" s="97" t="s">
        <v>342</v>
      </c>
      <c r="F38" s="0" t="s">
        <v>260</v>
      </c>
    </row>
    <row r="39" customFormat="false" ht="15.75" hidden="false" customHeight="false" outlineLevel="0" collapsed="false">
      <c r="A39" s="89" t="s">
        <v>343</v>
      </c>
      <c r="B39" s="89" t="s">
        <v>256</v>
      </c>
      <c r="C39" s="90" t="s">
        <v>344</v>
      </c>
      <c r="E39" s="91" t="s">
        <v>345</v>
      </c>
    </row>
    <row r="40" customFormat="false" ht="15.75" hidden="false" customHeight="false" outlineLevel="0" collapsed="false">
      <c r="A40" s="95" t="s">
        <v>346</v>
      </c>
      <c r="B40" s="89"/>
      <c r="C40" s="96" t="s">
        <v>347</v>
      </c>
      <c r="E40" s="97" t="s">
        <v>348</v>
      </c>
    </row>
    <row r="41" customFormat="false" ht="15.75" hidden="false" customHeight="false" outlineLevel="0" collapsed="false">
      <c r="A41" s="89" t="s">
        <v>349</v>
      </c>
      <c r="B41" s="89"/>
      <c r="C41" s="90" t="s">
        <v>350</v>
      </c>
      <c r="E41" s="91" t="s">
        <v>351</v>
      </c>
      <c r="F41" s="0" t="s">
        <v>260</v>
      </c>
    </row>
    <row r="42" customFormat="false" ht="15.75" hidden="false" customHeight="false" outlineLevel="0" collapsed="false">
      <c r="A42" s="95" t="s">
        <v>352</v>
      </c>
      <c r="B42" s="89" t="s">
        <v>256</v>
      </c>
      <c r="C42" s="96" t="s">
        <v>271</v>
      </c>
      <c r="D42" s="0" t="s">
        <v>272</v>
      </c>
      <c r="E42" s="91" t="s">
        <v>273</v>
      </c>
      <c r="F42" s="0" t="s">
        <v>260</v>
      </c>
    </row>
    <row r="43" customFormat="false" ht="15.75" hidden="false" customHeight="false" outlineLevel="0" collapsed="false">
      <c r="A43" s="95" t="s">
        <v>353</v>
      </c>
      <c r="B43" s="89"/>
      <c r="C43" s="96" t="s">
        <v>354</v>
      </c>
      <c r="E43" s="97" t="s">
        <v>355</v>
      </c>
      <c r="F43" s="0" t="s">
        <v>260</v>
      </c>
    </row>
    <row r="44" customFormat="false" ht="15.75" hidden="false" customHeight="false" outlineLevel="0" collapsed="false">
      <c r="A44" s="89" t="s">
        <v>356</v>
      </c>
      <c r="B44" s="89" t="s">
        <v>256</v>
      </c>
      <c r="C44" s="90" t="s">
        <v>271</v>
      </c>
      <c r="D44" s="0" t="s">
        <v>272</v>
      </c>
      <c r="E44" s="91" t="s">
        <v>273</v>
      </c>
      <c r="F44" s="0" t="s">
        <v>260</v>
      </c>
    </row>
    <row r="45" customFormat="false" ht="15.75" hidden="false" customHeight="false" outlineLevel="0" collapsed="false">
      <c r="A45" s="95" t="s">
        <v>357</v>
      </c>
      <c r="B45" s="89"/>
      <c r="C45" s="96" t="s">
        <v>358</v>
      </c>
      <c r="E45" s="97" t="s">
        <v>359</v>
      </c>
    </row>
    <row r="46" customFormat="false" ht="15.75" hidden="false" customHeight="false" outlineLevel="0" collapsed="false">
      <c r="A46" s="89" t="s">
        <v>360</v>
      </c>
      <c r="B46" s="89"/>
      <c r="C46" s="90" t="s">
        <v>361</v>
      </c>
      <c r="E46" s="91" t="s">
        <v>362</v>
      </c>
    </row>
    <row r="47" customFormat="false" ht="15.75" hidden="false" customHeight="false" outlineLevel="0" collapsed="false">
      <c r="A47" s="89" t="s">
        <v>363</v>
      </c>
      <c r="B47" s="89"/>
      <c r="C47" s="90" t="s">
        <v>364</v>
      </c>
      <c r="E47" s="91" t="s">
        <v>365</v>
      </c>
      <c r="F47" s="0" t="s">
        <v>260</v>
      </c>
    </row>
    <row r="48" customFormat="false" ht="15.75" hidden="false" customHeight="false" outlineLevel="0" collapsed="false">
      <c r="A48" s="95" t="s">
        <v>366</v>
      </c>
      <c r="B48" s="89"/>
      <c r="C48" s="96" t="s">
        <v>367</v>
      </c>
      <c r="E48" s="97" t="s">
        <v>368</v>
      </c>
      <c r="F48" s="0" t="s">
        <v>260</v>
      </c>
    </row>
    <row r="49" customFormat="false" ht="15.75" hidden="false" customHeight="false" outlineLevel="0" collapsed="false">
      <c r="A49" s="89" t="s">
        <v>369</v>
      </c>
      <c r="B49" s="89" t="s">
        <v>256</v>
      </c>
      <c r="C49" s="90" t="s">
        <v>370</v>
      </c>
      <c r="E49" s="91" t="s">
        <v>371</v>
      </c>
    </row>
    <row r="50" customFormat="false" ht="15.75" hidden="false" customHeight="false" outlineLevel="0" collapsed="false">
      <c r="A50" s="95" t="s">
        <v>372</v>
      </c>
      <c r="B50" s="89" t="s">
        <v>256</v>
      </c>
      <c r="C50" s="96" t="s">
        <v>373</v>
      </c>
      <c r="E50" s="97" t="s">
        <v>374</v>
      </c>
      <c r="F50" s="0" t="s">
        <v>260</v>
      </c>
    </row>
    <row r="51" customFormat="false" ht="15.75" hidden="false" customHeight="false" outlineLevel="0" collapsed="false">
      <c r="A51" s="98" t="s">
        <v>375</v>
      </c>
      <c r="B51" s="89"/>
      <c r="C51" s="99" t="s">
        <v>376</v>
      </c>
      <c r="E51" s="100" t="s">
        <v>377</v>
      </c>
    </row>
    <row r="52" customFormat="false" ht="15.75" hidden="false" customHeight="false" outlineLevel="0" collapsed="false">
      <c r="A52" s="89" t="s">
        <v>378</v>
      </c>
      <c r="B52" s="89" t="s">
        <v>256</v>
      </c>
      <c r="C52" s="90" t="s">
        <v>271</v>
      </c>
      <c r="D52" s="0" t="s">
        <v>272</v>
      </c>
      <c r="E52" s="91" t="s">
        <v>273</v>
      </c>
      <c r="F52" s="0" t="s">
        <v>260</v>
      </c>
    </row>
    <row r="53" customFormat="false" ht="15.75" hidden="false" customHeight="false" outlineLevel="0" collapsed="false">
      <c r="A53" s="92" t="s">
        <v>379</v>
      </c>
      <c r="B53" s="89"/>
      <c r="C53" s="93" t="s">
        <v>380</v>
      </c>
      <c r="E53" s="94" t="s">
        <v>381</v>
      </c>
      <c r="F53" s="0" t="s">
        <v>260</v>
      </c>
    </row>
    <row r="54" customFormat="false" ht="15.75" hidden="false" customHeight="false" outlineLevel="0" collapsed="false">
      <c r="A54" s="95" t="s">
        <v>382</v>
      </c>
      <c r="B54" s="89" t="s">
        <v>256</v>
      </c>
      <c r="C54" s="96" t="s">
        <v>383</v>
      </c>
      <c r="D54" s="0" t="s">
        <v>258</v>
      </c>
      <c r="E54" s="97" t="s">
        <v>384</v>
      </c>
      <c r="F54" s="0" t="s">
        <v>260</v>
      </c>
    </row>
    <row r="55" customFormat="false" ht="15.75" hidden="false" customHeight="false" outlineLevel="0" collapsed="false">
      <c r="A55" s="89" t="s">
        <v>385</v>
      </c>
      <c r="B55" s="89" t="s">
        <v>256</v>
      </c>
      <c r="C55" s="90" t="s">
        <v>271</v>
      </c>
      <c r="D55" s="0" t="s">
        <v>272</v>
      </c>
      <c r="E55" s="91" t="s">
        <v>273</v>
      </c>
      <c r="F55" s="0" t="s">
        <v>260</v>
      </c>
    </row>
    <row r="56" customFormat="false" ht="15.75" hidden="false" customHeight="false" outlineLevel="0" collapsed="false">
      <c r="A56" s="95" t="s">
        <v>386</v>
      </c>
      <c r="B56" s="89" t="s">
        <v>256</v>
      </c>
      <c r="C56" s="96" t="s">
        <v>271</v>
      </c>
      <c r="D56" s="0" t="s">
        <v>272</v>
      </c>
      <c r="E56" s="91" t="s">
        <v>273</v>
      </c>
      <c r="F56" s="0" t="s">
        <v>260</v>
      </c>
    </row>
    <row r="57" customFormat="false" ht="15.75" hidden="false" customHeight="false" outlineLevel="0" collapsed="false">
      <c r="A57" s="95" t="s">
        <v>387</v>
      </c>
      <c r="B57" s="89"/>
      <c r="C57" s="96" t="s">
        <v>388</v>
      </c>
      <c r="E57" s="97" t="s">
        <v>389</v>
      </c>
    </row>
    <row r="58" customFormat="false" ht="15.75" hidden="false" customHeight="false" outlineLevel="0" collapsed="false">
      <c r="A58" s="89" t="s">
        <v>390</v>
      </c>
      <c r="B58" s="89" t="s">
        <v>256</v>
      </c>
      <c r="C58" s="90" t="s">
        <v>391</v>
      </c>
      <c r="E58" s="91" t="s">
        <v>392</v>
      </c>
    </row>
    <row r="59" customFormat="false" ht="15.75" hidden="false" customHeight="false" outlineLevel="0" collapsed="false">
      <c r="A59" s="95" t="s">
        <v>393</v>
      </c>
      <c r="B59" s="89" t="s">
        <v>256</v>
      </c>
      <c r="C59" s="96" t="s">
        <v>271</v>
      </c>
      <c r="D59" s="0" t="s">
        <v>272</v>
      </c>
      <c r="E59" s="91" t="s">
        <v>273</v>
      </c>
      <c r="F59" s="0" t="s">
        <v>260</v>
      </c>
    </row>
    <row r="60" customFormat="false" ht="15.75" hidden="false" customHeight="false" outlineLevel="0" collapsed="false">
      <c r="A60" s="95" t="s">
        <v>394</v>
      </c>
      <c r="B60" s="89"/>
      <c r="C60" s="96" t="s">
        <v>395</v>
      </c>
      <c r="E60" s="97" t="s">
        <v>396</v>
      </c>
      <c r="F60" s="0" t="s">
        <v>260</v>
      </c>
    </row>
    <row r="61" customFormat="false" ht="15.75" hidden="false" customHeight="false" outlineLevel="0" collapsed="false">
      <c r="A61" s="95" t="s">
        <v>397</v>
      </c>
      <c r="B61" s="89" t="s">
        <v>256</v>
      </c>
      <c r="C61" s="96" t="s">
        <v>398</v>
      </c>
      <c r="E61" s="97" t="s">
        <v>399</v>
      </c>
    </row>
    <row r="62" customFormat="false" ht="15.75" hidden="false" customHeight="false" outlineLevel="0" collapsed="false">
      <c r="A62" s="89" t="s">
        <v>400</v>
      </c>
      <c r="B62" s="89" t="s">
        <v>256</v>
      </c>
      <c r="C62" s="90" t="s">
        <v>271</v>
      </c>
      <c r="D62" s="0" t="s">
        <v>272</v>
      </c>
      <c r="E62" s="91" t="s">
        <v>273</v>
      </c>
      <c r="F62" s="0" t="s">
        <v>260</v>
      </c>
    </row>
    <row r="63" customFormat="false" ht="15.75" hidden="false" customHeight="false" outlineLevel="0" collapsed="false">
      <c r="A63" s="89" t="s">
        <v>401</v>
      </c>
      <c r="B63" s="89" t="s">
        <v>256</v>
      </c>
      <c r="C63" s="90" t="s">
        <v>402</v>
      </c>
      <c r="E63" s="91" t="s">
        <v>403</v>
      </c>
      <c r="F63" s="0" t="s">
        <v>260</v>
      </c>
    </row>
    <row r="64" customFormat="false" ht="15.75" hidden="false" customHeight="false" outlineLevel="0" collapsed="false">
      <c r="A64" s="98" t="s">
        <v>404</v>
      </c>
      <c r="B64" s="89"/>
      <c r="C64" s="99" t="s">
        <v>405</v>
      </c>
      <c r="E64" s="91" t="s">
        <v>406</v>
      </c>
    </row>
    <row r="65" customFormat="false" ht="15.75" hidden="false" customHeight="false" outlineLevel="0" collapsed="false">
      <c r="A65" s="95" t="s">
        <v>407</v>
      </c>
      <c r="B65" s="89" t="s">
        <v>256</v>
      </c>
      <c r="C65" s="96" t="s">
        <v>408</v>
      </c>
      <c r="E65" s="97" t="s">
        <v>409</v>
      </c>
    </row>
    <row r="66" customFormat="false" ht="15.75" hidden="false" customHeight="false" outlineLevel="0" collapsed="false">
      <c r="A66" s="92" t="s">
        <v>410</v>
      </c>
      <c r="B66" s="89" t="s">
        <v>256</v>
      </c>
      <c r="C66" s="93" t="s">
        <v>411</v>
      </c>
      <c r="E66" s="94" t="s">
        <v>412</v>
      </c>
    </row>
    <row r="67" customFormat="false" ht="15.75" hidden="false" customHeight="false" outlineLevel="0" collapsed="false">
      <c r="A67" s="89" t="s">
        <v>413</v>
      </c>
      <c r="B67" s="89" t="s">
        <v>256</v>
      </c>
      <c r="C67" s="90" t="s">
        <v>271</v>
      </c>
      <c r="D67" s="0" t="s">
        <v>272</v>
      </c>
      <c r="E67" s="91" t="s">
        <v>273</v>
      </c>
      <c r="F67" s="0" t="s">
        <v>260</v>
      </c>
    </row>
    <row r="68" customFormat="false" ht="15.75" hidden="false" customHeight="false" outlineLevel="0" collapsed="false">
      <c r="A68" s="89" t="s">
        <v>414</v>
      </c>
      <c r="B68" s="89" t="s">
        <v>256</v>
      </c>
      <c r="C68" s="90" t="s">
        <v>415</v>
      </c>
      <c r="E68" s="91" t="s">
        <v>416</v>
      </c>
    </row>
    <row r="69" customFormat="false" ht="15.75" hidden="false" customHeight="false" outlineLevel="0" collapsed="false">
      <c r="A69" s="95" t="s">
        <v>417</v>
      </c>
      <c r="B69" s="89" t="s">
        <v>256</v>
      </c>
      <c r="C69" s="96" t="s">
        <v>418</v>
      </c>
      <c r="E69" s="97" t="s">
        <v>419</v>
      </c>
    </row>
    <row r="70" customFormat="false" ht="15.75" hidden="false" customHeight="false" outlineLevel="0" collapsed="false">
      <c r="A70" s="95" t="s">
        <v>420</v>
      </c>
      <c r="B70" s="89" t="s">
        <v>256</v>
      </c>
      <c r="C70" s="96" t="s">
        <v>421</v>
      </c>
      <c r="D70" s="0" t="s">
        <v>258</v>
      </c>
      <c r="E70" s="97" t="s">
        <v>422</v>
      </c>
      <c r="F70" s="0" t="s">
        <v>260</v>
      </c>
    </row>
    <row r="71" customFormat="false" ht="15.75" hidden="false" customHeight="false" outlineLevel="0" collapsed="false">
      <c r="A71" s="95" t="s">
        <v>423</v>
      </c>
      <c r="B71" s="89" t="s">
        <v>256</v>
      </c>
      <c r="C71" s="96" t="s">
        <v>424</v>
      </c>
      <c r="E71" s="97" t="s">
        <v>425</v>
      </c>
    </row>
    <row r="72" customFormat="false" ht="15.75" hidden="false" customHeight="false" outlineLevel="0" collapsed="false">
      <c r="A72" s="92" t="s">
        <v>426</v>
      </c>
      <c r="B72" s="89" t="s">
        <v>256</v>
      </c>
      <c r="C72" s="93" t="s">
        <v>427</v>
      </c>
      <c r="E72" s="94" t="s">
        <v>428</v>
      </c>
      <c r="F72" s="0" t="s">
        <v>260</v>
      </c>
    </row>
    <row r="73" customFormat="false" ht="15.75" hidden="false" customHeight="false" outlineLevel="0" collapsed="false">
      <c r="A73" s="95" t="s">
        <v>429</v>
      </c>
      <c r="B73" s="89" t="s">
        <v>256</v>
      </c>
      <c r="C73" s="96" t="s">
        <v>430</v>
      </c>
      <c r="E73" s="97" t="s">
        <v>431</v>
      </c>
    </row>
    <row r="74" customFormat="false" ht="15.75" hidden="false" customHeight="false" outlineLevel="0" collapsed="false">
      <c r="A74" s="89" t="s">
        <v>432</v>
      </c>
      <c r="B74" s="89" t="s">
        <v>256</v>
      </c>
      <c r="C74" s="90" t="s">
        <v>433</v>
      </c>
      <c r="E74" s="91" t="s">
        <v>434</v>
      </c>
    </row>
    <row r="75" customFormat="false" ht="15.75" hidden="false" customHeight="false" outlineLevel="0" collapsed="false">
      <c r="A75" s="89" t="s">
        <v>435</v>
      </c>
      <c r="B75" s="89" t="s">
        <v>256</v>
      </c>
      <c r="C75" s="90" t="s">
        <v>436</v>
      </c>
      <c r="D75" s="0" t="s">
        <v>258</v>
      </c>
      <c r="E75" s="91" t="s">
        <v>437</v>
      </c>
      <c r="F75" s="0" t="s">
        <v>260</v>
      </c>
    </row>
    <row r="76" customFormat="false" ht="15.75" hidden="false" customHeight="false" outlineLevel="0" collapsed="false">
      <c r="A76" s="95" t="s">
        <v>438</v>
      </c>
      <c r="B76" s="89" t="s">
        <v>256</v>
      </c>
      <c r="C76" s="96" t="s">
        <v>271</v>
      </c>
      <c r="D76" s="0" t="s">
        <v>272</v>
      </c>
      <c r="E76" s="91" t="s">
        <v>273</v>
      </c>
      <c r="F76" s="0" t="s">
        <v>260</v>
      </c>
    </row>
    <row r="77" customFormat="false" ht="15.75" hidden="false" customHeight="false" outlineLevel="0" collapsed="false">
      <c r="A77" s="95" t="s">
        <v>439</v>
      </c>
      <c r="B77" s="89" t="s">
        <v>256</v>
      </c>
      <c r="C77" s="96" t="s">
        <v>440</v>
      </c>
      <c r="E77" s="97" t="s">
        <v>441</v>
      </c>
      <c r="F77" s="0" t="s">
        <v>260</v>
      </c>
    </row>
    <row r="78" customFormat="false" ht="15.75" hidden="false" customHeight="false" outlineLevel="0" collapsed="false">
      <c r="A78" s="89" t="s">
        <v>442</v>
      </c>
      <c r="B78" s="89" t="s">
        <v>256</v>
      </c>
      <c r="C78" s="90" t="s">
        <v>443</v>
      </c>
      <c r="D78" s="0" t="s">
        <v>258</v>
      </c>
      <c r="E78" s="91" t="s">
        <v>444</v>
      </c>
      <c r="F78" s="0" t="s">
        <v>260</v>
      </c>
    </row>
    <row r="79" customFormat="false" ht="15.75" hidden="false" customHeight="false" outlineLevel="0" collapsed="false">
      <c r="A79" s="95" t="s">
        <v>445</v>
      </c>
      <c r="B79" s="89"/>
      <c r="C79" s="96" t="s">
        <v>446</v>
      </c>
      <c r="E79" s="97" t="s">
        <v>447</v>
      </c>
    </row>
    <row r="80" customFormat="false" ht="15.75" hidden="false" customHeight="false" outlineLevel="0" collapsed="false">
      <c r="A80" s="89" t="s">
        <v>448</v>
      </c>
      <c r="B80" s="89" t="s">
        <v>256</v>
      </c>
      <c r="C80" s="90" t="s">
        <v>271</v>
      </c>
      <c r="D80" s="0" t="s">
        <v>272</v>
      </c>
      <c r="E80" s="91" t="s">
        <v>273</v>
      </c>
      <c r="F80" s="0" t="s">
        <v>260</v>
      </c>
    </row>
    <row r="81" customFormat="false" ht="15.75" hidden="false" customHeight="false" outlineLevel="0" collapsed="false">
      <c r="A81" s="89" t="s">
        <v>449</v>
      </c>
      <c r="B81" s="89" t="s">
        <v>256</v>
      </c>
      <c r="C81" s="90" t="s">
        <v>450</v>
      </c>
      <c r="E81" s="91" t="s">
        <v>451</v>
      </c>
      <c r="F81" s="0" t="s">
        <v>260</v>
      </c>
    </row>
    <row r="82" customFormat="false" ht="15.75" hidden="false" customHeight="false" outlineLevel="0" collapsed="false">
      <c r="A82" s="89" t="s">
        <v>452</v>
      </c>
      <c r="B82" s="89"/>
      <c r="C82" s="96" t="s">
        <v>453</v>
      </c>
      <c r="E82" s="97" t="s">
        <v>454</v>
      </c>
    </row>
    <row r="83" customFormat="false" ht="15.75" hidden="false" customHeight="false" outlineLevel="0" collapsed="false">
      <c r="A83" s="92" t="s">
        <v>455</v>
      </c>
      <c r="B83" s="89" t="s">
        <v>256</v>
      </c>
      <c r="C83" s="93" t="s">
        <v>456</v>
      </c>
      <c r="E83" s="94" t="s">
        <v>457</v>
      </c>
    </row>
    <row r="84" customFormat="false" ht="15.75" hidden="false" customHeight="false" outlineLevel="0" collapsed="false">
      <c r="A84" s="89" t="s">
        <v>458</v>
      </c>
      <c r="B84" s="89" t="s">
        <v>256</v>
      </c>
      <c r="C84" s="90" t="s">
        <v>271</v>
      </c>
      <c r="D84" s="0" t="s">
        <v>272</v>
      </c>
      <c r="E84" s="91" t="s">
        <v>273</v>
      </c>
      <c r="F84" s="0" t="s">
        <v>260</v>
      </c>
    </row>
    <row r="85" customFormat="false" ht="15.75" hidden="false" customHeight="false" outlineLevel="0" collapsed="false">
      <c r="A85" s="95" t="s">
        <v>459</v>
      </c>
      <c r="B85" s="89" t="s">
        <v>256</v>
      </c>
      <c r="C85" s="96" t="s">
        <v>271</v>
      </c>
      <c r="D85" s="0" t="s">
        <v>272</v>
      </c>
      <c r="E85" s="91" t="s">
        <v>273</v>
      </c>
      <c r="F85" s="0" t="s">
        <v>260</v>
      </c>
    </row>
    <row r="86" customFormat="false" ht="15.75" hidden="false" customHeight="false" outlineLevel="0" collapsed="false">
      <c r="A86" s="89" t="s">
        <v>460</v>
      </c>
      <c r="B86" s="89" t="s">
        <v>256</v>
      </c>
      <c r="C86" s="90" t="s">
        <v>461</v>
      </c>
      <c r="E86" s="91" t="s">
        <v>462</v>
      </c>
    </row>
    <row r="87" customFormat="false" ht="15.75" hidden="false" customHeight="false" outlineLevel="0" collapsed="false">
      <c r="A87" s="89" t="s">
        <v>463</v>
      </c>
      <c r="B87" s="89" t="s">
        <v>256</v>
      </c>
      <c r="C87" s="90" t="s">
        <v>464</v>
      </c>
      <c r="E87" s="91" t="s">
        <v>465</v>
      </c>
    </row>
    <row r="88" customFormat="false" ht="15.75" hidden="false" customHeight="false" outlineLevel="0" collapsed="false">
      <c r="A88" s="89" t="s">
        <v>466</v>
      </c>
      <c r="B88" s="89" t="s">
        <v>256</v>
      </c>
      <c r="C88" s="90" t="s">
        <v>271</v>
      </c>
      <c r="D88" s="0" t="s">
        <v>272</v>
      </c>
      <c r="E88" s="91" t="s">
        <v>273</v>
      </c>
      <c r="F88" s="0" t="s">
        <v>260</v>
      </c>
    </row>
    <row r="89" customFormat="false" ht="15.75" hidden="false" customHeight="false" outlineLevel="0" collapsed="false">
      <c r="A89" s="95" t="s">
        <v>467</v>
      </c>
      <c r="B89" s="89"/>
      <c r="C89" s="96" t="s">
        <v>468</v>
      </c>
      <c r="E89" s="97" t="s">
        <v>469</v>
      </c>
    </row>
    <row r="90" customFormat="false" ht="15.75" hidden="false" customHeight="false" outlineLevel="0" collapsed="false">
      <c r="A90" s="95" t="s">
        <v>470</v>
      </c>
      <c r="B90" s="89" t="s">
        <v>256</v>
      </c>
      <c r="C90" s="96" t="s">
        <v>471</v>
      </c>
      <c r="D90" s="0" t="s">
        <v>258</v>
      </c>
      <c r="E90" s="97" t="s">
        <v>472</v>
      </c>
      <c r="F90" s="0" t="s">
        <v>260</v>
      </c>
    </row>
    <row r="91" customFormat="false" ht="15.75" hidden="false" customHeight="false" outlineLevel="0" collapsed="false">
      <c r="A91" s="89" t="s">
        <v>473</v>
      </c>
      <c r="B91" s="89" t="s">
        <v>256</v>
      </c>
      <c r="C91" s="90" t="s">
        <v>383</v>
      </c>
      <c r="D91" s="0" t="s">
        <v>258</v>
      </c>
      <c r="E91" s="91" t="s">
        <v>384</v>
      </c>
      <c r="F91" s="0" t="s">
        <v>260</v>
      </c>
    </row>
    <row r="92" customFormat="false" ht="15.75" hidden="false" customHeight="false" outlineLevel="0" collapsed="false">
      <c r="A92" s="95" t="s">
        <v>474</v>
      </c>
      <c r="B92" s="89"/>
      <c r="C92" s="96" t="s">
        <v>475</v>
      </c>
      <c r="E92" s="97" t="s">
        <v>476</v>
      </c>
    </row>
    <row r="93" customFormat="false" ht="15.75" hidden="false" customHeight="false" outlineLevel="0" collapsed="false">
      <c r="A93" s="95" t="s">
        <v>477</v>
      </c>
      <c r="B93" s="89"/>
      <c r="C93" s="96" t="s">
        <v>478</v>
      </c>
      <c r="E93" s="97" t="s">
        <v>479</v>
      </c>
    </row>
    <row r="94" customFormat="false" ht="15.75" hidden="false" customHeight="false" outlineLevel="0" collapsed="false">
      <c r="A94" s="98" t="s">
        <v>480</v>
      </c>
      <c r="B94" s="89" t="s">
        <v>256</v>
      </c>
      <c r="C94" s="99" t="s">
        <v>481</v>
      </c>
      <c r="E94" s="100" t="s">
        <v>482</v>
      </c>
    </row>
    <row r="95" customFormat="false" ht="15.75" hidden="false" customHeight="false" outlineLevel="0" collapsed="false">
      <c r="A95" s="95" t="s">
        <v>483</v>
      </c>
      <c r="B95" s="89" t="s">
        <v>256</v>
      </c>
      <c r="C95" s="96" t="s">
        <v>484</v>
      </c>
      <c r="E95" s="97" t="s">
        <v>485</v>
      </c>
    </row>
    <row r="96" customFormat="false" ht="15.75" hidden="false" customHeight="false" outlineLevel="0" collapsed="false">
      <c r="A96" s="89" t="s">
        <v>486</v>
      </c>
      <c r="B96" s="89" t="s">
        <v>256</v>
      </c>
      <c r="C96" s="90" t="s">
        <v>487</v>
      </c>
      <c r="E96" s="91" t="s">
        <v>488</v>
      </c>
      <c r="F96" s="0" t="s">
        <v>260</v>
      </c>
    </row>
    <row r="97" customFormat="false" ht="15.75" hidden="false" customHeight="false" outlineLevel="0" collapsed="false">
      <c r="A97" s="95" t="s">
        <v>489</v>
      </c>
      <c r="B97" s="89"/>
      <c r="C97" s="96" t="s">
        <v>490</v>
      </c>
      <c r="E97" s="97" t="s">
        <v>491</v>
      </c>
    </row>
    <row r="98" customFormat="false" ht="15.75" hidden="false" customHeight="false" outlineLevel="0" collapsed="false">
      <c r="A98" s="89" t="s">
        <v>492</v>
      </c>
      <c r="B98" s="89" t="s">
        <v>256</v>
      </c>
      <c r="C98" s="90" t="s">
        <v>493</v>
      </c>
      <c r="E98" s="91" t="s">
        <v>494</v>
      </c>
    </row>
    <row r="99" customFormat="false" ht="15.75" hidden="false" customHeight="false" outlineLevel="0" collapsed="false">
      <c r="A99" s="95" t="s">
        <v>495</v>
      </c>
      <c r="B99" s="89" t="s">
        <v>256</v>
      </c>
      <c r="C99" s="96" t="s">
        <v>496</v>
      </c>
      <c r="E99" s="97" t="s">
        <v>497</v>
      </c>
      <c r="F99" s="0" t="s">
        <v>260</v>
      </c>
    </row>
    <row r="100" customFormat="false" ht="15.75" hidden="false" customHeight="false" outlineLevel="0" collapsed="false">
      <c r="A100" s="89" t="s">
        <v>498</v>
      </c>
      <c r="B100" s="89"/>
      <c r="C100" s="90" t="s">
        <v>499</v>
      </c>
      <c r="E100" s="91" t="s">
        <v>500</v>
      </c>
    </row>
    <row r="101" customFormat="false" ht="15.75" hidden="false" customHeight="false" outlineLevel="0" collapsed="false">
      <c r="A101" s="89" t="s">
        <v>501</v>
      </c>
      <c r="B101" s="89"/>
      <c r="C101" s="90" t="s">
        <v>502</v>
      </c>
      <c r="E101" s="91" t="s">
        <v>503</v>
      </c>
    </row>
    <row r="102" customFormat="false" ht="15.75" hidden="false" customHeight="false" outlineLevel="0" collapsed="false">
      <c r="A102" s="92" t="s">
        <v>504</v>
      </c>
      <c r="B102" s="89"/>
      <c r="C102" s="93" t="s">
        <v>505</v>
      </c>
      <c r="E102" s="94" t="s">
        <v>506</v>
      </c>
    </row>
    <row r="103" customFormat="false" ht="15.75" hidden="false" customHeight="false" outlineLevel="0" collapsed="false">
      <c r="A103" s="95" t="s">
        <v>507</v>
      </c>
      <c r="B103" s="89"/>
      <c r="C103" s="96" t="s">
        <v>508</v>
      </c>
      <c r="E103" s="97" t="s">
        <v>509</v>
      </c>
    </row>
    <row r="104" customFormat="false" ht="15.75" hidden="false" customHeight="false" outlineLevel="0" collapsed="false">
      <c r="A104" s="89" t="s">
        <v>510</v>
      </c>
      <c r="B104" s="89"/>
      <c r="C104" s="90" t="s">
        <v>262</v>
      </c>
      <c r="E104" s="91" t="s">
        <v>263</v>
      </c>
    </row>
    <row r="105" customFormat="false" ht="15.75" hidden="false" customHeight="false" outlineLevel="0" collapsed="false">
      <c r="A105" s="95"/>
      <c r="B105" s="89"/>
      <c r="C105" s="96"/>
      <c r="E105" s="97"/>
    </row>
    <row r="106" customFormat="false" ht="15.75" hidden="false" customHeight="false" outlineLevel="0" collapsed="false">
      <c r="A106" s="95"/>
      <c r="B106" s="89"/>
      <c r="C106" s="96"/>
      <c r="E106" s="97"/>
    </row>
    <row r="107" customFormat="false" ht="15.75" hidden="false" customHeight="false" outlineLevel="0" collapsed="false">
      <c r="A107" s="95" t="s">
        <v>511</v>
      </c>
      <c r="B107" s="89"/>
      <c r="C107" s="96" t="s">
        <v>512</v>
      </c>
      <c r="E107" s="97" t="s">
        <v>513</v>
      </c>
    </row>
    <row r="108" customFormat="false" ht="15.75" hidden="false" customHeight="false" outlineLevel="0" collapsed="false">
      <c r="A108" s="89" t="s">
        <v>514</v>
      </c>
      <c r="B108" s="89"/>
      <c r="C108" s="90" t="s">
        <v>271</v>
      </c>
      <c r="E108" s="91" t="s">
        <v>273</v>
      </c>
    </row>
    <row r="109" customFormat="false" ht="15.75" hidden="false" customHeight="false" outlineLevel="0" collapsed="false">
      <c r="A109" s="95" t="s">
        <v>515</v>
      </c>
      <c r="B109" s="89"/>
      <c r="C109" s="96" t="s">
        <v>271</v>
      </c>
      <c r="E109" s="91" t="s">
        <v>273</v>
      </c>
    </row>
    <row r="110" customFormat="false" ht="15.75" hidden="false" customHeight="false" outlineLevel="0" collapsed="false">
      <c r="A110" s="89" t="s">
        <v>516</v>
      </c>
      <c r="B110" s="89"/>
      <c r="C110" s="90" t="s">
        <v>517</v>
      </c>
      <c r="E110" s="91" t="s">
        <v>518</v>
      </c>
      <c r="F110" s="0" t="s">
        <v>260</v>
      </c>
    </row>
    <row r="111" customFormat="false" ht="15.75" hidden="false" customHeight="false" outlineLevel="0" collapsed="false">
      <c r="A111" s="95" t="s">
        <v>519</v>
      </c>
      <c r="B111" s="89"/>
      <c r="C111" s="96" t="s">
        <v>520</v>
      </c>
      <c r="E111" s="97" t="s">
        <v>521</v>
      </c>
      <c r="F111" s="0" t="s">
        <v>260</v>
      </c>
    </row>
    <row r="112" customFormat="false" ht="15.75" hidden="false" customHeight="false" outlineLevel="0" collapsed="false">
      <c r="A112" s="89" t="s">
        <v>522</v>
      </c>
      <c r="B112" s="89"/>
      <c r="C112" s="90" t="s">
        <v>262</v>
      </c>
      <c r="E112" s="91" t="s">
        <v>263</v>
      </c>
    </row>
    <row r="113" customFormat="false" ht="15.75" hidden="false" customHeight="false" outlineLevel="0" collapsed="false">
      <c r="A113" s="95" t="s">
        <v>523</v>
      </c>
      <c r="B113" s="89"/>
      <c r="C113" s="96" t="s">
        <v>271</v>
      </c>
      <c r="E113" s="91" t="s">
        <v>273</v>
      </c>
      <c r="F113" s="0" t="s">
        <v>260</v>
      </c>
    </row>
    <row r="114" customFormat="false" ht="15.75" hidden="false" customHeight="false" outlineLevel="0" collapsed="false">
      <c r="A114" s="89" t="s">
        <v>524</v>
      </c>
      <c r="B114" s="89"/>
      <c r="C114" s="90" t="s">
        <v>525</v>
      </c>
      <c r="E114" s="91" t="s">
        <v>526</v>
      </c>
      <c r="F114" s="0" t="s">
        <v>260</v>
      </c>
    </row>
    <row r="115" customFormat="false" ht="15.75" hidden="false" customHeight="false" outlineLevel="0" collapsed="false">
      <c r="A115" s="95" t="s">
        <v>527</v>
      </c>
      <c r="B115" s="89"/>
      <c r="C115" s="96" t="s">
        <v>528</v>
      </c>
      <c r="E115" s="97" t="s">
        <v>529</v>
      </c>
    </row>
    <row r="116" customFormat="false" ht="15.75" hidden="false" customHeight="false" outlineLevel="0" collapsed="false">
      <c r="A116" s="89" t="s">
        <v>530</v>
      </c>
      <c r="B116" s="89"/>
      <c r="C116" s="90" t="s">
        <v>528</v>
      </c>
      <c r="E116" s="91" t="s">
        <v>529</v>
      </c>
    </row>
    <row r="117" customFormat="false" ht="15.75" hidden="false" customHeight="false" outlineLevel="0" collapsed="false">
      <c r="A117" s="89" t="s">
        <v>531</v>
      </c>
      <c r="B117" s="89"/>
      <c r="C117" s="90" t="s">
        <v>532</v>
      </c>
      <c r="E117" s="91" t="s">
        <v>533</v>
      </c>
    </row>
    <row r="118" customFormat="false" ht="15.75" hidden="false" customHeight="false" outlineLevel="0" collapsed="false">
      <c r="A118" s="95" t="s">
        <v>534</v>
      </c>
      <c r="B118" s="89"/>
      <c r="C118" s="96" t="s">
        <v>535</v>
      </c>
      <c r="E118" s="97" t="s">
        <v>536</v>
      </c>
    </row>
    <row r="119" customFormat="false" ht="15.75" hidden="false" customHeight="false" outlineLevel="0" collapsed="false">
      <c r="A119" s="89" t="s">
        <v>537</v>
      </c>
      <c r="B119" s="89"/>
      <c r="C119" s="90" t="s">
        <v>538</v>
      </c>
      <c r="E119" s="91" t="s">
        <v>539</v>
      </c>
    </row>
    <row r="120" customFormat="false" ht="15.75" hidden="false" customHeight="false" outlineLevel="0" collapsed="false">
      <c r="A120" s="92" t="s">
        <v>540</v>
      </c>
      <c r="B120" s="89"/>
      <c r="C120" s="93" t="s">
        <v>541</v>
      </c>
      <c r="E120" s="97" t="s">
        <v>542</v>
      </c>
      <c r="F120" s="0" t="s">
        <v>260</v>
      </c>
    </row>
    <row r="121" customFormat="false" ht="15.75" hidden="false" customHeight="false" outlineLevel="0" collapsed="false">
      <c r="A121" s="95" t="s">
        <v>543</v>
      </c>
      <c r="B121" s="89"/>
      <c r="C121" s="96" t="s">
        <v>544</v>
      </c>
      <c r="E121" s="97" t="s">
        <v>545</v>
      </c>
    </row>
    <row r="122" customFormat="false" ht="15.75" hidden="false" customHeight="false" outlineLevel="0" collapsed="false">
      <c r="A122" s="89" t="s">
        <v>546</v>
      </c>
      <c r="B122" s="89"/>
      <c r="C122" s="90" t="s">
        <v>547</v>
      </c>
      <c r="E122" s="91" t="s">
        <v>548</v>
      </c>
      <c r="F122" s="0" t="s">
        <v>260</v>
      </c>
    </row>
    <row r="123" customFormat="false" ht="15.75" hidden="false" customHeight="false" outlineLevel="0" collapsed="false">
      <c r="A123" s="95" t="s">
        <v>549</v>
      </c>
      <c r="B123" s="89"/>
      <c r="C123" s="96" t="s">
        <v>550</v>
      </c>
      <c r="E123" s="97" t="s">
        <v>551</v>
      </c>
      <c r="F123" s="0" t="s">
        <v>260</v>
      </c>
    </row>
    <row r="124" customFormat="false" ht="15.75" hidden="false" customHeight="false" outlineLevel="0" collapsed="false">
      <c r="A124" s="95" t="s">
        <v>552</v>
      </c>
      <c r="B124" s="89"/>
      <c r="C124" s="96" t="s">
        <v>553</v>
      </c>
      <c r="E124" s="97" t="s">
        <v>554</v>
      </c>
    </row>
    <row r="125" customFormat="false" ht="15.75" hidden="false" customHeight="false" outlineLevel="0" collapsed="false">
      <c r="A125" s="98" t="s">
        <v>555</v>
      </c>
      <c r="B125" s="89"/>
      <c r="C125" s="99" t="s">
        <v>556</v>
      </c>
      <c r="E125" s="91" t="s">
        <v>557</v>
      </c>
      <c r="F125" s="0" t="s">
        <v>260</v>
      </c>
    </row>
    <row r="126" customFormat="false" ht="15.75" hidden="false" customHeight="false" outlineLevel="0" collapsed="false">
      <c r="A126" s="95" t="s">
        <v>281</v>
      </c>
      <c r="B126" s="89"/>
      <c r="C126" s="96" t="s">
        <v>282</v>
      </c>
      <c r="E126" s="97" t="s">
        <v>283</v>
      </c>
    </row>
    <row r="127" customFormat="false" ht="15.75" hidden="false" customHeight="false" outlineLevel="0" collapsed="false">
      <c r="A127" s="89" t="s">
        <v>558</v>
      </c>
      <c r="B127" s="89"/>
      <c r="C127" s="90" t="s">
        <v>559</v>
      </c>
      <c r="E127" s="91" t="s">
        <v>560</v>
      </c>
    </row>
    <row r="128" customFormat="false" ht="15.75" hidden="false" customHeight="false" outlineLevel="0" collapsed="false">
      <c r="A128" s="95" t="s">
        <v>561</v>
      </c>
      <c r="B128" s="89"/>
      <c r="C128" s="96" t="s">
        <v>562</v>
      </c>
      <c r="E128" s="97" t="s">
        <v>563</v>
      </c>
    </row>
    <row r="129" customFormat="false" ht="15.75" hidden="false" customHeight="false" outlineLevel="0" collapsed="false">
      <c r="A129" s="89" t="s">
        <v>564</v>
      </c>
      <c r="B129" s="89"/>
      <c r="C129" s="90" t="s">
        <v>262</v>
      </c>
      <c r="E129" s="91" t="s">
        <v>263</v>
      </c>
    </row>
    <row r="130" customFormat="false" ht="15.75" hidden="false" customHeight="false" outlineLevel="0" collapsed="false">
      <c r="A130" s="95" t="s">
        <v>565</v>
      </c>
      <c r="B130" s="89"/>
      <c r="C130" s="96" t="s">
        <v>566</v>
      </c>
      <c r="E130" s="97" t="s">
        <v>567</v>
      </c>
      <c r="F130" s="0" t="s">
        <v>260</v>
      </c>
    </row>
    <row r="131" customFormat="false" ht="15.75" hidden="false" customHeight="false" outlineLevel="0" collapsed="false">
      <c r="A131" s="89" t="s">
        <v>568</v>
      </c>
      <c r="B131" s="89"/>
      <c r="C131" s="90" t="s">
        <v>569</v>
      </c>
      <c r="E131" s="91" t="s">
        <v>570</v>
      </c>
    </row>
    <row r="132" customFormat="false" ht="15.75" hidden="false" customHeight="false" outlineLevel="0" collapsed="false">
      <c r="A132" s="95" t="s">
        <v>284</v>
      </c>
      <c r="B132" s="89"/>
      <c r="C132" s="96" t="s">
        <v>285</v>
      </c>
      <c r="E132" s="97" t="s">
        <v>286</v>
      </c>
      <c r="F132" s="0" t="s">
        <v>260</v>
      </c>
    </row>
    <row r="133" customFormat="false" ht="15.75" hidden="false" customHeight="false" outlineLevel="0" collapsed="false">
      <c r="A133" s="89" t="s">
        <v>571</v>
      </c>
      <c r="B133" s="89"/>
      <c r="C133" s="90" t="s">
        <v>262</v>
      </c>
      <c r="E133" s="91" t="s">
        <v>263</v>
      </c>
    </row>
    <row r="134" customFormat="false" ht="15.75" hidden="false" customHeight="false" outlineLevel="0" collapsed="false">
      <c r="A134" s="95" t="s">
        <v>572</v>
      </c>
      <c r="B134" s="89"/>
      <c r="C134" s="96" t="s">
        <v>262</v>
      </c>
      <c r="E134" s="97" t="s">
        <v>263</v>
      </c>
    </row>
    <row r="135" customFormat="false" ht="15.75" hidden="false" customHeight="false" outlineLevel="0" collapsed="false">
      <c r="A135" s="98" t="s">
        <v>573</v>
      </c>
      <c r="B135" s="89"/>
      <c r="C135" s="99" t="s">
        <v>556</v>
      </c>
      <c r="E135" s="100" t="s">
        <v>557</v>
      </c>
      <c r="F135" s="0" t="s">
        <v>260</v>
      </c>
    </row>
    <row r="136" customFormat="false" ht="15.75" hidden="false" customHeight="false" outlineLevel="0" collapsed="false">
      <c r="A136" s="95" t="s">
        <v>574</v>
      </c>
      <c r="B136" s="89"/>
      <c r="C136" s="96" t="s">
        <v>575</v>
      </c>
      <c r="E136" s="97" t="s">
        <v>576</v>
      </c>
      <c r="F136" s="0" t="s">
        <v>260</v>
      </c>
    </row>
    <row r="137" customFormat="false" ht="15.75" hidden="false" customHeight="false" outlineLevel="0" collapsed="false">
      <c r="A137" s="95" t="s">
        <v>577</v>
      </c>
      <c r="B137" s="89"/>
      <c r="C137" s="96" t="s">
        <v>578</v>
      </c>
      <c r="E137" s="97" t="s">
        <v>579</v>
      </c>
      <c r="F137" s="0" t="s">
        <v>260</v>
      </c>
    </row>
    <row r="138" customFormat="false" ht="15.75" hidden="false" customHeight="false" outlineLevel="0" collapsed="false">
      <c r="A138" s="89" t="s">
        <v>580</v>
      </c>
      <c r="B138" s="89"/>
      <c r="C138" s="90" t="s">
        <v>581</v>
      </c>
      <c r="E138" s="91" t="s">
        <v>582</v>
      </c>
    </row>
    <row r="139" customFormat="false" ht="15.75" hidden="false" customHeight="false" outlineLevel="0" collapsed="false">
      <c r="A139" s="95" t="s">
        <v>583</v>
      </c>
      <c r="B139" s="89"/>
      <c r="C139" s="96" t="s">
        <v>262</v>
      </c>
      <c r="E139" s="97" t="s">
        <v>263</v>
      </c>
    </row>
    <row r="140" customFormat="false" ht="15.75" hidden="false" customHeight="false" outlineLevel="0" collapsed="false">
      <c r="A140" s="95" t="s">
        <v>584</v>
      </c>
      <c r="B140" s="89"/>
      <c r="C140" s="96" t="s">
        <v>415</v>
      </c>
      <c r="E140" s="97" t="s">
        <v>416</v>
      </c>
    </row>
    <row r="141" customFormat="false" ht="15.75" hidden="false" customHeight="false" outlineLevel="0" collapsed="false">
      <c r="A141" s="89" t="s">
        <v>585</v>
      </c>
      <c r="B141" s="89"/>
      <c r="C141" s="90" t="s">
        <v>268</v>
      </c>
      <c r="E141" s="91" t="s">
        <v>269</v>
      </c>
    </row>
    <row r="142" customFormat="false" ht="15.75" hidden="false" customHeight="false" outlineLevel="0" collapsed="false">
      <c r="A142" s="95" t="s">
        <v>586</v>
      </c>
      <c r="B142" s="89"/>
      <c r="C142" s="96" t="s">
        <v>268</v>
      </c>
      <c r="E142" s="97" t="s">
        <v>269</v>
      </c>
    </row>
    <row r="143" customFormat="false" ht="15.75" hidden="false" customHeight="false" outlineLevel="0" collapsed="false">
      <c r="A143" s="89" t="s">
        <v>587</v>
      </c>
      <c r="B143" s="89"/>
      <c r="C143" s="90" t="s">
        <v>588</v>
      </c>
      <c r="E143" s="91" t="s">
        <v>589</v>
      </c>
    </row>
    <row r="144" customFormat="false" ht="15.75" hidden="false" customHeight="false" outlineLevel="0" collapsed="false">
      <c r="A144" s="95" t="s">
        <v>590</v>
      </c>
      <c r="B144" s="89"/>
      <c r="C144" s="96" t="s">
        <v>591</v>
      </c>
      <c r="E144" s="97" t="s">
        <v>592</v>
      </c>
    </row>
    <row r="145" customFormat="false" ht="15.75" hidden="false" customHeight="false" outlineLevel="0" collapsed="false">
      <c r="A145" s="89" t="s">
        <v>593</v>
      </c>
      <c r="B145" s="89"/>
      <c r="C145" s="90" t="s">
        <v>594</v>
      </c>
      <c r="E145" s="91" t="s">
        <v>595</v>
      </c>
    </row>
    <row r="146" customFormat="false" ht="15.75" hidden="false" customHeight="false" outlineLevel="0" collapsed="false">
      <c r="A146" s="92" t="s">
        <v>596</v>
      </c>
      <c r="B146" s="89"/>
      <c r="C146" s="93" t="s">
        <v>294</v>
      </c>
      <c r="E146" s="97" t="s">
        <v>295</v>
      </c>
      <c r="F146" s="0" t="s">
        <v>260</v>
      </c>
    </row>
    <row r="147" customFormat="false" ht="15.75" hidden="false" customHeight="false" outlineLevel="0" collapsed="false">
      <c r="A147" s="89" t="s">
        <v>597</v>
      </c>
      <c r="B147" s="89"/>
      <c r="C147" s="90" t="s">
        <v>598</v>
      </c>
      <c r="E147" s="91" t="s">
        <v>599</v>
      </c>
    </row>
    <row r="148" customFormat="false" ht="15.75" hidden="false" customHeight="false" outlineLevel="0" collapsed="false">
      <c r="A148" s="95" t="s">
        <v>600</v>
      </c>
      <c r="B148" s="89"/>
      <c r="C148" s="96" t="s">
        <v>601</v>
      </c>
      <c r="E148" s="97" t="s">
        <v>602</v>
      </c>
      <c r="F148" s="0" t="s">
        <v>260</v>
      </c>
    </row>
    <row r="149" customFormat="false" ht="15.75" hidden="false" customHeight="false" outlineLevel="0" collapsed="false">
      <c r="A149" s="89" t="s">
        <v>603</v>
      </c>
      <c r="B149" s="89"/>
      <c r="C149" s="90" t="s">
        <v>556</v>
      </c>
      <c r="E149" s="91" t="s">
        <v>557</v>
      </c>
      <c r="F149" s="0" t="s">
        <v>260</v>
      </c>
    </row>
    <row r="150" customFormat="false" ht="15.75" hidden="false" customHeight="false" outlineLevel="0" collapsed="false">
      <c r="A150" s="89" t="s">
        <v>604</v>
      </c>
      <c r="B150" s="89"/>
      <c r="C150" s="90" t="s">
        <v>605</v>
      </c>
      <c r="E150" s="91" t="s">
        <v>606</v>
      </c>
    </row>
    <row r="151" customFormat="false" ht="15.75" hidden="false" customHeight="false" outlineLevel="0" collapsed="false">
      <c r="A151" s="95" t="s">
        <v>607</v>
      </c>
      <c r="B151" s="89"/>
      <c r="C151" s="96" t="s">
        <v>608</v>
      </c>
      <c r="E151" s="97" t="s">
        <v>609</v>
      </c>
    </row>
    <row r="152" customFormat="false" ht="15.75" hidden="false" customHeight="false" outlineLevel="0" collapsed="false">
      <c r="A152" s="89" t="s">
        <v>610</v>
      </c>
      <c r="B152" s="89"/>
      <c r="C152" s="90" t="s">
        <v>611</v>
      </c>
      <c r="E152" s="91" t="s">
        <v>612</v>
      </c>
    </row>
    <row r="153" customFormat="false" ht="15.75" hidden="false" customHeight="false" outlineLevel="0" collapsed="false">
      <c r="A153" s="95" t="s">
        <v>613</v>
      </c>
      <c r="B153" s="89"/>
      <c r="C153" s="96" t="s">
        <v>528</v>
      </c>
      <c r="E153" s="97" t="s">
        <v>529</v>
      </c>
    </row>
    <row r="154" customFormat="false" ht="15.75" hidden="false" customHeight="false" outlineLevel="0" collapsed="false">
      <c r="A154" s="89" t="s">
        <v>614</v>
      </c>
      <c r="B154" s="89"/>
      <c r="C154" s="90" t="s">
        <v>615</v>
      </c>
      <c r="E154" s="91" t="s">
        <v>616</v>
      </c>
      <c r="F154" s="0" t="s">
        <v>260</v>
      </c>
    </row>
    <row r="155" customFormat="false" ht="15.75" hidden="false" customHeight="false" outlineLevel="0" collapsed="false">
      <c r="A155" s="95" t="s">
        <v>617</v>
      </c>
      <c r="B155" s="89"/>
      <c r="C155" s="96" t="s">
        <v>262</v>
      </c>
      <c r="E155" s="97" t="s">
        <v>263</v>
      </c>
    </row>
    <row r="156" customFormat="false" ht="15.75" hidden="false" customHeight="false" outlineLevel="0" collapsed="false">
      <c r="A156" s="95" t="s">
        <v>618</v>
      </c>
      <c r="B156" s="89"/>
      <c r="C156" s="96" t="s">
        <v>619</v>
      </c>
      <c r="E156" s="97" t="s">
        <v>620</v>
      </c>
    </row>
    <row r="157" customFormat="false" ht="15.75" hidden="false" customHeight="false" outlineLevel="0" collapsed="false">
      <c r="A157" s="95" t="s">
        <v>621</v>
      </c>
      <c r="B157" s="89"/>
      <c r="C157" s="96" t="s">
        <v>622</v>
      </c>
      <c r="E157" s="97" t="s">
        <v>623</v>
      </c>
    </row>
    <row r="158" customFormat="false" ht="15.75" hidden="false" customHeight="false" outlineLevel="0" collapsed="false">
      <c r="A158" s="95" t="s">
        <v>624</v>
      </c>
      <c r="B158" s="89"/>
      <c r="C158" s="96" t="s">
        <v>625</v>
      </c>
      <c r="E158" s="97" t="s">
        <v>626</v>
      </c>
    </row>
    <row r="159" customFormat="false" ht="15.75" hidden="false" customHeight="false" outlineLevel="0" collapsed="false">
      <c r="A159" s="89" t="s">
        <v>627</v>
      </c>
      <c r="B159" s="89"/>
      <c r="C159" s="90" t="s">
        <v>598</v>
      </c>
      <c r="E159" s="91" t="s">
        <v>628</v>
      </c>
    </row>
    <row r="160" customFormat="false" ht="15.75" hidden="false" customHeight="false" outlineLevel="0" collapsed="false">
      <c r="A160" s="95" t="s">
        <v>629</v>
      </c>
      <c r="B160" s="89"/>
      <c r="C160" s="96" t="s">
        <v>630</v>
      </c>
      <c r="E160" s="97" t="s">
        <v>631</v>
      </c>
    </row>
    <row r="161" customFormat="false" ht="15.75" hidden="false" customHeight="false" outlineLevel="0" collapsed="false">
      <c r="A161" s="89" t="s">
        <v>632</v>
      </c>
      <c r="B161" s="89"/>
      <c r="C161" s="90" t="s">
        <v>271</v>
      </c>
      <c r="E161" s="91" t="s">
        <v>273</v>
      </c>
    </row>
    <row r="162" customFormat="false" ht="15.75" hidden="false" customHeight="false" outlineLevel="0" collapsed="false">
      <c r="A162" s="95" t="s">
        <v>633</v>
      </c>
      <c r="B162" s="89"/>
      <c r="C162" s="96" t="s">
        <v>634</v>
      </c>
      <c r="E162" s="97" t="s">
        <v>635</v>
      </c>
      <c r="F162" s="0" t="s">
        <v>260</v>
      </c>
    </row>
    <row r="163" customFormat="false" ht="15.75" hidden="false" customHeight="false" outlineLevel="0" collapsed="false">
      <c r="A163" s="89" t="s">
        <v>636</v>
      </c>
      <c r="B163" s="89"/>
      <c r="C163" s="90" t="s">
        <v>637</v>
      </c>
      <c r="E163" s="91" t="s">
        <v>638</v>
      </c>
    </row>
    <row r="164" customFormat="false" ht="15.75" hidden="false" customHeight="false" outlineLevel="0" collapsed="false">
      <c r="A164" s="95" t="s">
        <v>639</v>
      </c>
      <c r="B164" s="89"/>
      <c r="C164" s="96" t="s">
        <v>640</v>
      </c>
      <c r="E164" s="97" t="s">
        <v>641</v>
      </c>
      <c r="F164" s="0" t="s">
        <v>260</v>
      </c>
    </row>
    <row r="165" customFormat="false" ht="15.75" hidden="false" customHeight="false" outlineLevel="0" collapsed="false">
      <c r="A165" s="95" t="s">
        <v>642</v>
      </c>
      <c r="B165" s="89"/>
      <c r="C165" s="96" t="s">
        <v>643</v>
      </c>
      <c r="E165" s="97" t="s">
        <v>644</v>
      </c>
    </row>
    <row r="166" customFormat="false" ht="15.75" hidden="false" customHeight="false" outlineLevel="0" collapsed="false">
      <c r="A166" s="89" t="s">
        <v>645</v>
      </c>
      <c r="B166" s="89"/>
      <c r="C166" s="90" t="s">
        <v>646</v>
      </c>
      <c r="E166" s="91" t="s">
        <v>647</v>
      </c>
      <c r="F166" s="0" t="s">
        <v>260</v>
      </c>
    </row>
    <row r="167" customFormat="false" ht="15.75" hidden="false" customHeight="false" outlineLevel="0" collapsed="false">
      <c r="A167" s="89" t="s">
        <v>648</v>
      </c>
      <c r="B167" s="89"/>
      <c r="C167" s="90" t="s">
        <v>318</v>
      </c>
      <c r="E167" s="91" t="s">
        <v>319</v>
      </c>
    </row>
    <row r="168" customFormat="false" ht="15.75" hidden="false" customHeight="false" outlineLevel="0" collapsed="false">
      <c r="A168" s="95" t="s">
        <v>649</v>
      </c>
      <c r="B168" s="89"/>
      <c r="C168" s="96" t="s">
        <v>528</v>
      </c>
      <c r="E168" s="97" t="s">
        <v>529</v>
      </c>
    </row>
    <row r="169" customFormat="false" ht="15.75" hidden="false" customHeight="false" outlineLevel="0" collapsed="false">
      <c r="A169" s="89" t="s">
        <v>650</v>
      </c>
      <c r="B169" s="89"/>
      <c r="C169" s="90" t="s">
        <v>271</v>
      </c>
      <c r="E169" s="91" t="s">
        <v>273</v>
      </c>
    </row>
    <row r="170" customFormat="false" ht="15.75" hidden="false" customHeight="false" outlineLevel="0" collapsed="false">
      <c r="A170" s="95" t="s">
        <v>651</v>
      </c>
      <c r="B170" s="89"/>
      <c r="C170" s="96" t="s">
        <v>262</v>
      </c>
      <c r="E170" s="97" t="s">
        <v>263</v>
      </c>
    </row>
    <row r="171" customFormat="false" ht="15.75" hidden="false" customHeight="false" outlineLevel="0" collapsed="false">
      <c r="A171" s="89" t="s">
        <v>652</v>
      </c>
      <c r="B171" s="89"/>
      <c r="C171" s="90" t="s">
        <v>653</v>
      </c>
      <c r="E171" s="91" t="s">
        <v>654</v>
      </c>
      <c r="F171" s="0" t="s">
        <v>260</v>
      </c>
    </row>
    <row r="172" customFormat="false" ht="15.75" hidden="false" customHeight="false" outlineLevel="0" collapsed="false">
      <c r="A172" s="95" t="s">
        <v>655</v>
      </c>
      <c r="B172" s="89"/>
      <c r="C172" s="96" t="s">
        <v>656</v>
      </c>
      <c r="E172" s="97" t="s">
        <v>657</v>
      </c>
    </row>
    <row r="173" customFormat="false" ht="15.75" hidden="false" customHeight="false" outlineLevel="0" collapsed="false">
      <c r="A173" s="89" t="s">
        <v>658</v>
      </c>
      <c r="B173" s="89"/>
      <c r="C173" s="90" t="s">
        <v>659</v>
      </c>
      <c r="E173" s="91" t="s">
        <v>660</v>
      </c>
    </row>
    <row r="174" customFormat="false" ht="15.75" hidden="false" customHeight="false" outlineLevel="0" collapsed="false">
      <c r="A174" s="95" t="s">
        <v>661</v>
      </c>
      <c r="B174" s="89"/>
      <c r="C174" s="96" t="s">
        <v>556</v>
      </c>
      <c r="E174" s="97" t="s">
        <v>557</v>
      </c>
      <c r="F174" s="0" t="s">
        <v>260</v>
      </c>
    </row>
    <row r="175" customFormat="false" ht="15.75" hidden="false" customHeight="false" outlineLevel="0" collapsed="false">
      <c r="A175" s="89" t="s">
        <v>662</v>
      </c>
      <c r="B175" s="89"/>
      <c r="C175" s="90" t="s">
        <v>663</v>
      </c>
      <c r="E175" s="91" t="s">
        <v>664</v>
      </c>
    </row>
    <row r="176" customFormat="false" ht="15.75" hidden="false" customHeight="false" outlineLevel="0" collapsed="false">
      <c r="A176" s="92" t="s">
        <v>665</v>
      </c>
      <c r="B176" s="89"/>
      <c r="C176" s="93" t="s">
        <v>666</v>
      </c>
      <c r="E176" s="94" t="s">
        <v>667</v>
      </c>
    </row>
    <row r="177" customFormat="false" ht="15.75" hidden="false" customHeight="false" outlineLevel="0" collapsed="false">
      <c r="A177" s="89" t="s">
        <v>668</v>
      </c>
      <c r="B177" s="89"/>
      <c r="C177" s="90" t="s">
        <v>669</v>
      </c>
      <c r="E177" s="91" t="s">
        <v>670</v>
      </c>
    </row>
    <row r="178" customFormat="false" ht="15.75" hidden="false" customHeight="false" outlineLevel="0" collapsed="false">
      <c r="A178" s="89" t="s">
        <v>671</v>
      </c>
      <c r="B178" s="89"/>
      <c r="C178" s="90" t="s">
        <v>672</v>
      </c>
      <c r="E178" s="91" t="s">
        <v>673</v>
      </c>
    </row>
    <row r="179" customFormat="false" ht="15.75" hidden="false" customHeight="false" outlineLevel="0" collapsed="false">
      <c r="A179" s="95" t="s">
        <v>674</v>
      </c>
      <c r="B179" s="89"/>
      <c r="C179" s="96" t="s">
        <v>675</v>
      </c>
      <c r="E179" s="97" t="s">
        <v>676</v>
      </c>
    </row>
    <row r="180" customFormat="false" ht="15.75" hidden="false" customHeight="false" outlineLevel="0" collapsed="false">
      <c r="A180" s="89" t="s">
        <v>677</v>
      </c>
      <c r="B180" s="89"/>
      <c r="C180" s="90" t="s">
        <v>678</v>
      </c>
      <c r="E180" s="91" t="s">
        <v>679</v>
      </c>
    </row>
    <row r="181" customFormat="false" ht="15.75" hidden="false" customHeight="false" outlineLevel="0" collapsed="false">
      <c r="A181" s="95" t="s">
        <v>680</v>
      </c>
      <c r="B181" s="89"/>
      <c r="C181" s="96" t="s">
        <v>681</v>
      </c>
      <c r="E181" s="97" t="s">
        <v>682</v>
      </c>
    </row>
    <row r="182" customFormat="false" ht="15.75" hidden="false" customHeight="false" outlineLevel="0" collapsed="false">
      <c r="A182" s="95" t="s">
        <v>683</v>
      </c>
      <c r="B182" s="89"/>
      <c r="C182" s="96" t="s">
        <v>268</v>
      </c>
      <c r="E182" s="97" t="s">
        <v>269</v>
      </c>
    </row>
    <row r="183" customFormat="false" ht="15.75" hidden="false" customHeight="false" outlineLevel="0" collapsed="false">
      <c r="A183" s="89" t="s">
        <v>684</v>
      </c>
      <c r="B183" s="89"/>
      <c r="C183" s="90" t="s">
        <v>271</v>
      </c>
      <c r="E183" s="91" t="s">
        <v>273</v>
      </c>
    </row>
    <row r="184" customFormat="false" ht="15.75" hidden="false" customHeight="false" outlineLevel="0" collapsed="false">
      <c r="A184" s="95" t="s">
        <v>685</v>
      </c>
      <c r="B184" s="89"/>
      <c r="C184" s="96" t="s">
        <v>686</v>
      </c>
      <c r="E184" s="97" t="s">
        <v>687</v>
      </c>
    </row>
    <row r="185" customFormat="false" ht="15.75" hidden="false" customHeight="false" outlineLevel="0" collapsed="false">
      <c r="A185" s="89" t="s">
        <v>688</v>
      </c>
      <c r="B185" s="89"/>
      <c r="C185" s="90" t="s">
        <v>689</v>
      </c>
      <c r="E185" s="91" t="s">
        <v>690</v>
      </c>
    </row>
    <row r="186" customFormat="false" ht="15.75" hidden="false" customHeight="false" outlineLevel="0" collapsed="false">
      <c r="A186" s="95" t="s">
        <v>691</v>
      </c>
      <c r="B186" s="89"/>
      <c r="C186" s="96" t="s">
        <v>692</v>
      </c>
      <c r="E186" s="97" t="s">
        <v>693</v>
      </c>
    </row>
    <row r="187" customFormat="false" ht="15.75" hidden="false" customHeight="false" outlineLevel="0" collapsed="false">
      <c r="A187" s="89" t="s">
        <v>694</v>
      </c>
      <c r="B187" s="89"/>
      <c r="C187" s="90" t="s">
        <v>695</v>
      </c>
      <c r="E187" s="91" t="s">
        <v>696</v>
      </c>
    </row>
    <row r="188" customFormat="false" ht="15.75" hidden="false" customHeight="false" outlineLevel="0" collapsed="false">
      <c r="A188" s="89" t="s">
        <v>697</v>
      </c>
      <c r="B188" s="89"/>
      <c r="C188" s="90" t="s">
        <v>698</v>
      </c>
      <c r="E188" s="91" t="s">
        <v>699</v>
      </c>
      <c r="F188" s="0" t="s">
        <v>260</v>
      </c>
    </row>
    <row r="189" customFormat="false" ht="15.75" hidden="false" customHeight="false" outlineLevel="0" collapsed="false">
      <c r="A189" s="95" t="s">
        <v>700</v>
      </c>
      <c r="B189" s="89"/>
      <c r="C189" s="96" t="s">
        <v>701</v>
      </c>
      <c r="E189" s="97" t="s">
        <v>702</v>
      </c>
    </row>
    <row r="190" customFormat="false" ht="15.75" hidden="false" customHeight="false" outlineLevel="0" collapsed="false">
      <c r="A190" s="95" t="s">
        <v>703</v>
      </c>
      <c r="B190" s="89"/>
      <c r="C190" s="96" t="s">
        <v>704</v>
      </c>
      <c r="E190" s="97" t="s">
        <v>705</v>
      </c>
    </row>
    <row r="191" customFormat="false" ht="15.75" hidden="false" customHeight="false" outlineLevel="0" collapsed="false">
      <c r="A191" s="89" t="s">
        <v>706</v>
      </c>
      <c r="B191" s="89"/>
      <c r="C191" s="90" t="s">
        <v>556</v>
      </c>
      <c r="E191" s="91" t="s">
        <v>557</v>
      </c>
      <c r="F191" s="0" t="s">
        <v>260</v>
      </c>
    </row>
    <row r="192" customFormat="false" ht="15.75" hidden="false" customHeight="false" outlineLevel="0" collapsed="false">
      <c r="A192" s="89" t="s">
        <v>707</v>
      </c>
      <c r="B192" s="89"/>
      <c r="C192" s="90" t="s">
        <v>262</v>
      </c>
      <c r="E192" s="91" t="s">
        <v>263</v>
      </c>
    </row>
    <row r="193" customFormat="false" ht="15.75" hidden="false" customHeight="false" outlineLevel="0" collapsed="false">
      <c r="A193" s="95" t="s">
        <v>708</v>
      </c>
      <c r="B193" s="89"/>
      <c r="C193" s="96" t="s">
        <v>271</v>
      </c>
      <c r="E193" s="91" t="s">
        <v>273</v>
      </c>
    </row>
    <row r="194" customFormat="false" ht="15.75" hidden="false" customHeight="false" outlineLevel="0" collapsed="false">
      <c r="A194" s="89" t="s">
        <v>709</v>
      </c>
      <c r="B194" s="89"/>
      <c r="C194" s="90" t="s">
        <v>710</v>
      </c>
      <c r="E194" s="91" t="s">
        <v>711</v>
      </c>
    </row>
    <row r="195" customFormat="false" ht="15.75" hidden="false" customHeight="false" outlineLevel="0" collapsed="false">
      <c r="A195" s="98" t="s">
        <v>712</v>
      </c>
      <c r="B195" s="89"/>
      <c r="C195" s="99" t="s">
        <v>271</v>
      </c>
      <c r="E195" s="100" t="s">
        <v>273</v>
      </c>
    </row>
    <row r="196" customFormat="false" ht="15.75" hidden="false" customHeight="false" outlineLevel="0" collapsed="false">
      <c r="A196" s="89" t="s">
        <v>713</v>
      </c>
      <c r="B196" s="89"/>
      <c r="C196" s="90" t="s">
        <v>262</v>
      </c>
      <c r="E196" s="91" t="s">
        <v>263</v>
      </c>
    </row>
    <row r="197" customFormat="false" ht="15.75" hidden="false" customHeight="false" outlineLevel="0" collapsed="false">
      <c r="A197" s="92" t="s">
        <v>714</v>
      </c>
      <c r="B197" s="89"/>
      <c r="C197" s="93" t="s">
        <v>715</v>
      </c>
      <c r="E197" s="94" t="s">
        <v>716</v>
      </c>
      <c r="F197" s="0" t="s">
        <v>260</v>
      </c>
    </row>
    <row r="198" customFormat="false" ht="15.75" hidden="false" customHeight="false" outlineLevel="0" collapsed="false">
      <c r="A198" s="95" t="s">
        <v>717</v>
      </c>
      <c r="B198" s="89"/>
      <c r="C198" s="96" t="s">
        <v>718</v>
      </c>
      <c r="E198" s="97" t="s">
        <v>719</v>
      </c>
    </row>
    <row r="199" customFormat="false" ht="15.75" hidden="false" customHeight="false" outlineLevel="0" collapsed="false">
      <c r="A199" s="89" t="s">
        <v>720</v>
      </c>
      <c r="B199" s="89"/>
      <c r="C199" s="90" t="s">
        <v>271</v>
      </c>
      <c r="E199" s="91" t="s">
        <v>273</v>
      </c>
    </row>
    <row r="200" customFormat="false" ht="15.75" hidden="false" customHeight="false" outlineLevel="0" collapsed="false">
      <c r="A200" s="95" t="s">
        <v>721</v>
      </c>
      <c r="B200" s="89"/>
      <c r="C200" s="96" t="s">
        <v>528</v>
      </c>
      <c r="E200" s="97" t="s">
        <v>529</v>
      </c>
    </row>
    <row r="201" customFormat="false" ht="15.75" hidden="false" customHeight="false" outlineLevel="0" collapsed="false">
      <c r="A201" s="95" t="s">
        <v>722</v>
      </c>
      <c r="B201" s="89"/>
      <c r="C201" s="96" t="s">
        <v>723</v>
      </c>
      <c r="E201" s="97" t="s">
        <v>724</v>
      </c>
      <c r="F201" s="0" t="s">
        <v>260</v>
      </c>
    </row>
    <row r="202" customFormat="false" ht="15.75" hidden="false" customHeight="false" outlineLevel="0" collapsed="false">
      <c r="A202" s="89" t="s">
        <v>725</v>
      </c>
      <c r="B202" s="89"/>
      <c r="C202" s="90" t="s">
        <v>268</v>
      </c>
      <c r="E202" s="91" t="s">
        <v>269</v>
      </c>
    </row>
    <row r="203" customFormat="false" ht="15.75" hidden="false" customHeight="false" outlineLevel="0" collapsed="false">
      <c r="A203" s="95" t="s">
        <v>726</v>
      </c>
      <c r="B203" s="89"/>
      <c r="C203" s="96" t="s">
        <v>634</v>
      </c>
      <c r="E203" s="97" t="s">
        <v>635</v>
      </c>
      <c r="F203" s="0" t="s">
        <v>260</v>
      </c>
    </row>
    <row r="204" customFormat="false" ht="15.75" hidden="false" customHeight="false" outlineLevel="0" collapsed="false">
      <c r="A204" s="95" t="s">
        <v>727</v>
      </c>
      <c r="B204" s="89"/>
      <c r="C204" s="96" t="s">
        <v>728</v>
      </c>
      <c r="E204" s="97" t="s">
        <v>729</v>
      </c>
    </row>
    <row r="205" customFormat="false" ht="15.75" hidden="false" customHeight="false" outlineLevel="0" collapsed="false">
      <c r="A205" s="89" t="s">
        <v>730</v>
      </c>
      <c r="B205" s="89"/>
      <c r="C205" s="90" t="s">
        <v>556</v>
      </c>
      <c r="E205" s="91" t="s">
        <v>557</v>
      </c>
      <c r="F205" s="0" t="s">
        <v>260</v>
      </c>
    </row>
    <row r="206" customFormat="false" ht="15.75" hidden="false" customHeight="false" outlineLevel="0" collapsed="false">
      <c r="A206" s="89" t="s">
        <v>731</v>
      </c>
      <c r="B206" s="89"/>
      <c r="C206" s="90" t="s">
        <v>415</v>
      </c>
      <c r="E206" s="91" t="s">
        <v>416</v>
      </c>
    </row>
    <row r="207" customFormat="false" ht="15.75" hidden="false" customHeight="false" outlineLevel="0" collapsed="false">
      <c r="A207" s="95" t="s">
        <v>732</v>
      </c>
      <c r="B207" s="89"/>
      <c r="C207" s="96" t="s">
        <v>268</v>
      </c>
      <c r="E207" s="97" t="s">
        <v>269</v>
      </c>
    </row>
    <row r="208" customFormat="false" ht="15.75" hidden="false" customHeight="false" outlineLevel="0" collapsed="false">
      <c r="A208" s="89" t="s">
        <v>733</v>
      </c>
      <c r="B208" s="89"/>
      <c r="C208" s="90" t="s">
        <v>262</v>
      </c>
      <c r="E208" s="91" t="s">
        <v>263</v>
      </c>
    </row>
    <row r="209" customFormat="false" ht="15.75" hidden="false" customHeight="false" outlineLevel="0" collapsed="false">
      <c r="A209" s="95" t="s">
        <v>734</v>
      </c>
      <c r="B209" s="89"/>
      <c r="C209" s="96" t="s">
        <v>735</v>
      </c>
      <c r="E209" s="97" t="s">
        <v>736</v>
      </c>
    </row>
    <row r="210" customFormat="false" ht="15.75" hidden="false" customHeight="false" outlineLevel="0" collapsed="false">
      <c r="A210" s="89" t="s">
        <v>737</v>
      </c>
      <c r="B210" s="89"/>
      <c r="C210" s="90" t="s">
        <v>738</v>
      </c>
      <c r="E210" s="91" t="s">
        <v>739</v>
      </c>
    </row>
    <row r="211" customFormat="false" ht="15.75" hidden="false" customHeight="false" outlineLevel="0" collapsed="false">
      <c r="A211" s="89" t="s">
        <v>740</v>
      </c>
      <c r="B211" s="89"/>
      <c r="C211" s="90" t="s">
        <v>262</v>
      </c>
      <c r="E211" s="91" t="s">
        <v>263</v>
      </c>
    </row>
    <row r="212" customFormat="false" ht="15.75" hidden="false" customHeight="false" outlineLevel="0" collapsed="false">
      <c r="A212" s="95" t="s">
        <v>741</v>
      </c>
      <c r="B212" s="89"/>
      <c r="C212" s="96" t="s">
        <v>354</v>
      </c>
      <c r="E212" s="97" t="s">
        <v>355</v>
      </c>
    </row>
    <row r="213" customFormat="false" ht="15.75" hidden="false" customHeight="false" outlineLevel="0" collapsed="false">
      <c r="A213" s="89" t="s">
        <v>742</v>
      </c>
      <c r="B213" s="89"/>
      <c r="C213" s="90" t="s">
        <v>262</v>
      </c>
      <c r="E213" s="91" t="s">
        <v>263</v>
      </c>
    </row>
    <row r="214" customFormat="false" ht="15.75" hidden="false" customHeight="false" outlineLevel="0" collapsed="false">
      <c r="A214" s="95" t="s">
        <v>743</v>
      </c>
      <c r="B214" s="89"/>
      <c r="C214" s="96" t="s">
        <v>744</v>
      </c>
      <c r="E214" s="97" t="s">
        <v>745</v>
      </c>
    </row>
    <row r="215" customFormat="false" ht="15.75" hidden="false" customHeight="false" outlineLevel="0" collapsed="false">
      <c r="A215" s="89" t="s">
        <v>746</v>
      </c>
      <c r="B215" s="89"/>
      <c r="C215" s="90" t="s">
        <v>747</v>
      </c>
      <c r="E215" s="91" t="s">
        <v>748</v>
      </c>
    </row>
    <row r="216" customFormat="false" ht="15.75" hidden="false" customHeight="false" outlineLevel="0" collapsed="false">
      <c r="A216" s="95" t="s">
        <v>749</v>
      </c>
      <c r="B216" s="89"/>
      <c r="C216" s="96" t="s">
        <v>415</v>
      </c>
      <c r="E216" s="97" t="s">
        <v>416</v>
      </c>
    </row>
    <row r="217" customFormat="false" ht="15.75" hidden="false" customHeight="false" outlineLevel="0" collapsed="false">
      <c r="A217" s="89" t="s">
        <v>750</v>
      </c>
      <c r="B217" s="89"/>
      <c r="C217" s="90" t="s">
        <v>262</v>
      </c>
      <c r="E217" s="91" t="s">
        <v>263</v>
      </c>
    </row>
    <row r="218" customFormat="false" ht="15.75" hidden="false" customHeight="false" outlineLevel="0" collapsed="false">
      <c r="A218" s="95" t="s">
        <v>751</v>
      </c>
      <c r="B218" s="89"/>
      <c r="C218" s="96" t="s">
        <v>271</v>
      </c>
      <c r="E218" s="91" t="s">
        <v>273</v>
      </c>
    </row>
    <row r="219" customFormat="false" ht="15.75" hidden="false" customHeight="false" outlineLevel="0" collapsed="false">
      <c r="A219" s="89" t="s">
        <v>752</v>
      </c>
      <c r="B219" s="89"/>
      <c r="C219" s="90" t="s">
        <v>753</v>
      </c>
      <c r="E219" s="91" t="s">
        <v>754</v>
      </c>
    </row>
    <row r="220" customFormat="false" ht="15.75" hidden="false" customHeight="false" outlineLevel="0" collapsed="false">
      <c r="A220" s="95" t="s">
        <v>755</v>
      </c>
      <c r="B220" s="89"/>
      <c r="C220" s="96" t="s">
        <v>262</v>
      </c>
      <c r="E220" s="97" t="s">
        <v>263</v>
      </c>
    </row>
    <row r="221" customFormat="false" ht="15.75" hidden="false" customHeight="false" outlineLevel="0" collapsed="false">
      <c r="A221" s="89" t="s">
        <v>756</v>
      </c>
      <c r="B221" s="89"/>
      <c r="C221" s="90" t="s">
        <v>271</v>
      </c>
      <c r="E221" s="91" t="s">
        <v>273</v>
      </c>
    </row>
    <row r="222" customFormat="false" ht="15.75" hidden="false" customHeight="false" outlineLevel="0" collapsed="false">
      <c r="A222" s="95" t="s">
        <v>757</v>
      </c>
      <c r="B222" s="89"/>
      <c r="C222" s="96" t="s">
        <v>538</v>
      </c>
      <c r="E222" s="97" t="s">
        <v>539</v>
      </c>
    </row>
    <row r="223" customFormat="false" ht="15.75" hidden="false" customHeight="false" outlineLevel="0" collapsed="false">
      <c r="A223" s="89" t="s">
        <v>758</v>
      </c>
      <c r="B223" s="89"/>
      <c r="C223" s="90" t="s">
        <v>528</v>
      </c>
      <c r="E223" s="91" t="s">
        <v>529</v>
      </c>
    </row>
    <row r="224" customFormat="false" ht="15.75" hidden="false" customHeight="false" outlineLevel="0" collapsed="false">
      <c r="A224" s="95" t="s">
        <v>759</v>
      </c>
      <c r="B224" s="89"/>
      <c r="C224" s="96" t="s">
        <v>528</v>
      </c>
      <c r="E224" s="97" t="s">
        <v>529</v>
      </c>
    </row>
    <row r="225" customFormat="false" ht="15.75" hidden="false" customHeight="false" outlineLevel="0" collapsed="false">
      <c r="A225" s="89" t="s">
        <v>760</v>
      </c>
      <c r="B225" s="89"/>
      <c r="C225" s="90" t="s">
        <v>271</v>
      </c>
      <c r="E225" s="91" t="s">
        <v>273</v>
      </c>
    </row>
    <row r="226" customFormat="false" ht="15.75" hidden="false" customHeight="false" outlineLevel="0" collapsed="false">
      <c r="A226" s="95" t="s">
        <v>761</v>
      </c>
      <c r="B226" s="89"/>
      <c r="C226" s="96" t="s">
        <v>271</v>
      </c>
      <c r="E226" s="91" t="s">
        <v>273</v>
      </c>
    </row>
    <row r="227" customFormat="false" ht="15.75" hidden="false" customHeight="false" outlineLevel="0" collapsed="false">
      <c r="A227" s="89" t="s">
        <v>762</v>
      </c>
      <c r="B227" s="89"/>
      <c r="C227" s="90" t="s">
        <v>528</v>
      </c>
      <c r="E227" s="91" t="s">
        <v>529</v>
      </c>
    </row>
    <row r="228" customFormat="false" ht="15.75" hidden="false" customHeight="false" outlineLevel="0" collapsed="false">
      <c r="A228" s="95" t="s">
        <v>763</v>
      </c>
      <c r="B228" s="89"/>
      <c r="C228" s="96" t="s">
        <v>764</v>
      </c>
      <c r="E228" s="97" t="s">
        <v>765</v>
      </c>
    </row>
    <row r="229" customFormat="false" ht="15.75" hidden="false" customHeight="false" outlineLevel="0" collapsed="false">
      <c r="A229" s="95" t="s">
        <v>766</v>
      </c>
      <c r="B229" s="89"/>
      <c r="C229" s="96" t="s">
        <v>767</v>
      </c>
      <c r="E229" s="97" t="s">
        <v>768</v>
      </c>
      <c r="F229" s="0" t="s">
        <v>260</v>
      </c>
    </row>
    <row r="230" customFormat="false" ht="15.75" hidden="false" customHeight="false" outlineLevel="0" collapsed="false">
      <c r="A230" s="95" t="s">
        <v>769</v>
      </c>
      <c r="B230" s="89"/>
      <c r="C230" s="96" t="s">
        <v>556</v>
      </c>
      <c r="E230" s="97" t="s">
        <v>557</v>
      </c>
      <c r="F230" s="0" t="s">
        <v>260</v>
      </c>
    </row>
    <row r="231" customFormat="false" ht="15.75" hidden="false" customHeight="false" outlineLevel="0" collapsed="false">
      <c r="A231" s="89" t="s">
        <v>770</v>
      </c>
      <c r="B231" s="89"/>
      <c r="C231" s="90" t="s">
        <v>771</v>
      </c>
      <c r="E231" s="91" t="s">
        <v>772</v>
      </c>
      <c r="F231" s="0" t="s">
        <v>260</v>
      </c>
    </row>
    <row r="232" customFormat="false" ht="15.75" hidden="false" customHeight="false" outlineLevel="0" collapsed="false">
      <c r="A232" s="89" t="s">
        <v>773</v>
      </c>
      <c r="B232" s="89"/>
      <c r="C232" s="90" t="s">
        <v>774</v>
      </c>
      <c r="E232" s="91" t="s">
        <v>775</v>
      </c>
    </row>
    <row r="233" customFormat="false" ht="15.75" hidden="false" customHeight="false" outlineLevel="0" collapsed="false">
      <c r="A233" s="89" t="s">
        <v>776</v>
      </c>
      <c r="B233" s="89"/>
      <c r="C233" s="90" t="s">
        <v>262</v>
      </c>
      <c r="E233" s="91" t="s">
        <v>263</v>
      </c>
    </row>
    <row r="234" customFormat="false" ht="15.75" hidden="false" customHeight="false" outlineLevel="0" collapsed="false">
      <c r="A234" s="92" t="s">
        <v>777</v>
      </c>
      <c r="B234" s="89"/>
      <c r="C234" s="93" t="s">
        <v>608</v>
      </c>
      <c r="E234" s="94" t="s">
        <v>609</v>
      </c>
    </row>
    <row r="235" customFormat="false" ht="15.75" hidden="false" customHeight="false" outlineLevel="0" collapsed="false">
      <c r="A235" s="89" t="s">
        <v>778</v>
      </c>
      <c r="B235" s="89"/>
      <c r="C235" s="90" t="s">
        <v>779</v>
      </c>
      <c r="E235" s="91" t="s">
        <v>780</v>
      </c>
    </row>
    <row r="236" customFormat="false" ht="15.75" hidden="false" customHeight="false" outlineLevel="0" collapsed="false">
      <c r="A236" s="95" t="s">
        <v>781</v>
      </c>
      <c r="B236" s="89"/>
      <c r="C236" s="96" t="s">
        <v>782</v>
      </c>
      <c r="E236" s="97" t="s">
        <v>783</v>
      </c>
    </row>
    <row r="237" customFormat="false" ht="15.75" hidden="false" customHeight="false" outlineLevel="0" collapsed="false">
      <c r="A237" s="95" t="s">
        <v>784</v>
      </c>
      <c r="B237" s="89"/>
      <c r="C237" s="96" t="s">
        <v>257</v>
      </c>
      <c r="E237" s="97" t="s">
        <v>259</v>
      </c>
    </row>
    <row r="238" customFormat="false" ht="15.75" hidden="false" customHeight="false" outlineLevel="0" collapsed="false">
      <c r="A238" s="95" t="s">
        <v>785</v>
      </c>
      <c r="B238" s="89"/>
      <c r="C238" s="96" t="s">
        <v>786</v>
      </c>
      <c r="E238" s="97" t="s">
        <v>787</v>
      </c>
    </row>
    <row r="239" customFormat="false" ht="15.75" hidden="false" customHeight="false" outlineLevel="0" collapsed="false">
      <c r="A239" s="89" t="s">
        <v>788</v>
      </c>
      <c r="B239" s="89"/>
      <c r="C239" s="90" t="s">
        <v>789</v>
      </c>
      <c r="E239" s="91" t="s">
        <v>790</v>
      </c>
    </row>
    <row r="240" customFormat="false" ht="15.75" hidden="false" customHeight="false" outlineLevel="0" collapsed="false">
      <c r="A240" s="95" t="s">
        <v>791</v>
      </c>
      <c r="B240" s="89"/>
      <c r="C240" s="96" t="s">
        <v>792</v>
      </c>
      <c r="E240" s="97" t="s">
        <v>793</v>
      </c>
    </row>
    <row r="241" customFormat="false" ht="15.75" hidden="false" customHeight="false" outlineLevel="0" collapsed="false">
      <c r="A241" s="89" t="s">
        <v>794</v>
      </c>
      <c r="B241" s="89"/>
      <c r="C241" s="90" t="s">
        <v>421</v>
      </c>
      <c r="E241" s="91" t="s">
        <v>422</v>
      </c>
    </row>
    <row r="242" customFormat="false" ht="15.75" hidden="false" customHeight="false" outlineLevel="0" collapsed="false">
      <c r="A242" s="95" t="s">
        <v>795</v>
      </c>
      <c r="B242" s="89"/>
      <c r="C242" s="96" t="s">
        <v>796</v>
      </c>
      <c r="E242" s="97" t="s">
        <v>797</v>
      </c>
    </row>
    <row r="243" customFormat="false" ht="15.75" hidden="false" customHeight="false" outlineLevel="0" collapsed="false">
      <c r="A243" s="89" t="s">
        <v>798</v>
      </c>
      <c r="B243" s="89"/>
      <c r="C243" s="90" t="s">
        <v>799</v>
      </c>
      <c r="E243" s="91" t="s">
        <v>800</v>
      </c>
    </row>
    <row r="244" customFormat="false" ht="15.75" hidden="false" customHeight="false" outlineLevel="0" collapsed="false">
      <c r="A244" s="95" t="s">
        <v>477</v>
      </c>
      <c r="B244" s="89"/>
      <c r="C244" s="96" t="s">
        <v>478</v>
      </c>
      <c r="E244" s="97" t="s">
        <v>479</v>
      </c>
    </row>
    <row r="245" customFormat="false" ht="15.75" hidden="false" customHeight="false" outlineLevel="0" collapsed="false">
      <c r="A245" s="95" t="s">
        <v>801</v>
      </c>
      <c r="B245" s="89"/>
      <c r="C245" s="96" t="s">
        <v>262</v>
      </c>
      <c r="E245" s="97" t="s">
        <v>263</v>
      </c>
    </row>
    <row r="246" customFormat="false" ht="15.75" hidden="false" customHeight="false" outlineLevel="0" collapsed="false">
      <c r="A246" s="89" t="s">
        <v>802</v>
      </c>
      <c r="B246" s="89"/>
      <c r="C246" s="90" t="s">
        <v>556</v>
      </c>
      <c r="E246" s="91" t="s">
        <v>557</v>
      </c>
      <c r="F246" s="0" t="s">
        <v>260</v>
      </c>
    </row>
    <row r="247" customFormat="false" ht="15.75" hidden="false" customHeight="false" outlineLevel="0" collapsed="false">
      <c r="A247" s="95" t="s">
        <v>803</v>
      </c>
      <c r="B247" s="89"/>
      <c r="C247" s="96" t="s">
        <v>415</v>
      </c>
      <c r="E247" s="97" t="s">
        <v>416</v>
      </c>
    </row>
    <row r="248" customFormat="false" ht="15.75" hidden="false" customHeight="false" outlineLevel="0" collapsed="false">
      <c r="A248" s="98" t="s">
        <v>804</v>
      </c>
      <c r="B248" s="89"/>
      <c r="C248" s="99" t="s">
        <v>805</v>
      </c>
      <c r="E248" s="100" t="s">
        <v>806</v>
      </c>
    </row>
    <row r="249" customFormat="false" ht="15.75" hidden="false" customHeight="false" outlineLevel="0" collapsed="false">
      <c r="A249" s="89" t="s">
        <v>807</v>
      </c>
      <c r="B249" s="89"/>
      <c r="C249" s="90" t="s">
        <v>257</v>
      </c>
      <c r="E249" s="91" t="s">
        <v>259</v>
      </c>
    </row>
    <row r="250" customFormat="false" ht="15.75" hidden="false" customHeight="false" outlineLevel="0" collapsed="false">
      <c r="A250" s="95" t="s">
        <v>808</v>
      </c>
      <c r="B250" s="89"/>
      <c r="C250" s="96" t="s">
        <v>809</v>
      </c>
      <c r="E250" s="97" t="s">
        <v>810</v>
      </c>
      <c r="F250" s="0" t="s">
        <v>260</v>
      </c>
    </row>
    <row r="251" customFormat="false" ht="15.75" hidden="false" customHeight="false" outlineLevel="0" collapsed="false">
      <c r="A251" s="95" t="s">
        <v>811</v>
      </c>
      <c r="B251" s="89"/>
      <c r="C251" s="96" t="s">
        <v>812</v>
      </c>
      <c r="E251" s="97" t="s">
        <v>813</v>
      </c>
    </row>
    <row r="252" customFormat="false" ht="15.75" hidden="false" customHeight="false" outlineLevel="0" collapsed="false">
      <c r="A252" s="89" t="s">
        <v>814</v>
      </c>
      <c r="B252" s="89"/>
      <c r="C252" s="90" t="s">
        <v>262</v>
      </c>
      <c r="E252" s="91" t="s">
        <v>263</v>
      </c>
    </row>
    <row r="253" customFormat="false" ht="15.75" hidden="false" customHeight="false" outlineLevel="0" collapsed="false">
      <c r="A253" s="95" t="s">
        <v>815</v>
      </c>
      <c r="B253" s="89"/>
      <c r="C253" s="96" t="s">
        <v>268</v>
      </c>
      <c r="E253" s="97" t="s">
        <v>269</v>
      </c>
    </row>
    <row r="254" customFormat="false" ht="15.75" hidden="false" customHeight="false" outlineLevel="0" collapsed="false">
      <c r="A254" s="95" t="s">
        <v>489</v>
      </c>
      <c r="B254" s="89"/>
      <c r="C254" s="96" t="s">
        <v>490</v>
      </c>
      <c r="E254" s="97" t="s">
        <v>491</v>
      </c>
    </row>
    <row r="255" customFormat="false" ht="15.75" hidden="false" customHeight="false" outlineLevel="0" collapsed="false">
      <c r="A255" s="89" t="s">
        <v>816</v>
      </c>
      <c r="B255" s="89"/>
      <c r="C255" s="90" t="s">
        <v>817</v>
      </c>
      <c r="E255" s="91" t="s">
        <v>818</v>
      </c>
    </row>
    <row r="256" customFormat="false" ht="15.75" hidden="false" customHeight="false" outlineLevel="0" collapsed="false">
      <c r="A256" s="95" t="s">
        <v>819</v>
      </c>
      <c r="B256" s="89"/>
      <c r="C256" s="96" t="s">
        <v>262</v>
      </c>
      <c r="E256" s="97" t="s">
        <v>263</v>
      </c>
    </row>
    <row r="257" customFormat="false" ht="15.75" hidden="false" customHeight="false" outlineLevel="0" collapsed="false">
      <c r="A257" s="95" t="s">
        <v>820</v>
      </c>
      <c r="B257" s="89"/>
      <c r="C257" s="96" t="s">
        <v>821</v>
      </c>
      <c r="E257" s="97" t="s">
        <v>822</v>
      </c>
    </row>
    <row r="258" customFormat="false" ht="15.75" hidden="false" customHeight="false" outlineLevel="0" collapsed="false">
      <c r="A258" s="98" t="s">
        <v>823</v>
      </c>
      <c r="B258" s="89"/>
      <c r="C258" s="99" t="s">
        <v>271</v>
      </c>
      <c r="E258" s="91" t="s">
        <v>273</v>
      </c>
    </row>
    <row r="259" customFormat="false" ht="15.75" hidden="false" customHeight="false" outlineLevel="0" collapsed="false">
      <c r="A259" s="95" t="s">
        <v>824</v>
      </c>
      <c r="B259" s="89"/>
      <c r="C259" s="96" t="s">
        <v>825</v>
      </c>
      <c r="E259" s="97" t="s">
        <v>826</v>
      </c>
    </row>
    <row r="260" customFormat="false" ht="15.75" hidden="false" customHeight="false" outlineLevel="0" collapsed="false">
      <c r="A260" s="92" t="s">
        <v>827</v>
      </c>
      <c r="B260" s="89"/>
      <c r="C260" s="93" t="s">
        <v>262</v>
      </c>
      <c r="E260" s="94" t="s">
        <v>263</v>
      </c>
    </row>
    <row r="261" customFormat="false" ht="15.75" hidden="false" customHeight="false" outlineLevel="0" collapsed="false">
      <c r="A261" s="89" t="s">
        <v>828</v>
      </c>
      <c r="B261" s="89"/>
      <c r="C261" s="90" t="s">
        <v>634</v>
      </c>
      <c r="E261" s="91" t="s">
        <v>635</v>
      </c>
      <c r="F261" s="0" t="s">
        <v>260</v>
      </c>
    </row>
    <row r="262" customFormat="false" ht="15.75" hidden="false" customHeight="false" outlineLevel="0" collapsed="false">
      <c r="A262" s="95" t="s">
        <v>507</v>
      </c>
      <c r="B262" s="89"/>
      <c r="C262" s="96" t="s">
        <v>508</v>
      </c>
      <c r="E262" s="97" t="s">
        <v>509</v>
      </c>
    </row>
    <row r="263" customFormat="false" ht="15" hidden="false" customHeight="false" outlineLevel="0" collapsed="false">
      <c r="B263" s="101"/>
    </row>
  </sheetData>
  <autoFilter ref="A2:F262">
    <sortState ref="A3:F262">
      <sortCondition ref="A3:A262" customList=""/>
    </sortState>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item1.xml><?xml version="1.0" encoding="utf-8"?>
<ct:contentTypeSchema xmlns:ct="http://schemas.microsoft.com/office/2006/metadata/contentType" xmlns:ma="http://schemas.microsoft.com/office/2006/metadata/properties/metaAttributes" ct:_="" ma:_="" ma:contentTypeName="PU Doc Mandatory" ma:contentTypeID="0x0101003EB3C2F8472C0A45AB78907E1198F41C002ACDABFC1719C94FB835D6BF2B6E5169" ma:contentTypeVersion="65" ma:contentTypeDescription="PU Document with mandatory keyword fields" ma:contentTypeScope="" ma:versionID="6f5a7fa24f9343e4f09bacda9d397216">
  <xsd:schema xmlns:xsd="http://www.w3.org/2001/XMLSchema" xmlns:xs="http://www.w3.org/2001/XMLSchema" xmlns:p="http://schemas.microsoft.com/office/2006/metadata/properties" xmlns:ns1="http://schemas.microsoft.com/sharepoint/v3" xmlns:ns2="89e50f9b-d687-48d2-ac14-a850e9ea868f" targetNamespace="http://schemas.microsoft.com/office/2006/metadata/properties" ma:root="true" ma:fieldsID="e4d94d2993d62c03d211612b51998cc3" ns1:_="" ns2:_="">
    <xsd:import namespace="http://schemas.microsoft.com/sharepoint/v3"/>
    <xsd:import namespace="89e50f9b-d687-48d2-ac14-a850e9ea868f"/>
    <xsd:element name="properties">
      <xsd:complexType>
        <xsd:sequence>
          <xsd:element name="documentManagement">
            <xsd:complexType>
              <xsd:all>
                <xsd:element ref="ns2:Updated_x0020_By" minOccurs="0"/>
                <xsd:element ref="ns2:o84547a7a14445de8df43754a12c7877" minOccurs="0"/>
                <xsd:element ref="ns2:TaxCatchAll" minOccurs="0"/>
                <xsd:element ref="ns2:TaxCatchAllLabel" minOccurs="0"/>
                <xsd:element ref="ns2:e255c15e4bfd47df9b3200d2374bb640" minOccurs="0"/>
                <xsd:element ref="ns1:_dlc_Exempt" minOccurs="0"/>
                <xsd:element ref="ns1:_dlc_ExpireDateSaved" minOccurs="0"/>
                <xsd:element ref="ns1:_dlc_ExpireDate" minOccurs="0"/>
                <xsd:element ref="ns2:Submit_x0020_for_x0020_Approval" minOccurs="0"/>
                <xsd:element ref="ns2:ODC_x0020_Delete" minOccurs="0"/>
                <xsd:element ref="ns2:Delete0" minOccurs="0"/>
                <xsd:element ref="ns2:Retain_x003f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element name="_dlc_ExpireDateSaved" ma:index="16" nillable="true" ma:displayName="Original Expiration Date" ma:hidden="true" ma:internalName="_dlc_ExpireDateSaved" ma:readOnly="true">
      <xsd:simpleType>
        <xsd:restriction base="dms:DateTime"/>
      </xsd:simpleType>
    </xsd:element>
    <xsd:element name="_dlc_ExpireDate" ma:index="1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9e50f9b-d687-48d2-ac14-a850e9ea868f" elementFormDefault="qualified">
    <xsd:import namespace="http://schemas.microsoft.com/office/2006/documentManagement/types"/>
    <xsd:import namespace="http://schemas.microsoft.com/office/infopath/2007/PartnerControls"/>
    <xsd:element name="Updated_x0020_By" ma:index="8" nillable="true" ma:displayName="Updated By" ma:list="UserInfo" ma:SharePointGroup="0" ma:internalName="Updated_x0020_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84547a7a14445de8df43754a12c7877" ma:index="9" ma:taxonomy="true" ma:internalName="o84547a7a14445de8df43754a12c7877" ma:taxonomyFieldName="Resource_x0020_Type_x0020_Keyword" ma:displayName="Resource Type Keyword" ma:readOnly="false" ma:default="" ma:fieldId="{884547a7-a144-45de-8df4-3754a12c7877}" ma:sspId="c2436211-1ade-492a-a617-36d0ab6ef036" ma:termSetId="3346d067-b0d7-4946-be42-fad5050a7fd8"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4e26949d-a2bd-4b9a-abd3-312f712e4e09}" ma:internalName="TaxCatchAll" ma:showField="CatchAllData" ma:web="31b38995-9348-4590-8e94-16353a39a299">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4e26949d-a2bd-4b9a-abd3-312f712e4e09}" ma:internalName="TaxCatchAllLabel" ma:readOnly="true" ma:showField="CatchAllDataLabel" ma:web="31b38995-9348-4590-8e94-16353a39a299">
      <xsd:complexType>
        <xsd:complexContent>
          <xsd:extension base="dms:MultiChoiceLookup">
            <xsd:sequence>
              <xsd:element name="Value" type="dms:Lookup" maxOccurs="unbounded" minOccurs="0" nillable="true"/>
            </xsd:sequence>
          </xsd:extension>
        </xsd:complexContent>
      </xsd:complexType>
    </xsd:element>
    <xsd:element name="e255c15e4bfd47df9b3200d2374bb640" ma:index="13" ma:taxonomy="true" ma:internalName="e255c15e4bfd47df9b3200d2374bb640" ma:taxonomyFieldName="Organisational_x0020_Keyword" ma:displayName="Organisational Keyword" ma:readOnly="false" ma:default="" ma:fieldId="{e255c15e-4bfd-47df-9b32-00d2374bb640}" ma:sspId="c2436211-1ade-492a-a617-36d0ab6ef036" ma:termSetId="ce396a08-9b33-46a1-8756-e02f32390db6" ma:anchorId="00000000-0000-0000-0000-000000000000" ma:open="false" ma:isKeyword="false">
      <xsd:complexType>
        <xsd:sequence>
          <xsd:element ref="pc:Terms" minOccurs="0" maxOccurs="1"/>
        </xsd:sequence>
      </xsd:complexType>
    </xsd:element>
    <xsd:element name="Submit_x0020_for_x0020_Approval" ma:index="18" nillable="true" ma:displayName="Publish" ma:internalName="Submit_x0020_for_x0020_Approval">
      <xsd:simpleType>
        <xsd:restriction base="dms:Text">
          <xsd:maxLength value="255"/>
        </xsd:restriction>
      </xsd:simpleType>
    </xsd:element>
    <xsd:element name="ODC_x0020_Delete" ma:index="19" nillable="true" ma:displayName="ODC Delete" ma:default="0" ma:internalName="ODC_x0020_Delete">
      <xsd:simpleType>
        <xsd:restriction base="dms:Boolean"/>
      </xsd:simpleType>
    </xsd:element>
    <xsd:element name="Delete0" ma:index="20" nillable="true" ma:displayName="Unpublish" ma:internalName="Delete0" ma:readOnly="false">
      <xsd:simpleType>
        <xsd:restriction base="dms:Text">
          <xsd:maxLength value="255"/>
        </xsd:restriction>
      </xsd:simpleType>
    </xsd:element>
    <xsd:element name="Retain_x003f_" ma:index="21" nillable="true" ma:displayName="Retain?" ma:default="0" ma:internalName="Retain_x003F_">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3.xml><?xml version="1.0" encoding="utf-8"?>
<?mso-contentType ?>
<SharedContentType xmlns="Microsoft.SharePoint.Taxonomy.ContentTypeSync" SourceId="c2436211-1ade-492a-a617-36d0ab6ef036" ContentTypeId="0x0101003EB3C2F8472C0A45AB78907E1198F41C" PreviousValue="false"/>
</file>

<file path=customXml/item4.xml><?xml version="1.0" encoding="utf-8"?>
<?mso-contentType ?>
<p:Policy xmlns:p="office.server.policy" id="" local="true">
  <p:Name>PU Doc Mandatory</p:Name>
  <p:Description/>
  <p:Statement/>
  <p:PolicyItems>
    <p:PolicyItem featureId="Microsoft.Office.RecordsManagement.PolicyFeatures.Expiration" staticId="0x0101003EB3C2F8472C0A45AB78907E1198F41C|-522813845" UniqueId="a5234cc8-5e07-496c-80d4-fee2145907c7">
      <p:Name>Retention</p:Name>
      <p:Description>Automatic scheduling of content for processing, and performing a retention action on content that has reached its due date.</p:Description>
      <p:CustomData>
        <Schedules nextStageId="6">
          <Schedule type="Default">
            <stages>
              <data stageId="1">
                <formula id="Microsoft.Office.RecordsManagement.PolicyFeatures.Expiration.Formula.BuiltIn">
                  <number>9</number>
                  <property>Modified</property>
                  <propertyId>28cf69c5-fa48-462a-b5cd-27b6f9d2bd5f</propertyId>
                  <period>months</period>
                </formula>
                <action type="workflow" id="59094907-4a42-471e-9438-17aecaddf48c"/>
              </data>
              <data stageId="2">
                <formula id="Microsoft.Office.RecordsManagement.PolicyFeatures.Expiration.Formula.BuiltIn">
                  <number>10</number>
                  <property>Modified</property>
                  <propertyId>28cf69c5-fa48-462a-b5cd-27b6f9d2bd5f</propertyId>
                  <period>months</period>
                </formula>
                <action type="workflow" id="b13bcc55-c261-44c5-ad05-2f1d301a92f8"/>
              </data>
              <data stageId="3">
                <formula id="Microsoft.Office.RecordsManagement.PolicyFeatures.Expiration.Formula.BuiltIn">
                  <number>11</number>
                  <property>Modified</property>
                  <propertyId>28cf69c5-fa48-462a-b5cd-27b6f9d2bd5f</propertyId>
                  <period>months</period>
                </formula>
                <action type="workflow" id="94093722-a208-416d-9e12-0b32f7e58ab0"/>
              </data>
              <data stageId="4">
                <formula id="Microsoft.Office.RecordsManagement.PolicyFeatures.Expiration.Formula.BuiltIn">
                  <number>1</number>
                  <property>Modified</property>
                  <propertyId>28cf69c5-fa48-462a-b5cd-27b6f9d2bd5f</propertyId>
                  <period>years</period>
                </formula>
                <action type="workflow" id="68f6d8eb-c15e-4427-8dff-28faf926e035"/>
              </data>
              <data stageId="5">
                <formula id="Microsoft.Office.RecordsManagement.PolicyFeatures.Expiration.Formula.BuiltIn">
                  <number>1</number>
                  <property>Modified</property>
                  <propertyId>28cf69c5-fa48-462a-b5cd-27b6f9d2bd5f</propertyId>
                  <period>years</period>
                </formula>
                <action type="action" id="Microsoft.Office.RecordsManagement.PolicyFeatures.Expiration.Action.MoveToRecycleBin"/>
              </data>
            </stages>
          </Schedule>
        </Schedules>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p:properties xmlns:p="http://schemas.microsoft.com/office/2006/metadata/properties" xmlns:xsi="http://www.w3.org/2001/XMLSchema-instance" xmlns:pc="http://schemas.microsoft.com/office/infopath/2007/PartnerControls">
  <documentManagement>
    <TaxCatchAll xmlns="89e50f9b-d687-48d2-ac14-a850e9ea868f">
      <Value>7</Value>
      <Value>21</Value>
    </TaxCatchAll>
    <Submit_x0020_for_x0020_Approval xmlns="89e50f9b-d687-48d2-ac14-a850e9ea868f" xsi:nil="true"/>
    <Delete0 xmlns="89e50f9b-d687-48d2-ac14-a850e9ea868f" xsi:nil="true"/>
    <Retain_x003f_ xmlns="89e50f9b-d687-48d2-ac14-a850e9ea868f">false</Retain_x003f_>
    <o84547a7a14445de8df43754a12c7877 xmlns="89e50f9b-d687-48d2-ac14-a850e9ea868f">
      <Terms xmlns="http://schemas.microsoft.com/office/infopath/2007/PartnerControls">
        <TermInfo>
          <TermName>Templates and forms</TermName>
          <TermId>1afef9a7-f53e-41a7-b820-5910c320b62e</TermId>
        </TermInfo>
      </Terms>
    </o84547a7a14445de8df43754a12c7877>
    <ODC_x0020_Delete xmlns="89e50f9b-d687-48d2-ac14-a850e9ea868f">false</ODC_x0020_Delete>
    <Updated_x0020_By xmlns="89e50f9b-d687-48d2-ac14-a850e9ea868f">
      <UserInfo>
        <DisplayName/>
        <AccountId xsi:nil="true"/>
        <AccountType/>
      </UserInfo>
    </Updated_x0020_By>
    <e255c15e4bfd47df9b3200d2374bb640 xmlns="89e50f9b-d687-48d2-ac14-a850e9ea868f">
      <Terms xmlns="http://schemas.microsoft.com/office/infopath/2007/PartnerControls">
        <TermInfo>
          <TermName>Finance</TermName>
          <TermId>3d309e6a-c4c0-4cbf-a9a0-23590fcd4ccb</TermId>
        </TermInfo>
      </Terms>
    </e255c15e4bfd47df9b3200d2374bb640>
    <_dlc_ExpireDateSaved xmlns="http://schemas.microsoft.com/sharepoint/v3" xsi:nil="true"/>
    <_dlc_ExpireDate xmlns="http://schemas.microsoft.com/sharepoint/v3">2024-11-29T09:59:24+00:00</_dlc_ExpireDate>
    <_dlc_Exempt xmlns="http://schemas.microsoft.com/sharepoint/v3">false</_dlc_Exempt>
  </documentManagement>
</p:properties>
</file>

<file path=customXml/itemProps1.xml><?xml version="1.0" encoding="utf-8"?>
<ds:datastoreItem xmlns:ds="http://schemas.openxmlformats.org/officeDocument/2006/customXml" ds:itemID="{2B413F71-5702-4445-B86A-FC43639EC0F2}"/>
</file>

<file path=customXml/itemProps2.xml><?xml version="1.0" encoding="utf-8"?>
<ds:datastoreItem xmlns:ds="http://schemas.openxmlformats.org/officeDocument/2006/customXml" ds:itemID="{AB5E8858-BF4D-49E0-BE54-C06911051C56}"/>
</file>

<file path=customXml/itemProps3.xml><?xml version="1.0" encoding="utf-8"?>
<ds:datastoreItem xmlns:ds="http://schemas.openxmlformats.org/officeDocument/2006/customXml" ds:itemID="{BE40769E-88A6-42BB-8D3E-35B73D7F45D8}"/>
</file>

<file path=customXml/itemProps4.xml><?xml version="1.0" encoding="utf-8"?>
<ds:datastoreItem xmlns:ds="http://schemas.openxmlformats.org/officeDocument/2006/customXml" ds:itemID="{681032B3-DF80-436B-98C3-05EB9BCE416A}"/>
</file>

<file path=customXml/itemProps5.xml><?xml version="1.0" encoding="utf-8"?>
<ds:datastoreItem xmlns:ds="http://schemas.openxmlformats.org/officeDocument/2006/customXml" ds:itemID="{B7D601D3-2F15-4E2C-AE5B-006433B5801C}"/>
</file>

<file path=customXml/itemProps6.xml><?xml version="1.0" encoding="utf-8"?>
<ds:datastoreItem xmlns:ds="http://schemas.openxmlformats.org/officeDocument/2006/customXml" ds:itemID="{AA2A268D-FDB1-4D85-AF21-352397A86757}"/>
</file>

<file path=docProps/app.xml><?xml version="1.0" encoding="utf-8"?>
<Properties xmlns="http://schemas.openxmlformats.org/officeDocument/2006/extended-properties" xmlns:vt="http://schemas.openxmlformats.org/officeDocument/2006/docPropsVTypes">
  <Template/>
  <TotalTime>20</TotalTime>
  <Application>LibreOffice/7.3.7.2$Linux_X86_64 LibreOffice_project/30$Build-2</Application>
  <AppVersion>15.0000</AppVersion>
  <Company>Plymouth University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2021-01-15T10:14:34Z</dcterms:created>
  <dc:creator>Jessica Jones</dc:creator>
  <dc:description/>
  <dc:language>en-GB</dc:language>
  <cp:lastModifiedBy/>
  <dcterms:modified xsi:type="dcterms:W3CDTF">2024-11-28T09:14:18Z</dcterms:modified>
  <cp:revision>3</cp:revision>
  <dc:subject/>
  <dc:title>Payment Request Form</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0x0101003EB3C2F8472C0A45AB78907E1198F41C002ACDABFC1719C94FB835D6BF2B6E5169</vt:lpwstr>
  </property>
  <property fmtid="{D5CDD505-2E9C-101B-9397-08002B2CF9AE}" pid="4" name="Delete">
    <vt:lpwstr/>
  </property>
  <property fmtid="{D5CDD505-2E9C-101B-9397-08002B2CF9AE}" pid="5" name="ItemRetentionFormula">
    <vt:lpwstr>&lt;formula id="Microsoft.Office.RecordsManagement.PolicyFeatures.Expiration.Formula.BuiltIn"&gt;&lt;number&gt;9&lt;/number&gt;&lt;property&gt;Modified&lt;/property&gt;&lt;propertyId&gt;28cf69c5-fa48-462a-b5cd-27b6f9d2bd5f&lt;/propertyId&gt;&lt;period&gt;months&lt;/period&gt;&lt;/formula&gt;</vt:lpwstr>
  </property>
  <property fmtid="{D5CDD505-2E9C-101B-9397-08002B2CF9AE}" pid="6" name="Order">
    <vt:r8>2300</vt:r8>
  </property>
  <property fmtid="{D5CDD505-2E9C-101B-9397-08002B2CF9AE}" pid="7" name="Organisational Keyword">
    <vt:lpwstr>7;#Finance|3d309e6a-c4c0-4cbf-a9a0-23590fcd4ccb</vt:lpwstr>
  </property>
  <property fmtid="{D5CDD505-2E9C-101B-9397-08002B2CF9AE}" pid="8" name="Resource Type Keyword">
    <vt:lpwstr>21;#Templates and forms|1afef9a7-f53e-41a7-b820-5910c320b62e</vt:lpwstr>
  </property>
  <property fmtid="{D5CDD505-2E9C-101B-9397-08002B2CF9AE}" pid="9" name="SharedWithUsers">
    <vt:lpwstr>6179;#Marius Golubickis;#3105;#Jessica Richardson</vt:lpwstr>
  </property>
  <property fmtid="{D5CDD505-2E9C-101B-9397-08002B2CF9AE}" pid="10" name="TemplateUrl">
    <vt:lpwstr/>
  </property>
  <property fmtid="{D5CDD505-2E9C-101B-9397-08002B2CF9AE}" pid="11" name="TriggerFlowInfo">
    <vt:lpwstr/>
  </property>
  <property fmtid="{D5CDD505-2E9C-101B-9397-08002B2CF9AE}" pid="12" name="_ExtendedDescription">
    <vt:lpwstr/>
  </property>
  <property fmtid="{D5CDD505-2E9C-101B-9397-08002B2CF9AE}" pid="13" name="_SharedFileIndex">
    <vt:lpwstr/>
  </property>
  <property fmtid="{D5CDD505-2E9C-101B-9397-08002B2CF9AE}" pid="14" name="_SourceUrl">
    <vt:lpwstr/>
  </property>
  <property fmtid="{D5CDD505-2E9C-101B-9397-08002B2CF9AE}" pid="15" name="_dlc_policyId">
    <vt:lpwstr>0x0101003EB3C2F8472C0A45AB78907E1198F41C|-522813845</vt:lpwstr>
  </property>
  <property fmtid="{D5CDD505-2E9C-101B-9397-08002B2CF9AE}" pid="16" name="xd_ProgID">
    <vt:lpwstr/>
  </property>
  <property fmtid="{D5CDD505-2E9C-101B-9397-08002B2CF9AE}" pid="17" name="xd_Signature">
    <vt:bool>0</vt:bool>
  </property>
</Properties>
</file>