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<sst xmlns="http://schemas.openxmlformats.org/spreadsheetml/2006/main" count="532" uniqueCount="363">
  <si>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</si>
  <si>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</si>
  <si>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</si>
  <si>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</si>
  <si>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</si>
  <si>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</si>
  <si>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</si>
  <si>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</si>
  <si>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</si>
  <si>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</si>
  <si>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</si>
  <si>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</si>
  <si>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</si>
  <si>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</si>
  <si>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</si>
  <si>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</si>
  <si>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</si>
  <si>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</si>
  <si>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</si>
  <si>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</si>
  <si>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</si>
  <si>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</si>
  <si>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</si>
  <si>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</si>
  <si>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</si>
  <si>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</si>
  <si>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</si>
  <si>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</si>
  <si>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</si>
  <si>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</si>
  <si>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</si>
  <si>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&gt;=2020.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</si>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</sst>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color rgb="FF2E75B6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true" showOutlineSymbols="true" defaultGridColor="true" view="normal" topLeftCell="AI1" colorId="64" zoomScale="70" zoomScaleNormal="70" zoomScalePageLayoutView="100" workbookViewId="0">
      <selection pane="topLeft" activeCell="AJ6" activeCellId="0" sqref="AJ6"/>
    </sheetView>
  </sheetViews>
  <sheetFormatPr defaultColWidth="18.160156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6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10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4" t="s">
        <v>27</v>
      </c>
      <c r="AL1" s="5"/>
      <c r="AM1" s="6" t="s">
        <v>28</v>
      </c>
      <c r="AY1" s="7"/>
      <c r="AZ1" s="8" t="s">
        <v>29</v>
      </c>
      <c r="BA1" s="7"/>
      <c r="BB1" s="7"/>
      <c r="BC1" s="7"/>
      <c r="BD1" s="7"/>
      <c r="BE1" s="7"/>
      <c r="BF1" s="7"/>
      <c r="BG1" s="7"/>
      <c r="BH1" s="8" t="s">
        <v>30</v>
      </c>
      <c r="BI1" s="8" t="s">
        <v>30</v>
      </c>
      <c r="BJ1" s="7"/>
      <c r="BK1" s="7"/>
      <c r="BL1" s="8" t="s">
        <v>31</v>
      </c>
      <c r="BM1" s="7"/>
      <c r="BN1" s="7"/>
      <c r="BO1" s="7"/>
      <c r="BP1" s="7"/>
      <c r="BQ1" s="8" t="s">
        <v>30</v>
      </c>
      <c r="BR1" s="9" t="s">
        <v>30</v>
      </c>
      <c r="BS1" s="8" t="s">
        <v>30</v>
      </c>
      <c r="BT1" s="8" t="s">
        <v>30</v>
      </c>
      <c r="BU1" s="8" t="s">
        <v>30</v>
      </c>
      <c r="BV1" s="7"/>
      <c r="BW1" s="8" t="s">
        <v>32</v>
      </c>
      <c r="BX1" s="10" t="s">
        <v>33</v>
      </c>
      <c r="BY1" s="11" t="e">
        <f aca="false">+BY2/'Controllo dati aggregati'!$B$3</f>
        <v>#DIV/0!</v>
      </c>
      <c r="BZ1" s="11" t="e">
        <f aca="false">+BZ2/'Controllo dati aggregati'!$B$3</f>
        <v>#DIV/0!</v>
      </c>
      <c r="CA1" s="11" t="e">
        <f aca="false">+CA2/'Controllo dati aggregati'!$B$3</f>
        <v>#DIV/0!</v>
      </c>
      <c r="CB1" s="11" t="e">
        <f aca="false">+CB2/'Controllo dati aggregati'!$B$3</f>
        <v>#DIV/0!</v>
      </c>
      <c r="CC1" s="11" t="e">
        <f aca="false">+CC2/'Controllo dati aggregati'!$B$3</f>
        <v>#DIV/0!</v>
      </c>
      <c r="CD1" s="11" t="e">
        <f aca="false">+CD2/'Controllo dati aggregati'!$B$3</f>
        <v>#DIV/0!</v>
      </c>
      <c r="CE1" s="11" t="e">
        <f aca="false">+CE2/'Controllo dati aggregati'!$B$3</f>
        <v>#DIV/0!</v>
      </c>
      <c r="CF1" s="11" t="e">
        <f aca="false">+CF2/'Controllo dati aggregati'!$B$3</f>
        <v>#DIV/0!</v>
      </c>
      <c r="CG1" s="11" t="e">
        <f aca="false">+CG2/'Controllo dati aggregati'!$B$3</f>
        <v>#DIV/0!</v>
      </c>
      <c r="CH1" s="11" t="e">
        <f aca="false">+CH2/'Controllo dati aggregati'!$B$3</f>
        <v>#DIV/0!</v>
      </c>
      <c r="CI1" s="11" t="e">
        <f aca="false">+CI2/'Controllo dati aggregati'!$B$3</f>
        <v>#DIV/0!</v>
      </c>
      <c r="CJ1" s="11" t="e">
        <f aca="false">+CJ2/'Controllo dati aggregati'!$B$3</f>
        <v>#DIV/0!</v>
      </c>
      <c r="CK1" s="11" t="e">
        <f aca="false">+CK2/'Controllo dati aggregati'!$B$3</f>
        <v>#DIV/0!</v>
      </c>
      <c r="CL1" s="11" t="e">
        <f aca="false">+CL2/'Controllo dati aggregati'!$B$3</f>
        <v>#DIV/0!</v>
      </c>
      <c r="CM1" s="11" t="e">
        <f aca="false">+CM2/'Controllo dati aggregati'!$B$3</f>
        <v>#DIV/0!</v>
      </c>
      <c r="CN1" s="11" t="e">
        <f aca="false">+CN2/'Controllo dati aggregati'!$B$3</f>
        <v>#DIV/0!</v>
      </c>
      <c r="CO1" s="11" t="e">
        <f aca="false">+CO2/'Controllo dati aggregati'!$B$3</f>
        <v>#DIV/0!</v>
      </c>
      <c r="CP1" s="11" t="e">
        <f aca="false">+CP2/'Controllo dati aggregati'!$B$3</f>
        <v>#DIV/0!</v>
      </c>
      <c r="CQ1" s="11" t="e">
        <f aca="false">+CQ2/'Controllo dati aggregati'!$B$3</f>
        <v>#DIV/0!</v>
      </c>
      <c r="CR1" s="11" t="e">
        <f aca="false">+CR2/'Controllo dati aggregati'!$B$3</f>
        <v>#DIV/0!</v>
      </c>
      <c r="CS1" s="11" t="e">
        <f aca="false">+CS2/'Controllo dati aggregati'!$B$3</f>
        <v>#DIV/0!</v>
      </c>
      <c r="CT1" s="11" t="e">
        <f aca="false">+CT2/'Controllo dati aggregati'!$B$3</f>
        <v>#DIV/0!</v>
      </c>
      <c r="CU1" s="11" t="e">
        <f aca="false">+CU2/'Controllo dati aggregati'!$B$3</f>
        <v>#DIV/0!</v>
      </c>
      <c r="CV1" s="11" t="e">
        <f aca="false">+CV2/'Controllo dati aggregati'!$B$3</f>
        <v>#DIV/0!</v>
      </c>
      <c r="CW1" s="11" t="e">
        <f aca="false">+CW2/'Controllo dati aggregati'!$B$3</f>
        <v>#DIV/0!</v>
      </c>
      <c r="CX1" s="11" t="e">
        <f aca="false">+CX2/'Controllo dati aggregati'!$B$3</f>
        <v>#DIV/0!</v>
      </c>
      <c r="CY1" s="11" t="e">
        <f aca="false">+CY2/'Controllo dati aggregati'!$B$3</f>
        <v>#DIV/0!</v>
      </c>
      <c r="CZ1" s="11" t="e">
        <f aca="false">+CZ2/'Controllo dati aggregati'!$B$3</f>
        <v>#DIV/0!</v>
      </c>
      <c r="DA1" s="11" t="e">
        <f aca="false">+DA2/'Controllo dati aggregati'!$B$3</f>
        <v>#DIV/0!</v>
      </c>
    </row>
    <row r="2" s="12" customFormat="true" ht="12.75" hidden="false" customHeight="false" outlineLevel="0" collapsed="false">
      <c r="A2" s="12" t="s">
        <v>34</v>
      </c>
      <c r="B2" s="12" t="s">
        <v>34</v>
      </c>
      <c r="C2" s="12" t="s">
        <v>35</v>
      </c>
      <c r="D2" s="12" t="s">
        <v>34</v>
      </c>
      <c r="E2" s="12" t="s">
        <v>36</v>
      </c>
      <c r="F2" s="12" t="s">
        <v>37</v>
      </c>
      <c r="G2" s="12" t="s">
        <v>38</v>
      </c>
      <c r="H2" s="12" t="s">
        <v>37</v>
      </c>
      <c r="I2" s="12" t="s">
        <v>39</v>
      </c>
      <c r="J2" s="12" t="s">
        <v>37</v>
      </c>
      <c r="K2" s="12" t="s">
        <v>40</v>
      </c>
      <c r="L2" s="12" t="s">
        <v>37</v>
      </c>
      <c r="M2" s="12" t="s">
        <v>36</v>
      </c>
      <c r="N2" s="12" t="s">
        <v>34</v>
      </c>
      <c r="O2" s="12" t="s">
        <v>34</v>
      </c>
      <c r="P2" s="12" t="s">
        <v>41</v>
      </c>
      <c r="Q2" s="12" t="s">
        <v>34</v>
      </c>
      <c r="R2" s="12" t="s">
        <v>40</v>
      </c>
      <c r="S2" s="12" t="s">
        <v>37</v>
      </c>
      <c r="T2" s="12" t="s">
        <v>41</v>
      </c>
      <c r="U2" s="12" t="s">
        <v>36</v>
      </c>
      <c r="V2" s="12" t="s">
        <v>40</v>
      </c>
      <c r="W2" s="12" t="s">
        <v>41</v>
      </c>
      <c r="X2" s="12" t="s">
        <v>42</v>
      </c>
      <c r="Y2" s="12" t="s">
        <v>40</v>
      </c>
      <c r="Z2" s="12" t="s">
        <v>42</v>
      </c>
      <c r="AA2" s="12" t="s">
        <v>42</v>
      </c>
      <c r="AB2" s="12" t="s">
        <v>42</v>
      </c>
      <c r="AC2" s="12" t="s">
        <v>36</v>
      </c>
      <c r="AG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5" t="s">
        <v>43</v>
      </c>
      <c r="BY2" s="16" t="n">
        <f aca="false">+COUNTA(A:A)-4</f>
        <v>0</v>
      </c>
      <c r="BZ2" s="16" t="n">
        <f aca="false">+COUNTA(B:B)-4</f>
        <v>0</v>
      </c>
      <c r="CA2" s="16" t="n">
        <f aca="false">+COUNTA(C:C)-4</f>
        <v>0</v>
      </c>
      <c r="CB2" s="16" t="n">
        <f aca="false">+COUNTA(D:D)-4</f>
        <v>0</v>
      </c>
      <c r="CC2" s="16" t="n">
        <f aca="false">+COUNTA(E:E)-4</f>
        <v>0</v>
      </c>
      <c r="CD2" s="16" t="n">
        <f aca="false">+COUNTA(F:F)-4</f>
        <v>0</v>
      </c>
      <c r="CE2" s="16" t="n">
        <f aca="false">+COUNTA(G:G)-4</f>
        <v>0</v>
      </c>
      <c r="CF2" s="16" t="n">
        <f aca="false">+COUNTA(H:H)-4</f>
        <v>0</v>
      </c>
      <c r="CG2" s="16" t="n">
        <f aca="false">+COUNTA(I:I)-4</f>
        <v>0</v>
      </c>
      <c r="CH2" s="16" t="n">
        <f aca="false">+COUNTA(J:J)-4</f>
        <v>0</v>
      </c>
      <c r="CI2" s="16" t="n">
        <f aca="false">+COUNTA(K:K)-4</f>
        <v>0</v>
      </c>
      <c r="CJ2" s="16" t="n">
        <f aca="false">+COUNTA(L:L)-4</f>
        <v>0</v>
      </c>
      <c r="CK2" s="16" t="n">
        <f aca="false">+COUNTA(M:M)-4</f>
        <v>0</v>
      </c>
      <c r="CL2" s="16" t="n">
        <f aca="false">+COUNTA(N:N)-4</f>
        <v>0</v>
      </c>
      <c r="CM2" s="16" t="n">
        <f aca="false">+COUNTA(O:O)-4</f>
        <v>0</v>
      </c>
      <c r="CN2" s="16" t="n">
        <f aca="false">+COUNTA(P:P)-4</f>
        <v>0</v>
      </c>
      <c r="CO2" s="16" t="n">
        <f aca="false">+COUNTA(Q:Q)-4</f>
        <v>0</v>
      </c>
      <c r="CP2" s="16" t="n">
        <f aca="false">+COUNTA(R:R)-4</f>
        <v>0</v>
      </c>
      <c r="CQ2" s="16" t="n">
        <f aca="false">+COUNTA(S:S)-4</f>
        <v>0</v>
      </c>
      <c r="CR2" s="16" t="n">
        <f aca="false">+COUNTA(T:T)-4</f>
        <v>0</v>
      </c>
      <c r="CS2" s="16" t="n">
        <f aca="false">+COUNTA(U:U)-4</f>
        <v>0</v>
      </c>
      <c r="CT2" s="16" t="n">
        <f aca="false">+COUNTA(V:V)-4</f>
        <v>0</v>
      </c>
      <c r="CU2" s="16" t="n">
        <f aca="false">+COUNTA(W:W)-4</f>
        <v>0</v>
      </c>
      <c r="CV2" s="16" t="n">
        <f aca="false">+COUNTA(X:X)-4</f>
        <v>0</v>
      </c>
      <c r="CW2" s="16" t="n">
        <f aca="false">+COUNTA(Y:Y)-4</f>
        <v>0</v>
      </c>
      <c r="CX2" s="16" t="n">
        <f aca="false">+COUNTA(Z:Z)-4</f>
        <v>0</v>
      </c>
      <c r="CY2" s="16" t="n">
        <f aca="false">+COUNTA(AA:AA)-4</f>
        <v>0</v>
      </c>
      <c r="CZ2" s="16" t="n">
        <f aca="false">+COUNTA(AB:AB)-4</f>
        <v>0</v>
      </c>
      <c r="DA2" s="16" t="n">
        <f aca="false">+COUNTA(AC:AC)-4</f>
        <v>0</v>
      </c>
    </row>
    <row r="3" s="12" customFormat="true" ht="15" hidden="false" customHeight="false" outlineLevel="0" collapsed="false">
      <c r="A3" s="17" t="s">
        <v>44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48</v>
      </c>
      <c r="I3" s="17" t="s">
        <v>50</v>
      </c>
      <c r="J3" s="17" t="s">
        <v>48</v>
      </c>
      <c r="K3" s="17" t="s">
        <v>51</v>
      </c>
      <c r="L3" s="17" t="s">
        <v>48</v>
      </c>
      <c r="M3" s="17" t="s">
        <v>47</v>
      </c>
      <c r="N3" s="17" t="s">
        <v>46</v>
      </c>
      <c r="O3" s="17" t="s">
        <v>46</v>
      </c>
      <c r="P3" s="17" t="s">
        <v>52</v>
      </c>
      <c r="Q3" s="17" t="s">
        <v>46</v>
      </c>
      <c r="R3" s="17" t="s">
        <v>51</v>
      </c>
      <c r="S3" s="17" t="s">
        <v>48</v>
      </c>
      <c r="T3" s="17" t="s">
        <v>52</v>
      </c>
      <c r="U3" s="17" t="s">
        <v>47</v>
      </c>
      <c r="V3" s="17" t="s">
        <v>51</v>
      </c>
      <c r="W3" s="17" t="s">
        <v>52</v>
      </c>
      <c r="X3" s="17" t="s">
        <v>53</v>
      </c>
      <c r="Y3" s="17" t="s">
        <v>51</v>
      </c>
      <c r="Z3" s="17" t="s">
        <v>53</v>
      </c>
      <c r="AA3" s="17" t="s">
        <v>53</v>
      </c>
      <c r="AB3" s="17" t="s">
        <v>53</v>
      </c>
      <c r="AC3" s="17" t="s">
        <v>47</v>
      </c>
      <c r="AE3" s="13"/>
      <c r="AF3" s="13"/>
      <c r="AG3" s="13"/>
      <c r="DD3" s="18"/>
      <c r="DE3" s="18"/>
    </row>
    <row r="4" s="1" customFormat="true" ht="56.25" hidden="false" customHeight="tru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63</v>
      </c>
      <c r="K4" s="19" t="s">
        <v>64</v>
      </c>
      <c r="L4" s="19" t="s">
        <v>65</v>
      </c>
      <c r="M4" s="19" t="s">
        <v>66</v>
      </c>
      <c r="N4" s="19" t="s">
        <v>67</v>
      </c>
      <c r="O4" s="19" t="s">
        <v>68</v>
      </c>
      <c r="P4" s="19" t="s">
        <v>69</v>
      </c>
      <c r="Q4" s="19" t="s">
        <v>70</v>
      </c>
      <c r="R4" s="19" t="s">
        <v>71</v>
      </c>
      <c r="S4" s="19" t="s">
        <v>72</v>
      </c>
      <c r="T4" s="19" t="s">
        <v>73</v>
      </c>
      <c r="U4" s="19" t="s">
        <v>74</v>
      </c>
      <c r="V4" s="19" t="s">
        <v>75</v>
      </c>
      <c r="W4" s="19" t="s">
        <v>76</v>
      </c>
      <c r="X4" s="19" t="s">
        <v>77</v>
      </c>
      <c r="Y4" s="19" t="s">
        <v>78</v>
      </c>
      <c r="Z4" s="19" t="s">
        <v>79</v>
      </c>
      <c r="AA4" s="19" t="s">
        <v>80</v>
      </c>
      <c r="AB4" s="19" t="s">
        <v>81</v>
      </c>
      <c r="AC4" s="19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0" t="s">
        <v>123</v>
      </c>
      <c r="BT4" s="20" t="s">
        <v>124</v>
      </c>
      <c r="BU4" s="20" t="s">
        <v>125</v>
      </c>
      <c r="BV4" s="20" t="s">
        <v>126</v>
      </c>
      <c r="BW4" s="21" t="s">
        <v>127</v>
      </c>
      <c r="BY4" s="22" t="s">
        <v>54</v>
      </c>
      <c r="BZ4" s="22" t="s">
        <v>128</v>
      </c>
      <c r="CA4" s="22" t="s">
        <v>56</v>
      </c>
      <c r="CB4" s="22" t="s">
        <v>57</v>
      </c>
      <c r="CC4" s="22" t="s">
        <v>58</v>
      </c>
      <c r="CD4" s="22" t="s">
        <v>59</v>
      </c>
      <c r="CE4" s="22" t="s">
        <v>60</v>
      </c>
      <c r="CF4" s="22" t="s">
        <v>61</v>
      </c>
      <c r="CG4" s="22" t="s">
        <v>62</v>
      </c>
      <c r="CH4" s="22" t="s">
        <v>63</v>
      </c>
      <c r="CI4" s="22" t="s">
        <v>64</v>
      </c>
      <c r="CJ4" s="22" t="s">
        <v>65</v>
      </c>
      <c r="CK4" s="22" t="s">
        <v>66</v>
      </c>
      <c r="CL4" s="22" t="s">
        <v>67</v>
      </c>
      <c r="CM4" s="22" t="s">
        <v>68</v>
      </c>
      <c r="CN4" s="22" t="s">
        <v>69</v>
      </c>
      <c r="CO4" s="22" t="s">
        <v>70</v>
      </c>
      <c r="CP4" s="22" t="s">
        <v>71</v>
      </c>
      <c r="CQ4" s="22" t="s">
        <v>72</v>
      </c>
      <c r="CR4" s="22" t="s">
        <v>73</v>
      </c>
      <c r="CS4" s="22" t="s">
        <v>74</v>
      </c>
      <c r="CT4" s="22" t="s">
        <v>75</v>
      </c>
      <c r="CU4" s="22" t="s">
        <v>76</v>
      </c>
      <c r="CV4" s="22" t="s">
        <v>77</v>
      </c>
      <c r="CW4" s="22" t="s">
        <v>129</v>
      </c>
      <c r="CX4" s="22" t="s">
        <v>79</v>
      </c>
      <c r="CY4" s="22" t="s">
        <v>80</v>
      </c>
      <c r="CZ4" s="22" t="s">
        <v>81</v>
      </c>
      <c r="DA4" s="22" t="s">
        <v>82</v>
      </c>
      <c r="DB4" s="23" t="s">
        <v>127</v>
      </c>
      <c r="DD4" s="24"/>
      <c r="DE4" s="24"/>
    </row>
    <row r="5" customFormat="false" ht="76.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J5" s="25"/>
      <c r="K5" s="26"/>
      <c r="L5" s="25"/>
      <c r="N5" s="25"/>
      <c r="O5" s="25"/>
      <c r="P5" s="25"/>
      <c r="Q5" s="25"/>
      <c r="R5" s="25"/>
      <c r="S5" s="25"/>
      <c r="T5" s="25"/>
      <c r="V5" s="25"/>
      <c r="W5" s="25"/>
      <c r="X5" s="25"/>
      <c r="Y5" s="26"/>
      <c r="Z5" s="25"/>
      <c r="AA5" s="25"/>
      <c r="AB5" s="25"/>
      <c r="AC5" s="25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7" t="n">
        <f aca="false">+IF(D5&gt;0,0,1)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28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28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28" t="n">
        <f aca="false">+IF(I5=9999,0,IF(I5&gt;=2020,IF(OR(S5="A",S5="B"),0,1),0))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28" t="n">
        <f aca="false">+IF(X5&lt;&gt;"", IF(X5&gt;=0,0,1),1)</f>
        <v>1</v>
      </c>
      <c r="BR5" s="28" t="n">
        <f aca="false">+IF(X5="", 1,IF(X5=0,IF(Y5=0,0,1),IF(Y5&gt;0,0,1)))</f>
        <v>1</v>
      </c>
      <c r="BS5" s="28" t="n">
        <f aca="false">+IF(Z5&lt;&gt;"", IF(Z5&gt;=0,0,1),1)</f>
        <v>1</v>
      </c>
      <c r="BT5" s="28" t="n">
        <f aca="false">+IF(AA5&lt;&gt;"", IF(AA5&gt;=0,0,1),1)</f>
        <v>1</v>
      </c>
      <c r="BU5" s="28" t="n">
        <f aca="false">+IF(AB5&lt;&gt;"", IF(AB5&gt;=0,0,1),1)</f>
        <v>1</v>
      </c>
      <c r="BV5" s="1" t="n">
        <f aca="false">+IF(AND(AC5&gt;=1,AC5&lt;=6),0,1)</f>
        <v>1</v>
      </c>
      <c r="BW5" s="28" t="n">
        <f aca="false">+IF(I5='ANNO INPUT'!$A$1,IF(COUNTBLANK(SHP_Acquedotto!A5:AC5)=0,0,1),0)</f>
        <v>0</v>
      </c>
      <c r="BY5" s="29" t="str">
        <f aca="false">IF(SUM(AE:AE)=0,"OK","Attenzione! Codice rete mancante")</f>
        <v>Attenzione! Codice rete mancante</v>
      </c>
      <c r="BZ5" s="29" t="str">
        <f aca="false">IF(SUM(AG:AG)=0,"OK","Attenzione! Comune nome mancante")</f>
        <v>Attenzione! Comune nome mancante</v>
      </c>
      <c r="CA5" s="29" t="str">
        <f aca="false">IF(SUM(AH:AH)=0,"OK","Attenzione! Codice ISTAT comune mancante")</f>
        <v>Attenzione! Codice ISTAT comune mancante</v>
      </c>
      <c r="CB5" s="29" t="str">
        <f aca="false">IF(SUM(AI:AI)=0,"OK","Attenzione! Codice tratto rete mancante")</f>
        <v>Attenzione! Codice tratto rete mancante</v>
      </c>
      <c r="CC5" s="29" t="str">
        <f aca="false">IF(SUM(AL:AL)=0,"OK","Attenzione! Id_materiale mancante")</f>
        <v>Attenzione! Id_materiale mancante</v>
      </c>
      <c r="CD5" s="29" t="str">
        <f aca="false">IF(SUM(AN:AN)=0,"OK","Attenzione! Idx_materiale mancante")</f>
        <v>Attenzione! Idx_materiale mancante</v>
      </c>
      <c r="CE5" s="29" t="str">
        <f aca="false">IF(SUM(AP:AP)=0,"OK","Attenzione! Diametro mancante o pari a 0")</f>
        <v>Attenzione! Diametro mancante o pari a 0</v>
      </c>
      <c r="CF5" s="29" t="str">
        <f aca="false">IF(SUM(AQ:AQ)=0,"OK","Attenzione! Idx_diametro mancante")</f>
        <v>Attenzione! Idx_diametro mancante</v>
      </c>
      <c r="CG5" s="29" t="str">
        <f aca="false">IF(SUM(AS:AS)=0,"OK","Attenzione! Anno di messa in opera del tratto mancante")</f>
        <v>Attenzione! Anno di messa in opera del tratto mancante</v>
      </c>
      <c r="CH5" s="29" t="str">
        <f aca="false">IF(SUM(AU:AU)=0,"OK","Attenzione! Idx anno di posa mancante")</f>
        <v>Attenzione! Idx anno di posa mancante</v>
      </c>
      <c r="CI5" s="29" t="str">
        <f aca="false">IF(SUM(AW:AW)=0,"OK","Attenzione! Lunghezza del tratto mancante")</f>
        <v>Attenzione! Lunghezza del tratto mancante</v>
      </c>
      <c r="CJ5" s="30" t="str">
        <f aca="false">IF(SUM(AY:AY)=0,"OK","Attenzione! Idx lunghezza mancante")</f>
        <v>Attenzione! Idx lunghezza mancante</v>
      </c>
      <c r="CK5" s="31" t="str">
        <f aca="false">IF(SUM(BA:BA)=0,"OK","Attenzione! Id conservazione mancante")</f>
        <v>Attenzione! Id conservazione mancante</v>
      </c>
      <c r="CL5" s="31" t="str">
        <f aca="false">IF(SUM(BD:BD)=0,"OK","Attenzione! Tipo rete mancante")</f>
        <v>Attenzione! Tipo rete mancante</v>
      </c>
      <c r="CM5" s="31" t="str">
        <f aca="false">IF(SUM(BF:BF)=0,"OK","Attenzione! Tipo acqua mancante")</f>
        <v>Attenzione! Tipo acqua mancante</v>
      </c>
      <c r="CN5" s="29" t="str">
        <f aca="false">IF(SUM(BH:BH)=0,"OK","Attenzione! Indicazione di funzionamento a gravità mancante o non ammessa")</f>
        <v>Attenzione! Indicazione di funzionamento a gravità mancante o non ammessa</v>
      </c>
      <c r="CO5" s="29" t="str">
        <f aca="false">IF(SUM(BI:BI)=0,"OK","Attenzione! Indicazione di copertura mancante")</f>
        <v>Attenzione! Indicazione di copertura mancante</v>
      </c>
      <c r="CP5" s="29" t="str">
        <f aca="false">IF(SUM(BJ:BJ)=0,"OK","Attenzione! Indicazione di profondità di posa mancante")</f>
        <v>Attenzione! Indicazione di profondità di posa mancante</v>
      </c>
      <c r="CQ5" s="29" t="str">
        <f aca="false">IF(SUM(BK:BK)=0,"OK","Attenzione! Idx profondità di posa mancante")</f>
        <v>Attenzione! Idx profondità di posa mancante</v>
      </c>
      <c r="CR5" s="29" t="str">
        <f aca="false">IF(SUM(BM:BM)=0,"OK","Attenzione! Indicazione di sistema di gestione della pressione mancante o non corretto")</f>
        <v>OK</v>
      </c>
      <c r="CS5" s="29" t="str">
        <f aca="false">IF(SUM(BN:BN)=0,"OK","Attenzione! Indicazione di tipo telecontrollo mancante o errata")</f>
        <v>Attenzione! Indicazione di tipo telecontrollo mancante o errata</v>
      </c>
      <c r="CT5" s="29" t="str">
        <f aca="false">IF(SUM(BO:BO)=0,"OK","Attenzione! Indicazione di pressione media di esercizio mancante o errata")</f>
        <v>Attenzione! Indicazione di pressione media di esercizio mancante o errata</v>
      </c>
      <c r="CU5" s="31" t="str">
        <f aca="false">IF(SUM(BP:BP)=0,"OK","Attenzione! Indicazione di protezione catodica mancante o errata")</f>
        <v>OK</v>
      </c>
      <c r="CV5" s="31" t="str">
        <f aca="false">IF(SUM(BQ:BQ)=0,"OK","Attenzione! Indicazione di numero allacci mancante")</f>
        <v>Attenzione! Indicazione di numero allacci mancante</v>
      </c>
      <c r="CW5" s="31" t="str">
        <f aca="false">IF(SUM(BR:BR)=0,"OK","Attenzione! Indicazione di lunghezza allacci mancante o errata")</f>
        <v>Attenzione! Indicazione di lunghezza allacci mancante o errata</v>
      </c>
      <c r="CX5" s="31" t="str">
        <f aca="false">IF(SUM(BS:BS)=0,"OK","Attenzione! Indicazione di numero di riparazioni su allacci mancante")</f>
        <v>Attenzione! Indicazione di numero di riparazioni su allacci mancante</v>
      </c>
      <c r="CY5" s="31" t="str">
        <f aca="false">IF(SUM(BT:BT)=0,"OK","Attenzione! Indicazione di numero di riparazioni su rete mancante")</f>
        <v>Attenzione! Indicazione di numero di riparazioni su rete mancante</v>
      </c>
      <c r="CZ5" s="31" t="str">
        <f aca="false">IF(SUM(BU:BU)=0,"OK","Attenzione! Indicazione di numero di utenti con misuratore mancante")</f>
        <v>Attenzione! Indicazione di numero di utenti con misuratore mancante</v>
      </c>
      <c r="DA5" s="29" t="str">
        <f aca="false">IF(SUM(BV:BV)=0,"OK","Attenzione! Indicazione di opera stato mancante o errata")</f>
        <v>Attenzione! Indicazione di opera stato mancante o errata</v>
      </c>
      <c r="DB5" s="32" t="str">
        <f aca="false">IF(SUM(BW:BW)=0,"OK","Attenzione! I campi relativi ai nuovi tratti non sono compilati al 100%")</f>
        <v>OK</v>
      </c>
      <c r="DD5" s="33"/>
      <c r="DE5" s="33"/>
    </row>
    <row r="6" customFormat="false" ht="76.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J6" s="25"/>
      <c r="K6" s="26"/>
      <c r="L6" s="25"/>
      <c r="N6" s="25"/>
      <c r="O6" s="25"/>
      <c r="P6" s="25"/>
      <c r="Q6" s="25"/>
      <c r="R6" s="25"/>
      <c r="S6" s="25"/>
      <c r="T6" s="25"/>
      <c r="V6" s="25"/>
      <c r="W6" s="25"/>
      <c r="X6" s="25"/>
      <c r="Y6" s="26"/>
      <c r="Z6" s="25"/>
      <c r="AA6" s="25"/>
      <c r="AB6" s="25"/>
      <c r="AC6" s="25"/>
      <c r="AD6" s="25"/>
      <c r="AH6" s="1"/>
      <c r="AI6" s="1"/>
      <c r="AJ6" s="2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4" t="e">
        <f aca="false">+IF(SUM(AF:AF)=0,"OK","Attenzione! Codice rete si riferisce a rete in stato opera &gt;2 o mancante")</f>
        <v>#N/A</v>
      </c>
      <c r="CB6" s="35" t="str">
        <f aca="false">IF(SUM(AJ:AJ)=0,"OK","Attenzione! Il codice del tratto non è univoco!")</f>
        <v>Attenzione! Il codice del tratto non è univoco!</v>
      </c>
      <c r="CC6" s="29" t="str">
        <f aca="false">IF(SUM(AM:AM)=0,"OK","Attenzione! Id del materiale non compreso nei valori ammessi")</f>
        <v>Attenzione! Id del materiale non compreso nei valori ammessi</v>
      </c>
      <c r="CD6" s="29" t="str">
        <f aca="false">IF(SUM(AO:AO)=0,"OK","Attenzione! Idx del materiale non congruente con anno di messa in opera del tratto")</f>
        <v>OK</v>
      </c>
      <c r="CF6" s="29" t="str">
        <f aca="false">IF(SUM(AR:AR)=0,"OK","Attenzione! Idx diametro non congruente con anno di messa in opera del tratto")</f>
        <v>OK</v>
      </c>
      <c r="CG6" s="29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29" t="str">
        <f aca="false">IF(SUM(AV:AV)=0,"OK","Attenzione! Idx_anno non congruente con anno di messa in opera del tratto")</f>
        <v>OK</v>
      </c>
      <c r="CI6" s="29" t="str">
        <f aca="false">IF(SUM(AX:AX)=0,"OK","Attenzione! Riscontrata lunghezza inferiore a 1 metro. Verificare i dati o motivare")</f>
        <v>Attenzione! Riscontrata lunghezza inferiore a 1 metro. Verificare i dati o motivare</v>
      </c>
      <c r="CJ6" s="30" t="str">
        <f aca="false">IF(SUM(AZ:AZ)=0,"OK","Attenzione! Idx lunghezza non congruente con anno di messa in opera del tratto")</f>
        <v>OK</v>
      </c>
      <c r="CK6" s="31" t="str">
        <f aca="false">IF(SUM(BB:BB)=0,"OK","Attenzione! Id conservazione non compreso nei valori accettabili")</f>
        <v>Attenzione! Id conservazione non compreso nei valori accettabili</v>
      </c>
      <c r="CL6" s="31" t="str">
        <f aca="false">IF(SUM(BE:BE)=0,"OK","Attenzione!Tipo rete non compreso nei valori accettabili")</f>
        <v>Attenzione!Tipo rete non compreso nei valori accettabili</v>
      </c>
      <c r="CM6" s="31" t="str">
        <f aca="false">IF(SUM(BG:BG)=0,"OK","Attenzione! Tipo acqua non compreso nei valori accettabili")</f>
        <v>Attenzione! Tipo acqua non compreso nei valori accettabili</v>
      </c>
      <c r="CQ6" s="31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J7" s="25"/>
      <c r="K7" s="26"/>
      <c r="L7" s="25"/>
      <c r="N7" s="25"/>
      <c r="O7" s="25"/>
      <c r="P7" s="25"/>
      <c r="Q7" s="25"/>
      <c r="R7" s="25"/>
      <c r="S7" s="25"/>
      <c r="T7" s="25"/>
      <c r="V7" s="25"/>
      <c r="W7" s="25"/>
      <c r="X7" s="25"/>
      <c r="Y7" s="26"/>
      <c r="Z7" s="25"/>
      <c r="AA7" s="25"/>
      <c r="AB7" s="25"/>
      <c r="AC7" s="25"/>
      <c r="AD7" s="25"/>
      <c r="AH7" s="1"/>
      <c r="AI7" s="1"/>
      <c r="AJ7" s="2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CB7" s="35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1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J8" s="25"/>
      <c r="K8" s="26"/>
      <c r="L8" s="25"/>
      <c r="N8" s="25"/>
      <c r="O8" s="25"/>
      <c r="P8" s="25"/>
      <c r="Q8" s="25"/>
      <c r="R8" s="25"/>
      <c r="S8" s="25"/>
      <c r="T8" s="25"/>
      <c r="V8" s="25"/>
      <c r="W8" s="25"/>
      <c r="X8" s="25"/>
      <c r="Y8" s="26"/>
      <c r="Z8" s="25"/>
      <c r="AA8" s="25"/>
      <c r="AB8" s="25"/>
      <c r="AC8" s="25"/>
      <c r="AD8" s="25"/>
      <c r="AH8" s="1"/>
      <c r="AI8" s="1"/>
      <c r="AJ8" s="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J9" s="25"/>
      <c r="K9" s="26"/>
      <c r="L9" s="25"/>
      <c r="N9" s="25"/>
      <c r="O9" s="25"/>
      <c r="P9" s="25"/>
      <c r="Q9" s="25"/>
      <c r="R9" s="25"/>
      <c r="S9" s="25"/>
      <c r="T9" s="25"/>
      <c r="V9" s="25"/>
      <c r="W9" s="25"/>
      <c r="X9" s="25"/>
      <c r="Y9" s="26"/>
      <c r="Z9" s="25"/>
      <c r="AA9" s="25"/>
      <c r="AB9" s="25"/>
      <c r="AC9" s="25"/>
      <c r="AD9" s="25"/>
      <c r="AH9" s="1"/>
      <c r="AI9" s="1"/>
      <c r="AJ9" s="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J10" s="25"/>
      <c r="K10" s="26"/>
      <c r="L10" s="25"/>
      <c r="N10" s="25"/>
      <c r="O10" s="25"/>
      <c r="P10" s="25"/>
      <c r="Q10" s="25"/>
      <c r="R10" s="25"/>
      <c r="S10" s="25"/>
      <c r="T10" s="25"/>
      <c r="V10" s="25"/>
      <c r="W10" s="25"/>
      <c r="X10" s="25"/>
      <c r="Y10" s="26"/>
      <c r="Z10" s="25"/>
      <c r="AA10" s="25"/>
      <c r="AB10" s="25"/>
      <c r="AC10" s="25"/>
      <c r="AD10" s="25"/>
      <c r="AH10" s="1"/>
      <c r="AI10" s="1"/>
      <c r="AJ10" s="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J11" s="25"/>
      <c r="K11" s="26"/>
      <c r="L11" s="25"/>
      <c r="N11" s="25"/>
      <c r="O11" s="25"/>
      <c r="P11" s="25"/>
      <c r="Q11" s="25"/>
      <c r="R11" s="25"/>
      <c r="S11" s="25"/>
      <c r="T11" s="25"/>
      <c r="V11" s="25"/>
      <c r="W11" s="25"/>
      <c r="X11" s="25"/>
      <c r="Y11" s="26"/>
      <c r="Z11" s="25"/>
      <c r="AA11" s="25"/>
      <c r="AB11" s="25"/>
      <c r="AC11" s="25"/>
      <c r="AD11" s="25"/>
      <c r="AH11" s="1"/>
      <c r="AI11" s="1"/>
      <c r="AJ11" s="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J12" s="25"/>
      <c r="K12" s="26"/>
      <c r="L12" s="25"/>
      <c r="N12" s="25"/>
      <c r="O12" s="25"/>
      <c r="P12" s="25"/>
      <c r="Q12" s="25"/>
      <c r="R12" s="25"/>
      <c r="S12" s="25"/>
      <c r="T12" s="25"/>
      <c r="V12" s="25"/>
      <c r="W12" s="25"/>
      <c r="X12" s="25"/>
      <c r="Y12" s="26"/>
      <c r="Z12" s="25"/>
      <c r="AA12" s="25"/>
      <c r="AB12" s="25"/>
      <c r="AC12" s="25"/>
      <c r="AD12" s="25"/>
      <c r="AH12" s="1"/>
      <c r="AI12" s="1"/>
      <c r="AJ12" s="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J13" s="25"/>
      <c r="K13" s="26"/>
      <c r="L13" s="25"/>
      <c r="N13" s="25"/>
      <c r="O13" s="25"/>
      <c r="P13" s="25"/>
      <c r="Q13" s="25"/>
      <c r="R13" s="25"/>
      <c r="S13" s="25"/>
      <c r="T13" s="25"/>
      <c r="V13" s="25"/>
      <c r="W13" s="25"/>
      <c r="X13" s="25"/>
      <c r="Y13" s="26"/>
      <c r="Z13" s="25"/>
      <c r="AA13" s="25"/>
      <c r="AB13" s="25"/>
      <c r="AC13" s="25"/>
      <c r="AD13" s="25"/>
      <c r="AH13" s="1"/>
      <c r="AI13" s="1"/>
      <c r="AJ13" s="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J14" s="25"/>
      <c r="K14" s="26"/>
      <c r="L14" s="25"/>
      <c r="N14" s="25"/>
      <c r="O14" s="25"/>
      <c r="P14" s="25"/>
      <c r="Q14" s="25"/>
      <c r="R14" s="25"/>
      <c r="S14" s="25"/>
      <c r="T14" s="25"/>
      <c r="V14" s="25"/>
      <c r="W14" s="25"/>
      <c r="X14" s="25"/>
      <c r="Y14" s="26"/>
      <c r="Z14" s="25"/>
      <c r="AA14" s="25"/>
      <c r="AB14" s="25"/>
      <c r="AC14" s="25"/>
      <c r="AD14" s="25"/>
      <c r="AH14" s="1"/>
      <c r="AI14" s="1"/>
      <c r="AJ14" s="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J15" s="25"/>
      <c r="K15" s="26"/>
      <c r="L15" s="25"/>
      <c r="N15" s="25"/>
      <c r="O15" s="25"/>
      <c r="P15" s="25"/>
      <c r="Q15" s="25"/>
      <c r="R15" s="25"/>
      <c r="S15" s="25"/>
      <c r="T15" s="25"/>
      <c r="V15" s="25"/>
      <c r="W15" s="25"/>
      <c r="X15" s="25"/>
      <c r="Y15" s="26"/>
      <c r="Z15" s="25"/>
      <c r="AA15" s="25"/>
      <c r="AB15" s="25"/>
      <c r="AC15" s="25"/>
      <c r="AD15" s="25"/>
      <c r="AH15" s="1"/>
      <c r="AI15" s="1"/>
      <c r="AJ15" s="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J16" s="25"/>
      <c r="K16" s="26"/>
      <c r="L16" s="25"/>
      <c r="N16" s="25"/>
      <c r="O16" s="25"/>
      <c r="P16" s="25"/>
      <c r="Q16" s="25"/>
      <c r="R16" s="25"/>
      <c r="S16" s="25"/>
      <c r="T16" s="25"/>
      <c r="V16" s="25"/>
      <c r="W16" s="25"/>
      <c r="X16" s="25"/>
      <c r="Y16" s="26"/>
      <c r="Z16" s="25"/>
      <c r="AA16" s="25"/>
      <c r="AB16" s="25"/>
      <c r="AC16" s="25"/>
      <c r="AD16" s="25"/>
      <c r="AH16" s="1"/>
      <c r="AI16" s="1"/>
      <c r="AJ16" s="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J17" s="25"/>
      <c r="K17" s="26"/>
      <c r="L17" s="25"/>
      <c r="N17" s="25"/>
      <c r="O17" s="25"/>
      <c r="P17" s="25"/>
      <c r="Q17" s="25"/>
      <c r="R17" s="25"/>
      <c r="S17" s="25"/>
      <c r="T17" s="25"/>
      <c r="V17" s="25"/>
      <c r="W17" s="25"/>
      <c r="X17" s="25"/>
      <c r="Y17" s="26"/>
      <c r="Z17" s="25"/>
      <c r="AA17" s="25"/>
      <c r="AB17" s="25"/>
      <c r="AC17" s="25"/>
      <c r="AD17" s="25"/>
      <c r="AH17" s="1"/>
      <c r="AI17" s="1"/>
      <c r="AJ17" s="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J18" s="25"/>
      <c r="K18" s="26"/>
      <c r="L18" s="25"/>
      <c r="N18" s="25"/>
      <c r="O18" s="25"/>
      <c r="P18" s="25"/>
      <c r="Q18" s="25"/>
      <c r="R18" s="25"/>
      <c r="S18" s="25"/>
      <c r="T18" s="25"/>
      <c r="V18" s="25"/>
      <c r="W18" s="25"/>
      <c r="X18" s="25"/>
      <c r="Y18" s="26"/>
      <c r="Z18" s="25"/>
      <c r="AA18" s="25"/>
      <c r="AB18" s="25"/>
      <c r="AC18" s="25"/>
      <c r="AD18" s="25"/>
      <c r="AH18" s="1"/>
      <c r="AI18" s="1"/>
      <c r="AJ18" s="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J19" s="25"/>
      <c r="K19" s="26"/>
      <c r="L19" s="25"/>
      <c r="N19" s="25"/>
      <c r="O19" s="25"/>
      <c r="P19" s="25"/>
      <c r="Q19" s="25"/>
      <c r="R19" s="25"/>
      <c r="S19" s="25"/>
      <c r="T19" s="25"/>
      <c r="V19" s="25"/>
      <c r="W19" s="25"/>
      <c r="X19" s="25"/>
      <c r="Y19" s="26"/>
      <c r="Z19" s="25"/>
      <c r="AA19" s="25"/>
      <c r="AB19" s="25"/>
      <c r="AC19" s="25"/>
      <c r="AD19" s="25"/>
      <c r="AH19" s="1"/>
      <c r="AI19" s="1"/>
      <c r="AJ19" s="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J20" s="25"/>
      <c r="K20" s="26"/>
      <c r="L20" s="25"/>
      <c r="N20" s="25"/>
      <c r="O20" s="25"/>
      <c r="P20" s="25"/>
      <c r="Q20" s="25"/>
      <c r="R20" s="25"/>
      <c r="S20" s="25"/>
      <c r="T20" s="25"/>
      <c r="V20" s="25"/>
      <c r="W20" s="25"/>
      <c r="X20" s="25"/>
      <c r="Y20" s="26"/>
      <c r="Z20" s="25"/>
      <c r="AA20" s="25"/>
      <c r="AB20" s="25"/>
      <c r="AC20" s="25"/>
      <c r="AD20" s="25"/>
      <c r="AH20" s="1"/>
      <c r="AI20" s="1"/>
      <c r="AJ20" s="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J21" s="25"/>
      <c r="K21" s="26"/>
      <c r="L21" s="25"/>
      <c r="N21" s="25"/>
      <c r="O21" s="25"/>
      <c r="P21" s="25"/>
      <c r="Q21" s="25"/>
      <c r="R21" s="25"/>
      <c r="S21" s="25"/>
      <c r="T21" s="25"/>
      <c r="V21" s="25"/>
      <c r="W21" s="25"/>
      <c r="X21" s="25"/>
      <c r="Y21" s="26"/>
      <c r="Z21" s="25"/>
      <c r="AA21" s="25"/>
      <c r="AB21" s="25"/>
      <c r="AC21" s="25"/>
      <c r="AD21" s="25"/>
      <c r="AH21" s="1"/>
      <c r="AI21" s="1"/>
      <c r="AJ21" s="2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J22" s="25"/>
      <c r="K22" s="26"/>
      <c r="L22" s="25"/>
      <c r="N22" s="25"/>
      <c r="O22" s="25"/>
      <c r="P22" s="25"/>
      <c r="Q22" s="25"/>
      <c r="R22" s="25"/>
      <c r="S22" s="25"/>
      <c r="T22" s="25"/>
      <c r="V22" s="25"/>
      <c r="W22" s="25"/>
      <c r="X22" s="25"/>
      <c r="Y22" s="26"/>
      <c r="Z22" s="25"/>
      <c r="AA22" s="25"/>
      <c r="AB22" s="25"/>
      <c r="AC22" s="25"/>
      <c r="AD22" s="25"/>
      <c r="AH22" s="1"/>
      <c r="AI22" s="1"/>
      <c r="AJ22" s="2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J23" s="25"/>
      <c r="K23" s="26"/>
      <c r="L23" s="25"/>
      <c r="N23" s="25"/>
      <c r="O23" s="25"/>
      <c r="P23" s="25"/>
      <c r="Q23" s="25"/>
      <c r="R23" s="25"/>
      <c r="S23" s="25"/>
      <c r="T23" s="25"/>
      <c r="V23" s="25"/>
      <c r="W23" s="25"/>
      <c r="X23" s="25"/>
      <c r="Y23" s="26"/>
      <c r="Z23" s="25"/>
      <c r="AA23" s="25"/>
      <c r="AB23" s="25"/>
      <c r="AC23" s="25"/>
      <c r="AD23" s="25"/>
      <c r="AH23" s="1"/>
      <c r="AI23" s="1"/>
      <c r="AJ23" s="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J24" s="25"/>
      <c r="K24" s="26"/>
      <c r="L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6"/>
      <c r="Z24" s="25"/>
      <c r="AA24" s="25"/>
      <c r="AB24" s="25"/>
      <c r="AC24" s="25"/>
      <c r="AD24" s="25"/>
      <c r="AH24" s="1"/>
      <c r="AI24" s="1"/>
      <c r="AJ24" s="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J25" s="25"/>
      <c r="K25" s="26"/>
      <c r="L25" s="25"/>
      <c r="N25" s="25"/>
      <c r="O25" s="25"/>
      <c r="P25" s="25"/>
      <c r="Q25" s="25"/>
      <c r="R25" s="25"/>
      <c r="S25" s="25"/>
      <c r="T25" s="25"/>
      <c r="V25" s="25"/>
      <c r="W25" s="25"/>
      <c r="X25" s="25"/>
      <c r="Y25" s="26"/>
      <c r="Z25" s="25"/>
      <c r="AA25" s="25"/>
      <c r="AB25" s="25"/>
      <c r="AC25" s="25"/>
      <c r="AD25" s="25"/>
      <c r="AH25" s="1"/>
      <c r="AI25" s="1"/>
      <c r="AJ25" s="27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J26" s="25"/>
      <c r="K26" s="26"/>
      <c r="L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6"/>
      <c r="Z26" s="25"/>
      <c r="AA26" s="25"/>
      <c r="AB26" s="25"/>
      <c r="AC26" s="25"/>
      <c r="AD26" s="25"/>
      <c r="AH26" s="1"/>
      <c r="AI26" s="1"/>
      <c r="AJ26" s="27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J27" s="25"/>
      <c r="K27" s="26"/>
      <c r="L27" s="25"/>
      <c r="N27" s="25"/>
      <c r="O27" s="25"/>
      <c r="P27" s="25"/>
      <c r="Q27" s="25"/>
      <c r="R27" s="25"/>
      <c r="S27" s="25"/>
      <c r="T27" s="25"/>
      <c r="V27" s="25"/>
      <c r="W27" s="25"/>
      <c r="X27" s="25"/>
      <c r="Y27" s="26"/>
      <c r="Z27" s="25"/>
      <c r="AA27" s="25"/>
      <c r="AB27" s="25"/>
      <c r="AC27" s="25"/>
      <c r="AD27" s="25"/>
      <c r="AH27" s="1"/>
      <c r="AI27" s="1"/>
      <c r="AJ27" s="27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J28" s="25"/>
      <c r="K28" s="26"/>
      <c r="L28" s="25"/>
      <c r="N28" s="25"/>
      <c r="O28" s="25"/>
      <c r="P28" s="25"/>
      <c r="Q28" s="25"/>
      <c r="R28" s="25"/>
      <c r="S28" s="25"/>
      <c r="T28" s="25"/>
      <c r="V28" s="25"/>
      <c r="W28" s="25"/>
      <c r="X28" s="25"/>
      <c r="Y28" s="26"/>
      <c r="Z28" s="25"/>
      <c r="AA28" s="25"/>
      <c r="AB28" s="25"/>
      <c r="AC28" s="25"/>
      <c r="AD28" s="25"/>
      <c r="AH28" s="1"/>
      <c r="AI28" s="1"/>
      <c r="AJ28" s="27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J29" s="25"/>
      <c r="K29" s="26"/>
      <c r="L29" s="25"/>
      <c r="N29" s="25"/>
      <c r="O29" s="25"/>
      <c r="P29" s="25"/>
      <c r="Q29" s="25"/>
      <c r="R29" s="25"/>
      <c r="S29" s="25"/>
      <c r="T29" s="25"/>
      <c r="V29" s="25"/>
      <c r="W29" s="25"/>
      <c r="X29" s="25"/>
      <c r="Y29" s="26"/>
      <c r="Z29" s="25"/>
      <c r="AA29" s="25"/>
      <c r="AB29" s="25"/>
      <c r="AC29" s="25"/>
      <c r="AD29" s="25"/>
      <c r="AH29" s="1"/>
      <c r="AI29" s="1"/>
      <c r="AJ29" s="2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J30" s="25"/>
      <c r="K30" s="26"/>
      <c r="L30" s="25"/>
      <c r="N30" s="25"/>
      <c r="O30" s="25"/>
      <c r="P30" s="25"/>
      <c r="Q30" s="25"/>
      <c r="R30" s="25"/>
      <c r="S30" s="25"/>
      <c r="T30" s="25"/>
      <c r="V30" s="25"/>
      <c r="W30" s="25"/>
      <c r="X30" s="25"/>
      <c r="Y30" s="26"/>
      <c r="Z30" s="25"/>
      <c r="AA30" s="25"/>
      <c r="AB30" s="25"/>
      <c r="AC30" s="25"/>
      <c r="AD30" s="25"/>
      <c r="AH30" s="1"/>
      <c r="AI30" s="1"/>
      <c r="AJ30" s="2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J31" s="25"/>
      <c r="K31" s="26"/>
      <c r="L31" s="25"/>
      <c r="N31" s="25"/>
      <c r="O31" s="25"/>
      <c r="P31" s="25"/>
      <c r="Q31" s="25"/>
      <c r="R31" s="25"/>
      <c r="S31" s="25"/>
      <c r="T31" s="25"/>
      <c r="V31" s="25"/>
      <c r="W31" s="25"/>
      <c r="X31" s="25"/>
      <c r="Y31" s="26"/>
      <c r="Z31" s="25"/>
      <c r="AA31" s="25"/>
      <c r="AB31" s="25"/>
      <c r="AC31" s="25"/>
      <c r="AD31" s="25"/>
      <c r="AH31" s="1"/>
      <c r="AI31" s="1"/>
      <c r="AJ31" s="27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J32" s="25"/>
      <c r="K32" s="26"/>
      <c r="L32" s="25"/>
      <c r="N32" s="25"/>
      <c r="O32" s="25"/>
      <c r="P32" s="25"/>
      <c r="Q32" s="25"/>
      <c r="R32" s="25"/>
      <c r="S32" s="25"/>
      <c r="T32" s="25"/>
      <c r="V32" s="25"/>
      <c r="W32" s="25"/>
      <c r="X32" s="25"/>
      <c r="Y32" s="26"/>
      <c r="Z32" s="25"/>
      <c r="AA32" s="25"/>
      <c r="AB32" s="25"/>
      <c r="AC32" s="25"/>
      <c r="AD32" s="25"/>
      <c r="AH32" s="1"/>
      <c r="AI32" s="1"/>
      <c r="AJ32" s="2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J33" s="25"/>
      <c r="K33" s="26"/>
      <c r="L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6"/>
      <c r="Z33" s="25"/>
      <c r="AA33" s="25"/>
      <c r="AB33" s="25"/>
      <c r="AC33" s="25"/>
      <c r="AD33" s="25"/>
      <c r="AH33" s="1"/>
      <c r="AI33" s="1"/>
      <c r="AJ33" s="2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J34" s="25"/>
      <c r="K34" s="26"/>
      <c r="L34" s="25"/>
      <c r="N34" s="25"/>
      <c r="O34" s="25"/>
      <c r="P34" s="25"/>
      <c r="Q34" s="25"/>
      <c r="R34" s="25"/>
      <c r="S34" s="25"/>
      <c r="T34" s="25"/>
      <c r="V34" s="25"/>
      <c r="W34" s="25"/>
      <c r="X34" s="25"/>
      <c r="Y34" s="26"/>
      <c r="Z34" s="25"/>
      <c r="AA34" s="25"/>
      <c r="AB34" s="25"/>
      <c r="AC34" s="25"/>
      <c r="AD34" s="25"/>
      <c r="AH34" s="1"/>
      <c r="AI34" s="1"/>
      <c r="AJ34" s="2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J35" s="25"/>
      <c r="K35" s="26"/>
      <c r="L35" s="25"/>
      <c r="N35" s="25"/>
      <c r="O35" s="25"/>
      <c r="P35" s="25"/>
      <c r="Q35" s="25"/>
      <c r="R35" s="25"/>
      <c r="S35" s="25"/>
      <c r="T35" s="25"/>
      <c r="V35" s="25"/>
      <c r="W35" s="25"/>
      <c r="X35" s="25"/>
      <c r="Y35" s="26"/>
      <c r="Z35" s="25"/>
      <c r="AA35" s="25"/>
      <c r="AB35" s="25"/>
      <c r="AC35" s="25"/>
      <c r="AD35" s="25"/>
      <c r="AH35" s="1"/>
      <c r="AI35" s="1"/>
      <c r="AJ35" s="27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J36" s="25"/>
      <c r="K36" s="26"/>
      <c r="L36" s="25"/>
      <c r="N36" s="25"/>
      <c r="O36" s="25"/>
      <c r="P36" s="25"/>
      <c r="Q36" s="25"/>
      <c r="R36" s="25"/>
      <c r="S36" s="25"/>
      <c r="T36" s="25"/>
      <c r="V36" s="25"/>
      <c r="W36" s="25"/>
      <c r="X36" s="25"/>
      <c r="Y36" s="26"/>
      <c r="Z36" s="25"/>
      <c r="AA36" s="25"/>
      <c r="AB36" s="25"/>
      <c r="AC36" s="25"/>
      <c r="AD36" s="25"/>
      <c r="AH36" s="1"/>
      <c r="AI36" s="1"/>
      <c r="AJ36" s="2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J37" s="25"/>
      <c r="K37" s="26"/>
      <c r="L37" s="25"/>
      <c r="N37" s="25"/>
      <c r="O37" s="25"/>
      <c r="P37" s="25"/>
      <c r="Q37" s="25"/>
      <c r="R37" s="25"/>
      <c r="S37" s="25"/>
      <c r="T37" s="25"/>
      <c r="V37" s="25"/>
      <c r="W37" s="25"/>
      <c r="X37" s="25"/>
      <c r="Y37" s="26"/>
      <c r="Z37" s="25"/>
      <c r="AA37" s="25"/>
      <c r="AB37" s="25"/>
      <c r="AC37" s="25"/>
      <c r="AD37" s="25"/>
      <c r="AH37" s="1"/>
      <c r="AI37" s="1"/>
      <c r="AJ37" s="27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J38" s="25"/>
      <c r="K38" s="26"/>
      <c r="L38" s="25"/>
      <c r="N38" s="25"/>
      <c r="O38" s="25"/>
      <c r="P38" s="25"/>
      <c r="Q38" s="25"/>
      <c r="R38" s="25"/>
      <c r="S38" s="25"/>
      <c r="T38" s="25"/>
      <c r="V38" s="25"/>
      <c r="W38" s="25"/>
      <c r="X38" s="25"/>
      <c r="Y38" s="26"/>
      <c r="Z38" s="25"/>
      <c r="AA38" s="25"/>
      <c r="AB38" s="25"/>
      <c r="AC38" s="25"/>
      <c r="AD38" s="25"/>
      <c r="AH38" s="1"/>
      <c r="AI38" s="1"/>
      <c r="AJ38" s="27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J39" s="25"/>
      <c r="K39" s="26"/>
      <c r="L39" s="25"/>
      <c r="N39" s="25"/>
      <c r="O39" s="25"/>
      <c r="P39" s="25"/>
      <c r="Q39" s="25"/>
      <c r="R39" s="25"/>
      <c r="S39" s="25"/>
      <c r="T39" s="25"/>
      <c r="V39" s="25"/>
      <c r="W39" s="25"/>
      <c r="X39" s="25"/>
      <c r="Y39" s="26"/>
      <c r="Z39" s="25"/>
      <c r="AA39" s="25"/>
      <c r="AB39" s="25"/>
      <c r="AC39" s="25"/>
      <c r="AD39" s="25"/>
      <c r="AH39" s="1"/>
      <c r="AI39" s="1"/>
      <c r="AJ39" s="27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J40" s="25"/>
      <c r="K40" s="26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6"/>
      <c r="Z40" s="25"/>
      <c r="AA40" s="25"/>
      <c r="AB40" s="25"/>
      <c r="AC40" s="25"/>
      <c r="AD40" s="25"/>
      <c r="AH40" s="1"/>
      <c r="AI40" s="1"/>
      <c r="AJ40" s="27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J41" s="25"/>
      <c r="K41" s="26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6"/>
      <c r="Z41" s="25"/>
      <c r="AA41" s="25"/>
      <c r="AB41" s="25"/>
      <c r="AC41" s="25"/>
      <c r="AD41" s="25"/>
      <c r="AH41" s="1"/>
      <c r="AI41" s="1"/>
      <c r="AJ41" s="27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J42" s="25"/>
      <c r="K42" s="26"/>
      <c r="L42" s="25"/>
      <c r="N42" s="25"/>
      <c r="O42" s="25"/>
      <c r="P42" s="25"/>
      <c r="Q42" s="25"/>
      <c r="R42" s="25"/>
      <c r="S42" s="25"/>
      <c r="T42" s="25"/>
      <c r="V42" s="25"/>
      <c r="W42" s="25"/>
      <c r="X42" s="25"/>
      <c r="Y42" s="26"/>
      <c r="Z42" s="25"/>
      <c r="AA42" s="25"/>
      <c r="AB42" s="25"/>
      <c r="AC42" s="25"/>
      <c r="AD42" s="25"/>
      <c r="AH42" s="1"/>
      <c r="AI42" s="1"/>
      <c r="AJ42" s="27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J43" s="25"/>
      <c r="K43" s="26"/>
      <c r="L43" s="25"/>
      <c r="N43" s="25"/>
      <c r="O43" s="25"/>
      <c r="P43" s="25"/>
      <c r="Q43" s="25"/>
      <c r="R43" s="25"/>
      <c r="S43" s="25"/>
      <c r="T43" s="25"/>
      <c r="V43" s="25"/>
      <c r="W43" s="25"/>
      <c r="X43" s="25"/>
      <c r="Y43" s="26"/>
      <c r="Z43" s="25"/>
      <c r="AA43" s="25"/>
      <c r="AB43" s="25"/>
      <c r="AC43" s="25"/>
      <c r="AD43" s="25"/>
      <c r="AH43" s="1"/>
      <c r="AI43" s="1"/>
      <c r="AJ43" s="2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J44" s="25"/>
      <c r="K44" s="26"/>
      <c r="L44" s="25"/>
      <c r="N44" s="25"/>
      <c r="O44" s="25"/>
      <c r="P44" s="25"/>
      <c r="Q44" s="25"/>
      <c r="R44" s="25"/>
      <c r="S44" s="25"/>
      <c r="T44" s="25"/>
      <c r="V44" s="25"/>
      <c r="W44" s="25"/>
      <c r="X44" s="25"/>
      <c r="Y44" s="26"/>
      <c r="Z44" s="25"/>
      <c r="AA44" s="25"/>
      <c r="AB44" s="25"/>
      <c r="AC44" s="25"/>
      <c r="AD44" s="25"/>
      <c r="AH44" s="1"/>
      <c r="AI44" s="1"/>
      <c r="AJ44" s="2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J45" s="25"/>
      <c r="K45" s="26"/>
      <c r="L45" s="25"/>
      <c r="N45" s="25"/>
      <c r="O45" s="25"/>
      <c r="P45" s="25"/>
      <c r="Q45" s="25"/>
      <c r="R45" s="25"/>
      <c r="S45" s="25"/>
      <c r="T45" s="25"/>
      <c r="V45" s="25"/>
      <c r="W45" s="25"/>
      <c r="X45" s="25"/>
      <c r="Y45" s="26"/>
      <c r="Z45" s="25"/>
      <c r="AA45" s="25"/>
      <c r="AB45" s="25"/>
      <c r="AC45" s="25"/>
      <c r="AD45" s="25"/>
      <c r="AH45" s="1"/>
      <c r="AI45" s="1"/>
      <c r="AJ45" s="2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J46" s="25"/>
      <c r="K46" s="26"/>
      <c r="L46" s="25"/>
      <c r="N46" s="25"/>
      <c r="O46" s="25"/>
      <c r="P46" s="25"/>
      <c r="Q46" s="25"/>
      <c r="R46" s="25"/>
      <c r="S46" s="25"/>
      <c r="T46" s="25"/>
      <c r="V46" s="25"/>
      <c r="W46" s="25"/>
      <c r="X46" s="25"/>
      <c r="Y46" s="26"/>
      <c r="Z46" s="25"/>
      <c r="AA46" s="25"/>
      <c r="AB46" s="25"/>
      <c r="AC46" s="25"/>
      <c r="AD46" s="25"/>
      <c r="AH46" s="1"/>
      <c r="AI46" s="1"/>
      <c r="AJ46" s="27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J47" s="25"/>
      <c r="K47" s="26"/>
      <c r="L47" s="25"/>
      <c r="N47" s="25"/>
      <c r="O47" s="25"/>
      <c r="P47" s="25"/>
      <c r="Q47" s="25"/>
      <c r="R47" s="25"/>
      <c r="S47" s="25"/>
      <c r="T47" s="25"/>
      <c r="V47" s="25"/>
      <c r="W47" s="25"/>
      <c r="X47" s="25"/>
      <c r="Y47" s="26"/>
      <c r="Z47" s="25"/>
      <c r="AA47" s="25"/>
      <c r="AB47" s="25"/>
      <c r="AC47" s="25"/>
      <c r="AD47" s="25"/>
      <c r="AH47" s="1"/>
      <c r="AI47" s="1"/>
      <c r="AJ47" s="27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J48" s="25"/>
      <c r="K48" s="26"/>
      <c r="L48" s="25"/>
      <c r="N48" s="25"/>
      <c r="O48" s="25"/>
      <c r="P48" s="25"/>
      <c r="Q48" s="25"/>
      <c r="R48" s="25"/>
      <c r="S48" s="25"/>
      <c r="T48" s="25"/>
      <c r="V48" s="25"/>
      <c r="W48" s="25"/>
      <c r="X48" s="25"/>
      <c r="Y48" s="26"/>
      <c r="Z48" s="25"/>
      <c r="AA48" s="25"/>
      <c r="AB48" s="25"/>
      <c r="AC48" s="25"/>
      <c r="AD48" s="25"/>
      <c r="AH48" s="1"/>
      <c r="AI48" s="1"/>
      <c r="AJ48" s="27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J49" s="25"/>
      <c r="K49" s="26"/>
      <c r="L49" s="25"/>
      <c r="N49" s="25"/>
      <c r="O49" s="25"/>
      <c r="P49" s="25"/>
      <c r="Q49" s="25"/>
      <c r="R49" s="25"/>
      <c r="S49" s="25"/>
      <c r="T49" s="25"/>
      <c r="V49" s="25"/>
      <c r="W49" s="25"/>
      <c r="X49" s="25"/>
      <c r="Y49" s="26"/>
      <c r="Z49" s="25"/>
      <c r="AA49" s="25"/>
      <c r="AB49" s="25"/>
      <c r="AC49" s="25"/>
      <c r="AD49" s="25"/>
      <c r="AH49" s="1"/>
      <c r="AI49" s="1"/>
      <c r="AJ49" s="27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J50" s="25"/>
      <c r="K50" s="26"/>
      <c r="L50" s="25"/>
      <c r="N50" s="25"/>
      <c r="O50" s="25"/>
      <c r="P50" s="25"/>
      <c r="Q50" s="25"/>
      <c r="R50" s="25"/>
      <c r="S50" s="25"/>
      <c r="T50" s="25"/>
      <c r="V50" s="25"/>
      <c r="W50" s="25"/>
      <c r="X50" s="25"/>
      <c r="Y50" s="26"/>
      <c r="Z50" s="25"/>
      <c r="AA50" s="25"/>
      <c r="AB50" s="25"/>
      <c r="AC50" s="25"/>
      <c r="AD50" s="25"/>
      <c r="AH50" s="1"/>
      <c r="AI50" s="1"/>
      <c r="AJ50" s="27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J51" s="25"/>
      <c r="K51" s="26"/>
      <c r="L51" s="25"/>
      <c r="N51" s="25"/>
      <c r="O51" s="25"/>
      <c r="P51" s="25"/>
      <c r="Q51" s="25"/>
      <c r="R51" s="25"/>
      <c r="S51" s="25"/>
      <c r="T51" s="25"/>
      <c r="V51" s="25"/>
      <c r="W51" s="25"/>
      <c r="X51" s="25"/>
      <c r="Y51" s="26"/>
      <c r="Z51" s="25"/>
      <c r="AA51" s="25"/>
      <c r="AB51" s="25"/>
      <c r="AC51" s="25"/>
      <c r="AD51" s="25"/>
      <c r="AH51" s="1"/>
      <c r="AI51" s="1"/>
      <c r="AJ51" s="2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J52" s="25"/>
      <c r="K52" s="26"/>
      <c r="L52" s="25"/>
      <c r="N52" s="25"/>
      <c r="O52" s="25"/>
      <c r="P52" s="25"/>
      <c r="Q52" s="25"/>
      <c r="R52" s="25"/>
      <c r="S52" s="25"/>
      <c r="T52" s="25"/>
      <c r="V52" s="25"/>
      <c r="W52" s="25"/>
      <c r="X52" s="25"/>
      <c r="Y52" s="26"/>
      <c r="Z52" s="25"/>
      <c r="AA52" s="25"/>
      <c r="AB52" s="25"/>
      <c r="AC52" s="25"/>
      <c r="AD52" s="25"/>
      <c r="AH52" s="1"/>
      <c r="AI52" s="1"/>
      <c r="AJ52" s="27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J53" s="25"/>
      <c r="K53" s="26"/>
      <c r="L53" s="25"/>
      <c r="N53" s="25"/>
      <c r="O53" s="25"/>
      <c r="P53" s="25"/>
      <c r="Q53" s="25"/>
      <c r="R53" s="25"/>
      <c r="S53" s="25"/>
      <c r="T53" s="25"/>
      <c r="V53" s="25"/>
      <c r="W53" s="25"/>
      <c r="X53" s="25"/>
      <c r="Y53" s="26"/>
      <c r="Z53" s="25"/>
      <c r="AA53" s="25"/>
      <c r="AB53" s="25"/>
      <c r="AC53" s="25"/>
      <c r="AD53" s="25"/>
      <c r="AH53" s="1"/>
      <c r="AI53" s="1"/>
      <c r="AJ53" s="27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J54" s="25"/>
      <c r="K54" s="26"/>
      <c r="L54" s="25"/>
      <c r="N54" s="25"/>
      <c r="O54" s="25"/>
      <c r="P54" s="25"/>
      <c r="Q54" s="25"/>
      <c r="R54" s="25"/>
      <c r="S54" s="25"/>
      <c r="T54" s="25"/>
      <c r="V54" s="25"/>
      <c r="W54" s="25"/>
      <c r="X54" s="25"/>
      <c r="Y54" s="26"/>
      <c r="Z54" s="25"/>
      <c r="AA54" s="25"/>
      <c r="AB54" s="25"/>
      <c r="AC54" s="25"/>
      <c r="AD54" s="25"/>
      <c r="AH54" s="1"/>
      <c r="AI54" s="1"/>
      <c r="AJ54" s="27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J55" s="25"/>
      <c r="K55" s="26"/>
      <c r="L55" s="25"/>
      <c r="N55" s="25"/>
      <c r="O55" s="25"/>
      <c r="P55" s="25"/>
      <c r="Q55" s="25"/>
      <c r="R55" s="25"/>
      <c r="S55" s="25"/>
      <c r="T55" s="25"/>
      <c r="V55" s="25"/>
      <c r="W55" s="25"/>
      <c r="X55" s="25"/>
      <c r="Y55" s="26"/>
      <c r="Z55" s="25"/>
      <c r="AA55" s="25"/>
      <c r="AB55" s="25"/>
      <c r="AC55" s="25"/>
      <c r="AD55" s="25"/>
      <c r="AH55" s="1"/>
      <c r="AI55" s="1"/>
      <c r="AJ55" s="27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J56" s="25"/>
      <c r="K56" s="26"/>
      <c r="L56" s="25"/>
      <c r="N56" s="25"/>
      <c r="O56" s="25"/>
      <c r="P56" s="25"/>
      <c r="Q56" s="25"/>
      <c r="R56" s="25"/>
      <c r="S56" s="25"/>
      <c r="T56" s="25"/>
      <c r="V56" s="25"/>
      <c r="W56" s="25"/>
      <c r="X56" s="25"/>
      <c r="Y56" s="26"/>
      <c r="Z56" s="25"/>
      <c r="AA56" s="25"/>
      <c r="AB56" s="25"/>
      <c r="AC56" s="25"/>
      <c r="AD56" s="25"/>
      <c r="AH56" s="1"/>
      <c r="AI56" s="1"/>
      <c r="AJ56" s="27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J57" s="25"/>
      <c r="K57" s="26"/>
      <c r="L57" s="25"/>
      <c r="N57" s="25"/>
      <c r="O57" s="25"/>
      <c r="P57" s="25"/>
      <c r="Q57" s="25"/>
      <c r="R57" s="25"/>
      <c r="S57" s="25"/>
      <c r="T57" s="25"/>
      <c r="V57" s="25"/>
      <c r="W57" s="25"/>
      <c r="X57" s="25"/>
      <c r="Y57" s="26"/>
      <c r="Z57" s="25"/>
      <c r="AA57" s="25"/>
      <c r="AB57" s="25"/>
      <c r="AC57" s="25"/>
      <c r="AD57" s="25"/>
      <c r="AH57" s="1"/>
      <c r="AI57" s="1"/>
      <c r="AJ57" s="27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J58" s="25"/>
      <c r="K58" s="26"/>
      <c r="L58" s="25"/>
      <c r="N58" s="25"/>
      <c r="O58" s="25"/>
      <c r="P58" s="25"/>
      <c r="Q58" s="25"/>
      <c r="R58" s="25"/>
      <c r="S58" s="25"/>
      <c r="T58" s="25"/>
      <c r="V58" s="25"/>
      <c r="W58" s="25"/>
      <c r="X58" s="25"/>
      <c r="Y58" s="26"/>
      <c r="Z58" s="25"/>
      <c r="AA58" s="25"/>
      <c r="AB58" s="25"/>
      <c r="AC58" s="25"/>
      <c r="AD58" s="25"/>
      <c r="AH58" s="1"/>
      <c r="AI58" s="1"/>
      <c r="AJ58" s="27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J59" s="25"/>
      <c r="K59" s="26"/>
      <c r="L59" s="25"/>
      <c r="N59" s="25"/>
      <c r="O59" s="25"/>
      <c r="P59" s="25"/>
      <c r="Q59" s="25"/>
      <c r="R59" s="25"/>
      <c r="S59" s="25"/>
      <c r="T59" s="25"/>
      <c r="V59" s="25"/>
      <c r="W59" s="25"/>
      <c r="X59" s="25"/>
      <c r="Y59" s="26"/>
      <c r="Z59" s="25"/>
      <c r="AA59" s="25"/>
      <c r="AB59" s="25"/>
      <c r="AC59" s="25"/>
      <c r="AD59" s="25"/>
      <c r="AH59" s="1"/>
      <c r="AI59" s="1"/>
      <c r="AJ59" s="2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J60" s="25"/>
      <c r="K60" s="26"/>
      <c r="L60" s="25"/>
      <c r="N60" s="25"/>
      <c r="O60" s="25"/>
      <c r="P60" s="25"/>
      <c r="Q60" s="25"/>
      <c r="R60" s="25"/>
      <c r="S60" s="25"/>
      <c r="T60" s="25"/>
      <c r="V60" s="25"/>
      <c r="W60" s="25"/>
      <c r="X60" s="25"/>
      <c r="Y60" s="26"/>
      <c r="Z60" s="25"/>
      <c r="AA60" s="25"/>
      <c r="AB60" s="25"/>
      <c r="AC60" s="25"/>
      <c r="AD60" s="25"/>
      <c r="AH60" s="1"/>
      <c r="AI60" s="1"/>
      <c r="AJ60" s="2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J61" s="25"/>
      <c r="K61" s="26"/>
      <c r="L61" s="25"/>
      <c r="N61" s="25"/>
      <c r="O61" s="25"/>
      <c r="P61" s="25"/>
      <c r="Q61" s="25"/>
      <c r="R61" s="25"/>
      <c r="S61" s="25"/>
      <c r="T61" s="25"/>
      <c r="V61" s="25"/>
      <c r="W61" s="25"/>
      <c r="X61" s="25"/>
      <c r="Y61" s="26"/>
      <c r="Z61" s="25"/>
      <c r="AA61" s="25"/>
      <c r="AB61" s="25"/>
      <c r="AC61" s="25"/>
      <c r="AD61" s="25"/>
      <c r="AH61" s="1"/>
      <c r="AI61" s="1"/>
      <c r="AJ61" s="2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J62" s="25"/>
      <c r="K62" s="26"/>
      <c r="L62" s="25"/>
      <c r="N62" s="25"/>
      <c r="O62" s="25"/>
      <c r="P62" s="25"/>
      <c r="Q62" s="25"/>
      <c r="R62" s="25"/>
      <c r="S62" s="25"/>
      <c r="T62" s="25"/>
      <c r="V62" s="25"/>
      <c r="W62" s="25"/>
      <c r="X62" s="25"/>
      <c r="Y62" s="26"/>
      <c r="Z62" s="25"/>
      <c r="AA62" s="25"/>
      <c r="AB62" s="25"/>
      <c r="AC62" s="25"/>
      <c r="AD62" s="25"/>
      <c r="AH62" s="1"/>
      <c r="AI62" s="1"/>
      <c r="AJ62" s="2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J63" s="25"/>
      <c r="K63" s="26"/>
      <c r="L63" s="25"/>
      <c r="N63" s="25"/>
      <c r="O63" s="25"/>
      <c r="P63" s="25"/>
      <c r="Q63" s="25"/>
      <c r="R63" s="25"/>
      <c r="S63" s="25"/>
      <c r="T63" s="25"/>
      <c r="V63" s="25"/>
      <c r="W63" s="25"/>
      <c r="X63" s="25"/>
      <c r="Y63" s="26"/>
      <c r="Z63" s="25"/>
      <c r="AA63" s="25"/>
      <c r="AB63" s="25"/>
      <c r="AC63" s="25"/>
      <c r="AD63" s="25"/>
      <c r="AH63" s="1"/>
      <c r="AI63" s="1"/>
      <c r="AJ63" s="2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J64" s="25"/>
      <c r="K64" s="26"/>
      <c r="L64" s="25"/>
      <c r="N64" s="25"/>
      <c r="O64" s="25"/>
      <c r="P64" s="25"/>
      <c r="Q64" s="25"/>
      <c r="R64" s="25"/>
      <c r="S64" s="25"/>
      <c r="T64" s="25"/>
      <c r="V64" s="25"/>
      <c r="W64" s="25"/>
      <c r="X64" s="25"/>
      <c r="Y64" s="26"/>
      <c r="Z64" s="25"/>
      <c r="AA64" s="25"/>
      <c r="AB64" s="25"/>
      <c r="AC64" s="25"/>
      <c r="AD64" s="25"/>
      <c r="AH64" s="1"/>
      <c r="AI64" s="1"/>
      <c r="AJ64" s="2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J65" s="25"/>
      <c r="K65" s="26"/>
      <c r="L65" s="25"/>
      <c r="N65" s="25"/>
      <c r="O65" s="25"/>
      <c r="P65" s="25"/>
      <c r="Q65" s="25"/>
      <c r="R65" s="25"/>
      <c r="S65" s="25"/>
      <c r="T65" s="25"/>
      <c r="V65" s="25"/>
      <c r="W65" s="25"/>
      <c r="X65" s="25"/>
      <c r="Y65" s="26"/>
      <c r="Z65" s="25"/>
      <c r="AA65" s="25"/>
      <c r="AB65" s="25"/>
      <c r="AC65" s="25"/>
      <c r="AD65" s="25"/>
      <c r="AH65" s="1"/>
      <c r="AI65" s="1"/>
      <c r="AJ65" s="2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J66" s="25"/>
      <c r="K66" s="26"/>
      <c r="L66" s="25"/>
      <c r="N66" s="25"/>
      <c r="O66" s="25"/>
      <c r="P66" s="25"/>
      <c r="Q66" s="25"/>
      <c r="R66" s="25"/>
      <c r="S66" s="25"/>
      <c r="T66" s="25"/>
      <c r="V66" s="25"/>
      <c r="W66" s="25"/>
      <c r="X66" s="25"/>
      <c r="Y66" s="26"/>
      <c r="Z66" s="25"/>
      <c r="AA66" s="25"/>
      <c r="AB66" s="25"/>
      <c r="AC66" s="25"/>
      <c r="AD66" s="25"/>
      <c r="AH66" s="1"/>
      <c r="AI66" s="1"/>
      <c r="AJ66" s="2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J67" s="25"/>
      <c r="K67" s="26"/>
      <c r="L67" s="25"/>
      <c r="N67" s="25"/>
      <c r="O67" s="25"/>
      <c r="P67" s="25"/>
      <c r="Q67" s="25"/>
      <c r="R67" s="25"/>
      <c r="S67" s="25"/>
      <c r="T67" s="25"/>
      <c r="V67" s="25"/>
      <c r="W67" s="25"/>
      <c r="X67" s="25"/>
      <c r="Y67" s="26"/>
      <c r="Z67" s="25"/>
      <c r="AA67" s="25"/>
      <c r="AB67" s="25"/>
      <c r="AC67" s="25"/>
      <c r="AD67" s="25"/>
      <c r="AH67" s="1"/>
      <c r="AI67" s="1"/>
      <c r="AJ67" s="2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J68" s="25"/>
      <c r="K68" s="26"/>
      <c r="L68" s="25"/>
      <c r="N68" s="25"/>
      <c r="O68" s="25"/>
      <c r="P68" s="25"/>
      <c r="Q68" s="25"/>
      <c r="R68" s="25"/>
      <c r="S68" s="25"/>
      <c r="T68" s="25"/>
      <c r="V68" s="25"/>
      <c r="W68" s="25"/>
      <c r="X68" s="25"/>
      <c r="Y68" s="26"/>
      <c r="Z68" s="25"/>
      <c r="AA68" s="25"/>
      <c r="AB68" s="25"/>
      <c r="AC68" s="25"/>
      <c r="AD68" s="25"/>
      <c r="AH68" s="1"/>
      <c r="AI68" s="1"/>
      <c r="AJ68" s="2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J69" s="25"/>
      <c r="K69" s="26"/>
      <c r="L69" s="25"/>
      <c r="N69" s="25"/>
      <c r="O69" s="25"/>
      <c r="P69" s="25"/>
      <c r="Q69" s="25"/>
      <c r="R69" s="25"/>
      <c r="S69" s="25"/>
      <c r="T69" s="25"/>
      <c r="V69" s="25"/>
      <c r="W69" s="25"/>
      <c r="X69" s="25"/>
      <c r="Y69" s="26"/>
      <c r="Z69" s="25"/>
      <c r="AA69" s="25"/>
      <c r="AB69" s="25"/>
      <c r="AC69" s="25"/>
      <c r="AD69" s="25"/>
      <c r="AH69" s="1"/>
      <c r="AI69" s="1"/>
      <c r="AJ69" s="2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J70" s="25"/>
      <c r="K70" s="26"/>
      <c r="L70" s="25"/>
      <c r="N70" s="25"/>
      <c r="O70" s="25"/>
      <c r="P70" s="25"/>
      <c r="Q70" s="25"/>
      <c r="R70" s="25"/>
      <c r="S70" s="25"/>
      <c r="T70" s="25"/>
      <c r="V70" s="25"/>
      <c r="W70" s="25"/>
      <c r="X70" s="25"/>
      <c r="Y70" s="26"/>
      <c r="Z70" s="25"/>
      <c r="AA70" s="25"/>
      <c r="AB70" s="25"/>
      <c r="AC70" s="25"/>
      <c r="AD70" s="25"/>
      <c r="AH70" s="1"/>
      <c r="AI70" s="1"/>
      <c r="AJ70" s="2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J71" s="25"/>
      <c r="K71" s="26"/>
      <c r="L71" s="25"/>
      <c r="N71" s="25"/>
      <c r="O71" s="25"/>
      <c r="P71" s="25"/>
      <c r="Q71" s="25"/>
      <c r="R71" s="25"/>
      <c r="S71" s="25"/>
      <c r="T71" s="25"/>
      <c r="V71" s="25"/>
      <c r="W71" s="25"/>
      <c r="X71" s="25"/>
      <c r="Y71" s="26"/>
      <c r="Z71" s="25"/>
      <c r="AA71" s="25"/>
      <c r="AB71" s="25"/>
      <c r="AC71" s="25"/>
      <c r="AD71" s="25"/>
      <c r="AH71" s="1"/>
      <c r="AI71" s="1"/>
      <c r="AJ71" s="2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J72" s="25"/>
      <c r="K72" s="26"/>
      <c r="L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6"/>
      <c r="Z72" s="25"/>
      <c r="AA72" s="25"/>
      <c r="AB72" s="25"/>
      <c r="AC72" s="25"/>
      <c r="AD72" s="25"/>
      <c r="AH72" s="1"/>
      <c r="AI72" s="1"/>
      <c r="AJ72" s="2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J73" s="25"/>
      <c r="K73" s="26"/>
      <c r="L73" s="25"/>
      <c r="N73" s="25"/>
      <c r="O73" s="25"/>
      <c r="P73" s="25"/>
      <c r="Q73" s="25"/>
      <c r="R73" s="25"/>
      <c r="S73" s="25"/>
      <c r="T73" s="25"/>
      <c r="V73" s="25"/>
      <c r="W73" s="25"/>
      <c r="X73" s="25"/>
      <c r="Y73" s="26"/>
      <c r="Z73" s="25"/>
      <c r="AA73" s="25"/>
      <c r="AB73" s="25"/>
      <c r="AC73" s="25"/>
      <c r="AD73" s="25"/>
      <c r="AH73" s="1"/>
      <c r="AI73" s="1"/>
      <c r="AJ73" s="2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J74" s="25"/>
      <c r="K74" s="26"/>
      <c r="L74" s="25"/>
      <c r="N74" s="25"/>
      <c r="O74" s="25"/>
      <c r="P74" s="25"/>
      <c r="Q74" s="25"/>
      <c r="R74" s="25"/>
      <c r="S74" s="25"/>
      <c r="T74" s="25"/>
      <c r="V74" s="25"/>
      <c r="W74" s="25"/>
      <c r="X74" s="25"/>
      <c r="Y74" s="26"/>
      <c r="Z74" s="25"/>
      <c r="AA74" s="25"/>
      <c r="AB74" s="25"/>
      <c r="AC74" s="25"/>
      <c r="AD74" s="25"/>
      <c r="AH74" s="1"/>
      <c r="AI74" s="1"/>
      <c r="AJ74" s="2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J75" s="25"/>
      <c r="K75" s="26"/>
      <c r="L75" s="25"/>
      <c r="N75" s="25"/>
      <c r="O75" s="25"/>
      <c r="P75" s="25"/>
      <c r="Q75" s="25"/>
      <c r="R75" s="25"/>
      <c r="S75" s="25"/>
      <c r="T75" s="25"/>
      <c r="V75" s="25"/>
      <c r="W75" s="25"/>
      <c r="X75" s="25"/>
      <c r="Y75" s="26"/>
      <c r="Z75" s="25"/>
      <c r="AA75" s="25"/>
      <c r="AB75" s="25"/>
      <c r="AC75" s="25"/>
      <c r="AD75" s="25"/>
      <c r="AH75" s="1"/>
      <c r="AI75" s="1"/>
      <c r="AJ75" s="2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J76" s="25"/>
      <c r="K76" s="26"/>
      <c r="L76" s="25"/>
      <c r="N76" s="25"/>
      <c r="O76" s="25"/>
      <c r="P76" s="25"/>
      <c r="Q76" s="25"/>
      <c r="R76" s="25"/>
      <c r="S76" s="25"/>
      <c r="T76" s="25"/>
      <c r="V76" s="25"/>
      <c r="W76" s="25"/>
      <c r="X76" s="25"/>
      <c r="Y76" s="26"/>
      <c r="Z76" s="25"/>
      <c r="AA76" s="25"/>
      <c r="AB76" s="25"/>
      <c r="AC76" s="25"/>
      <c r="AD76" s="25"/>
      <c r="AH76" s="1"/>
      <c r="AI76" s="1"/>
      <c r="AJ76" s="2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J77" s="25"/>
      <c r="K77" s="26"/>
      <c r="L77" s="25"/>
      <c r="N77" s="25"/>
      <c r="O77" s="25"/>
      <c r="P77" s="25"/>
      <c r="Q77" s="25"/>
      <c r="R77" s="25"/>
      <c r="S77" s="25"/>
      <c r="T77" s="25"/>
      <c r="V77" s="25"/>
      <c r="W77" s="25"/>
      <c r="X77" s="25"/>
      <c r="Y77" s="26"/>
      <c r="Z77" s="25"/>
      <c r="AA77" s="25"/>
      <c r="AB77" s="25"/>
      <c r="AC77" s="25"/>
      <c r="AD77" s="25"/>
      <c r="AH77" s="1"/>
      <c r="AI77" s="1"/>
      <c r="AJ77" s="2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J78" s="25"/>
      <c r="K78" s="26"/>
      <c r="L78" s="25"/>
      <c r="N78" s="25"/>
      <c r="O78" s="25"/>
      <c r="P78" s="25"/>
      <c r="Q78" s="25"/>
      <c r="R78" s="25"/>
      <c r="S78" s="25"/>
      <c r="T78" s="25"/>
      <c r="V78" s="25"/>
      <c r="W78" s="25"/>
      <c r="X78" s="25"/>
      <c r="Y78" s="26"/>
      <c r="Z78" s="25"/>
      <c r="AA78" s="25"/>
      <c r="AB78" s="25"/>
      <c r="AC78" s="25"/>
      <c r="AD78" s="25"/>
      <c r="AH78" s="1"/>
      <c r="AI78" s="1"/>
      <c r="AJ78" s="2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J79" s="25"/>
      <c r="K79" s="26"/>
      <c r="L79" s="25"/>
      <c r="N79" s="25"/>
      <c r="O79" s="25"/>
      <c r="P79" s="25"/>
      <c r="Q79" s="25"/>
      <c r="R79" s="25"/>
      <c r="S79" s="25"/>
      <c r="T79" s="25"/>
      <c r="V79" s="25"/>
      <c r="W79" s="25"/>
      <c r="X79" s="25"/>
      <c r="Y79" s="26"/>
      <c r="Z79" s="25"/>
      <c r="AA79" s="25"/>
      <c r="AB79" s="25"/>
      <c r="AC79" s="25"/>
      <c r="AD79" s="25"/>
      <c r="AH79" s="1"/>
      <c r="AI79" s="1"/>
      <c r="AJ79" s="2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J80" s="25"/>
      <c r="K80" s="26"/>
      <c r="L80" s="25"/>
      <c r="N80" s="25"/>
      <c r="O80" s="25"/>
      <c r="P80" s="25"/>
      <c r="Q80" s="25"/>
      <c r="R80" s="25"/>
      <c r="S80" s="25"/>
      <c r="T80" s="25"/>
      <c r="V80" s="25"/>
      <c r="W80" s="25"/>
      <c r="X80" s="25"/>
      <c r="Y80" s="26"/>
      <c r="Z80" s="25"/>
      <c r="AA80" s="25"/>
      <c r="AB80" s="25"/>
      <c r="AC80" s="25"/>
      <c r="AD80" s="25"/>
      <c r="AH80" s="1"/>
      <c r="AI80" s="1"/>
      <c r="AJ80" s="2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J81" s="25"/>
      <c r="K81" s="26"/>
      <c r="L81" s="25"/>
      <c r="N81" s="25"/>
      <c r="O81" s="25"/>
      <c r="P81" s="25"/>
      <c r="Q81" s="25"/>
      <c r="R81" s="25"/>
      <c r="S81" s="25"/>
      <c r="T81" s="25"/>
      <c r="V81" s="25"/>
      <c r="W81" s="25"/>
      <c r="X81" s="25"/>
      <c r="Y81" s="26"/>
      <c r="Z81" s="25"/>
      <c r="AA81" s="25"/>
      <c r="AB81" s="25"/>
      <c r="AC81" s="25"/>
      <c r="AD81" s="25"/>
      <c r="AH81" s="1"/>
      <c r="AI81" s="1"/>
      <c r="AJ81" s="2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J82" s="25"/>
      <c r="K82" s="26"/>
      <c r="L82" s="25"/>
      <c r="N82" s="25"/>
      <c r="O82" s="25"/>
      <c r="P82" s="25"/>
      <c r="Q82" s="25"/>
      <c r="R82" s="25"/>
      <c r="S82" s="25"/>
      <c r="T82" s="25"/>
      <c r="V82" s="25"/>
      <c r="W82" s="25"/>
      <c r="X82" s="25"/>
      <c r="Y82" s="26"/>
      <c r="Z82" s="25"/>
      <c r="AA82" s="25"/>
      <c r="AB82" s="25"/>
      <c r="AC82" s="25"/>
      <c r="AD82" s="25"/>
      <c r="AH82" s="1"/>
      <c r="AI82" s="1"/>
      <c r="AJ82" s="2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J83" s="25"/>
      <c r="K83" s="26"/>
      <c r="L83" s="25"/>
      <c r="N83" s="25"/>
      <c r="O83" s="25"/>
      <c r="P83" s="25"/>
      <c r="Q83" s="25"/>
      <c r="R83" s="25"/>
      <c r="S83" s="25"/>
      <c r="T83" s="25"/>
      <c r="V83" s="25"/>
      <c r="W83" s="25"/>
      <c r="X83" s="25"/>
      <c r="Y83" s="26"/>
      <c r="Z83" s="25"/>
      <c r="AA83" s="25"/>
      <c r="AB83" s="25"/>
      <c r="AC83" s="25"/>
      <c r="AD83" s="25"/>
      <c r="AH83" s="1"/>
      <c r="AI83" s="1"/>
      <c r="AJ83" s="2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J84" s="25"/>
      <c r="K84" s="26"/>
      <c r="L84" s="25"/>
      <c r="N84" s="25"/>
      <c r="O84" s="25"/>
      <c r="P84" s="25"/>
      <c r="Q84" s="25"/>
      <c r="R84" s="25"/>
      <c r="S84" s="25"/>
      <c r="T84" s="25"/>
      <c r="V84" s="25"/>
      <c r="W84" s="25"/>
      <c r="X84" s="25"/>
      <c r="Y84" s="26"/>
      <c r="Z84" s="25"/>
      <c r="AA84" s="25"/>
      <c r="AB84" s="25"/>
      <c r="AC84" s="25"/>
      <c r="AD84" s="25"/>
      <c r="AH84" s="1"/>
      <c r="AI84" s="1"/>
      <c r="AJ84" s="2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J85" s="25"/>
      <c r="K85" s="26"/>
      <c r="L85" s="25"/>
      <c r="N85" s="25"/>
      <c r="O85" s="25"/>
      <c r="P85" s="25"/>
      <c r="Q85" s="25"/>
      <c r="R85" s="25"/>
      <c r="S85" s="25"/>
      <c r="T85" s="25"/>
      <c r="V85" s="25"/>
      <c r="W85" s="25"/>
      <c r="X85" s="25"/>
      <c r="Y85" s="26"/>
      <c r="Z85" s="25"/>
      <c r="AA85" s="25"/>
      <c r="AB85" s="25"/>
      <c r="AC85" s="25"/>
      <c r="AD85" s="25"/>
      <c r="AH85" s="1"/>
      <c r="AI85" s="1"/>
      <c r="AJ85" s="2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J86" s="25"/>
      <c r="K86" s="26"/>
      <c r="L86" s="25"/>
      <c r="N86" s="25"/>
      <c r="O86" s="25"/>
      <c r="P86" s="25"/>
      <c r="Q86" s="25"/>
      <c r="R86" s="25"/>
      <c r="S86" s="25"/>
      <c r="T86" s="25"/>
      <c r="V86" s="25"/>
      <c r="W86" s="25"/>
      <c r="X86" s="25"/>
      <c r="Y86" s="26"/>
      <c r="Z86" s="25"/>
      <c r="AA86" s="25"/>
      <c r="AB86" s="25"/>
      <c r="AC86" s="25"/>
      <c r="AD86" s="25"/>
      <c r="AH86" s="1"/>
      <c r="AI86" s="1"/>
      <c r="AJ86" s="2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J87" s="25"/>
      <c r="K87" s="26"/>
      <c r="L87" s="25"/>
      <c r="N87" s="25"/>
      <c r="O87" s="25"/>
      <c r="P87" s="25"/>
      <c r="Q87" s="25"/>
      <c r="R87" s="25"/>
      <c r="S87" s="25"/>
      <c r="T87" s="25"/>
      <c r="V87" s="25"/>
      <c r="W87" s="25"/>
      <c r="X87" s="25"/>
      <c r="Y87" s="26"/>
      <c r="Z87" s="25"/>
      <c r="AA87" s="25"/>
      <c r="AB87" s="25"/>
      <c r="AC87" s="25"/>
      <c r="AD87" s="25"/>
      <c r="AH87" s="1"/>
      <c r="AI87" s="1"/>
      <c r="AJ87" s="2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J88" s="25"/>
      <c r="K88" s="26"/>
      <c r="L88" s="25"/>
      <c r="N88" s="25"/>
      <c r="O88" s="25"/>
      <c r="P88" s="25"/>
      <c r="Q88" s="25"/>
      <c r="R88" s="25"/>
      <c r="S88" s="25"/>
      <c r="T88" s="25"/>
      <c r="V88" s="25"/>
      <c r="W88" s="25"/>
      <c r="X88" s="25"/>
      <c r="Y88" s="26"/>
      <c r="Z88" s="25"/>
      <c r="AA88" s="25"/>
      <c r="AB88" s="25"/>
      <c r="AC88" s="25"/>
      <c r="AD88" s="25"/>
      <c r="AH88" s="1"/>
      <c r="AI88" s="1"/>
      <c r="AJ88" s="2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J89" s="25"/>
      <c r="K89" s="26"/>
      <c r="L89" s="25"/>
      <c r="N89" s="25"/>
      <c r="O89" s="25"/>
      <c r="P89" s="25"/>
      <c r="Q89" s="25"/>
      <c r="R89" s="25"/>
      <c r="S89" s="25"/>
      <c r="T89" s="25"/>
      <c r="V89" s="25"/>
      <c r="W89" s="25"/>
      <c r="X89" s="25"/>
      <c r="Y89" s="26"/>
      <c r="Z89" s="25"/>
      <c r="AA89" s="25"/>
      <c r="AB89" s="25"/>
      <c r="AC89" s="25"/>
      <c r="AD89" s="25"/>
      <c r="AH89" s="1"/>
      <c r="AI89" s="1"/>
      <c r="AJ89" s="2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J90" s="25"/>
      <c r="K90" s="26"/>
      <c r="L90" s="25"/>
      <c r="N90" s="25"/>
      <c r="O90" s="25"/>
      <c r="P90" s="25"/>
      <c r="Q90" s="25"/>
      <c r="R90" s="25"/>
      <c r="S90" s="25"/>
      <c r="T90" s="25"/>
      <c r="V90" s="25"/>
      <c r="W90" s="25"/>
      <c r="X90" s="25"/>
      <c r="Y90" s="26"/>
      <c r="Z90" s="25"/>
      <c r="AA90" s="25"/>
      <c r="AB90" s="25"/>
      <c r="AC90" s="25"/>
      <c r="AD90" s="25"/>
      <c r="AH90" s="1"/>
      <c r="AI90" s="1"/>
      <c r="AJ90" s="2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J91" s="25"/>
      <c r="K91" s="26"/>
      <c r="L91" s="25"/>
      <c r="N91" s="25"/>
      <c r="O91" s="25"/>
      <c r="P91" s="25"/>
      <c r="Q91" s="25"/>
      <c r="R91" s="25"/>
      <c r="S91" s="25"/>
      <c r="T91" s="25"/>
      <c r="V91" s="25"/>
      <c r="W91" s="25"/>
      <c r="X91" s="25"/>
      <c r="Y91" s="26"/>
      <c r="Z91" s="25"/>
      <c r="AA91" s="25"/>
      <c r="AB91" s="25"/>
      <c r="AC91" s="25"/>
      <c r="AD91" s="25"/>
      <c r="AH91" s="1"/>
      <c r="AI91" s="1"/>
      <c r="AJ91" s="2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J92" s="25"/>
      <c r="K92" s="26"/>
      <c r="L92" s="25"/>
      <c r="N92" s="25"/>
      <c r="O92" s="25"/>
      <c r="P92" s="25"/>
      <c r="Q92" s="25"/>
      <c r="R92" s="25"/>
      <c r="S92" s="25"/>
      <c r="T92" s="25"/>
      <c r="V92" s="25"/>
      <c r="W92" s="25"/>
      <c r="X92" s="25"/>
      <c r="Y92" s="26"/>
      <c r="Z92" s="25"/>
      <c r="AA92" s="25"/>
      <c r="AB92" s="25"/>
      <c r="AC92" s="25"/>
      <c r="AD92" s="25"/>
      <c r="AH92" s="1"/>
      <c r="AI92" s="1"/>
      <c r="AJ92" s="2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J93" s="25"/>
      <c r="K93" s="26"/>
      <c r="L93" s="25"/>
      <c r="N93" s="25"/>
      <c r="O93" s="25"/>
      <c r="P93" s="25"/>
      <c r="Q93" s="25"/>
      <c r="R93" s="25"/>
      <c r="S93" s="25"/>
      <c r="T93" s="25"/>
      <c r="V93" s="25"/>
      <c r="W93" s="25"/>
      <c r="X93" s="25"/>
      <c r="Y93" s="26"/>
      <c r="Z93" s="25"/>
      <c r="AA93" s="25"/>
      <c r="AB93" s="25"/>
      <c r="AC93" s="25"/>
      <c r="AD93" s="25"/>
      <c r="AH93" s="1"/>
      <c r="AI93" s="1"/>
      <c r="AJ93" s="2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J94" s="25"/>
      <c r="K94" s="26"/>
      <c r="L94" s="25"/>
      <c r="N94" s="25"/>
      <c r="O94" s="25"/>
      <c r="P94" s="25"/>
      <c r="Q94" s="25"/>
      <c r="R94" s="25"/>
      <c r="S94" s="25"/>
      <c r="T94" s="25"/>
      <c r="V94" s="25"/>
      <c r="W94" s="25"/>
      <c r="X94" s="25"/>
      <c r="Y94" s="26"/>
      <c r="Z94" s="25"/>
      <c r="AA94" s="25"/>
      <c r="AB94" s="25"/>
      <c r="AC94" s="25"/>
      <c r="AD94" s="25"/>
      <c r="AH94" s="1"/>
      <c r="AI94" s="1"/>
      <c r="AJ94" s="2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J95" s="25"/>
      <c r="K95" s="26"/>
      <c r="L95" s="25"/>
      <c r="N95" s="25"/>
      <c r="O95" s="25"/>
      <c r="P95" s="25"/>
      <c r="Q95" s="25"/>
      <c r="R95" s="25"/>
      <c r="S95" s="25"/>
      <c r="T95" s="25"/>
      <c r="V95" s="25"/>
      <c r="W95" s="25"/>
      <c r="X95" s="25"/>
      <c r="Y95" s="26"/>
      <c r="Z95" s="25"/>
      <c r="AA95" s="25"/>
      <c r="AB95" s="25"/>
      <c r="AC95" s="25"/>
      <c r="AD95" s="25"/>
      <c r="AH95" s="1"/>
      <c r="AI95" s="1"/>
      <c r="AJ95" s="2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J96" s="25"/>
      <c r="K96" s="26"/>
      <c r="L96" s="25"/>
      <c r="N96" s="25"/>
      <c r="O96" s="25"/>
      <c r="P96" s="25"/>
      <c r="Q96" s="25"/>
      <c r="R96" s="25"/>
      <c r="S96" s="25"/>
      <c r="T96" s="25"/>
      <c r="V96" s="25"/>
      <c r="W96" s="25"/>
      <c r="X96" s="25"/>
      <c r="Y96" s="26"/>
      <c r="Z96" s="25"/>
      <c r="AA96" s="25"/>
      <c r="AB96" s="25"/>
      <c r="AC96" s="25"/>
      <c r="AD96" s="25"/>
      <c r="AH96" s="1"/>
      <c r="AI96" s="1"/>
      <c r="AJ96" s="2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J97" s="25"/>
      <c r="K97" s="26"/>
      <c r="L97" s="25"/>
      <c r="N97" s="25"/>
      <c r="O97" s="25"/>
      <c r="P97" s="25"/>
      <c r="Q97" s="25"/>
      <c r="R97" s="25"/>
      <c r="S97" s="25"/>
      <c r="T97" s="25"/>
      <c r="V97" s="25"/>
      <c r="W97" s="25"/>
      <c r="X97" s="25"/>
      <c r="Y97" s="26"/>
      <c r="Z97" s="25"/>
      <c r="AA97" s="25"/>
      <c r="AB97" s="25"/>
      <c r="AC97" s="25"/>
      <c r="AD97" s="25"/>
      <c r="AH97" s="1"/>
      <c r="AI97" s="1"/>
      <c r="AJ97" s="2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J98" s="25"/>
      <c r="K98" s="26"/>
      <c r="L98" s="25"/>
      <c r="N98" s="25"/>
      <c r="O98" s="25"/>
      <c r="P98" s="25"/>
      <c r="Q98" s="25"/>
      <c r="R98" s="25"/>
      <c r="S98" s="25"/>
      <c r="T98" s="25"/>
      <c r="V98" s="25"/>
      <c r="W98" s="25"/>
      <c r="X98" s="25"/>
      <c r="Y98" s="26"/>
      <c r="Z98" s="25"/>
      <c r="AA98" s="25"/>
      <c r="AB98" s="25"/>
      <c r="AC98" s="25"/>
      <c r="AD98" s="25"/>
      <c r="AH98" s="1"/>
      <c r="AI98" s="1"/>
      <c r="AJ98" s="2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J99" s="25"/>
      <c r="K99" s="26"/>
      <c r="L99" s="25"/>
      <c r="N99" s="25"/>
      <c r="O99" s="25"/>
      <c r="P99" s="25"/>
      <c r="Q99" s="25"/>
      <c r="R99" s="25"/>
      <c r="S99" s="25"/>
      <c r="T99" s="25"/>
      <c r="V99" s="25"/>
      <c r="W99" s="25"/>
      <c r="X99" s="25"/>
      <c r="Y99" s="26"/>
      <c r="Z99" s="25"/>
      <c r="AA99" s="25"/>
      <c r="AB99" s="25"/>
      <c r="AC99" s="25"/>
      <c r="AD99" s="25"/>
      <c r="AH99" s="1"/>
      <c r="AI99" s="1"/>
      <c r="AJ99" s="2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J100" s="25"/>
      <c r="K100" s="26"/>
      <c r="L100" s="25"/>
      <c r="N100" s="25"/>
      <c r="O100" s="25"/>
      <c r="P100" s="25"/>
      <c r="Q100" s="25"/>
      <c r="R100" s="25"/>
      <c r="S100" s="25"/>
      <c r="T100" s="25"/>
      <c r="V100" s="25"/>
      <c r="W100" s="25"/>
      <c r="X100" s="25"/>
      <c r="Y100" s="26"/>
      <c r="Z100" s="25"/>
      <c r="AA100" s="25"/>
      <c r="AB100" s="25"/>
      <c r="AC100" s="25"/>
      <c r="AD100" s="25"/>
      <c r="AH100" s="1"/>
      <c r="AI100" s="1"/>
      <c r="AJ100" s="2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J101" s="25"/>
      <c r="K101" s="26"/>
      <c r="L101" s="25"/>
      <c r="N101" s="25"/>
      <c r="O101" s="25"/>
      <c r="P101" s="25"/>
      <c r="Q101" s="25"/>
      <c r="R101" s="25"/>
      <c r="S101" s="25"/>
      <c r="T101" s="25"/>
      <c r="V101" s="25"/>
      <c r="W101" s="25"/>
      <c r="X101" s="25"/>
      <c r="Y101" s="26"/>
      <c r="Z101" s="25"/>
      <c r="AA101" s="25"/>
      <c r="AB101" s="25"/>
      <c r="AC101" s="25"/>
      <c r="AD101" s="25"/>
      <c r="AH101" s="1"/>
      <c r="AI101" s="1"/>
      <c r="AJ101" s="2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J102" s="25"/>
      <c r="K102" s="26"/>
      <c r="L102" s="25"/>
      <c r="N102" s="25"/>
      <c r="O102" s="25"/>
      <c r="P102" s="25"/>
      <c r="Q102" s="25"/>
      <c r="R102" s="25"/>
      <c r="S102" s="25"/>
      <c r="T102" s="25"/>
      <c r="V102" s="25"/>
      <c r="W102" s="25"/>
      <c r="X102" s="25"/>
      <c r="Y102" s="26"/>
      <c r="Z102" s="25"/>
      <c r="AA102" s="25"/>
      <c r="AB102" s="25"/>
      <c r="AC102" s="25"/>
      <c r="AD102" s="25"/>
      <c r="AH102" s="1"/>
      <c r="AI102" s="1"/>
      <c r="AJ102" s="2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J103" s="25"/>
      <c r="K103" s="26"/>
      <c r="L103" s="25"/>
      <c r="N103" s="25"/>
      <c r="O103" s="25"/>
      <c r="P103" s="25"/>
      <c r="Q103" s="25"/>
      <c r="R103" s="25"/>
      <c r="S103" s="25"/>
      <c r="T103" s="25"/>
      <c r="V103" s="25"/>
      <c r="W103" s="25"/>
      <c r="X103" s="25"/>
      <c r="Y103" s="26"/>
      <c r="Z103" s="25"/>
      <c r="AA103" s="25"/>
      <c r="AB103" s="25"/>
      <c r="AC103" s="25"/>
      <c r="AD103" s="25"/>
      <c r="AH103" s="1"/>
      <c r="AI103" s="1"/>
      <c r="AJ103" s="2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J104" s="25"/>
      <c r="K104" s="26"/>
      <c r="L104" s="25"/>
      <c r="N104" s="25"/>
      <c r="O104" s="25"/>
      <c r="P104" s="25"/>
      <c r="Q104" s="25"/>
      <c r="R104" s="25"/>
      <c r="S104" s="25"/>
      <c r="T104" s="25"/>
      <c r="V104" s="25"/>
      <c r="W104" s="25"/>
      <c r="X104" s="25"/>
      <c r="Y104" s="26"/>
      <c r="Z104" s="25"/>
      <c r="AA104" s="25"/>
      <c r="AB104" s="25"/>
      <c r="AC104" s="25"/>
      <c r="AD104" s="25"/>
      <c r="AH104" s="1"/>
      <c r="AI104" s="1"/>
      <c r="AJ104" s="2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J105" s="25"/>
      <c r="K105" s="26"/>
      <c r="L105" s="25"/>
      <c r="N105" s="25"/>
      <c r="O105" s="25"/>
      <c r="P105" s="25"/>
      <c r="Q105" s="25"/>
      <c r="R105" s="25"/>
      <c r="S105" s="25"/>
      <c r="T105" s="25"/>
      <c r="V105" s="25"/>
      <c r="W105" s="25"/>
      <c r="X105" s="25"/>
      <c r="Y105" s="26"/>
      <c r="Z105" s="25"/>
      <c r="AA105" s="25"/>
      <c r="AB105" s="25"/>
      <c r="AC105" s="25"/>
      <c r="AD105" s="25"/>
      <c r="AH105" s="1"/>
      <c r="AI105" s="1"/>
      <c r="AJ105" s="2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J106" s="25"/>
      <c r="K106" s="26"/>
      <c r="L106" s="25"/>
      <c r="N106" s="25"/>
      <c r="O106" s="25"/>
      <c r="P106" s="25"/>
      <c r="Q106" s="25"/>
      <c r="R106" s="25"/>
      <c r="S106" s="25"/>
      <c r="T106" s="25"/>
      <c r="V106" s="25"/>
      <c r="W106" s="25"/>
      <c r="X106" s="25"/>
      <c r="Y106" s="26"/>
      <c r="Z106" s="25"/>
      <c r="AA106" s="25"/>
      <c r="AB106" s="25"/>
      <c r="AC106" s="25"/>
      <c r="AD106" s="25"/>
      <c r="AH106" s="1"/>
      <c r="AI106" s="1"/>
      <c r="AJ106" s="2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J107" s="25"/>
      <c r="K107" s="26"/>
      <c r="L107" s="25"/>
      <c r="N107" s="25"/>
      <c r="O107" s="25"/>
      <c r="P107" s="25"/>
      <c r="Q107" s="25"/>
      <c r="R107" s="25"/>
      <c r="S107" s="25"/>
      <c r="T107" s="25"/>
      <c r="V107" s="25"/>
      <c r="W107" s="25"/>
      <c r="X107" s="25"/>
      <c r="Y107" s="26"/>
      <c r="Z107" s="25"/>
      <c r="AA107" s="25"/>
      <c r="AB107" s="25"/>
      <c r="AC107" s="25"/>
      <c r="AD107" s="25"/>
      <c r="AH107" s="1"/>
      <c r="AI107" s="1"/>
      <c r="AJ107" s="2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J108" s="25"/>
      <c r="K108" s="26"/>
      <c r="L108" s="25"/>
      <c r="N108" s="25"/>
      <c r="O108" s="25"/>
      <c r="P108" s="25"/>
      <c r="Q108" s="25"/>
      <c r="R108" s="25"/>
      <c r="S108" s="25"/>
      <c r="T108" s="25"/>
      <c r="V108" s="25"/>
      <c r="W108" s="25"/>
      <c r="X108" s="25"/>
      <c r="Y108" s="26"/>
      <c r="Z108" s="25"/>
      <c r="AA108" s="25"/>
      <c r="AB108" s="25"/>
      <c r="AC108" s="25"/>
      <c r="AD108" s="25"/>
      <c r="AH108" s="1"/>
      <c r="AI108" s="1"/>
      <c r="AJ108" s="2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J109" s="25"/>
      <c r="K109" s="26"/>
      <c r="L109" s="25"/>
      <c r="N109" s="25"/>
      <c r="O109" s="25"/>
      <c r="P109" s="25"/>
      <c r="Q109" s="25"/>
      <c r="R109" s="25"/>
      <c r="S109" s="25"/>
      <c r="T109" s="25"/>
      <c r="V109" s="25"/>
      <c r="W109" s="25"/>
      <c r="X109" s="25"/>
      <c r="Y109" s="26"/>
      <c r="Z109" s="25"/>
      <c r="AA109" s="25"/>
      <c r="AB109" s="25"/>
      <c r="AC109" s="25"/>
      <c r="AD109" s="25"/>
      <c r="AH109" s="1"/>
      <c r="AI109" s="1"/>
      <c r="AJ109" s="2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J110" s="25"/>
      <c r="K110" s="26"/>
      <c r="L110" s="25"/>
      <c r="N110" s="25"/>
      <c r="O110" s="25"/>
      <c r="P110" s="25"/>
      <c r="Q110" s="25"/>
      <c r="R110" s="25"/>
      <c r="S110" s="25"/>
      <c r="T110" s="25"/>
      <c r="V110" s="25"/>
      <c r="W110" s="25"/>
      <c r="X110" s="25"/>
      <c r="Y110" s="26"/>
      <c r="Z110" s="25"/>
      <c r="AA110" s="25"/>
      <c r="AB110" s="25"/>
      <c r="AC110" s="25"/>
      <c r="AD110" s="25"/>
      <c r="AH110" s="1"/>
      <c r="AI110" s="1"/>
      <c r="AJ110" s="2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J111" s="25"/>
      <c r="K111" s="26"/>
      <c r="L111" s="25"/>
      <c r="N111" s="25"/>
      <c r="O111" s="25"/>
      <c r="P111" s="25"/>
      <c r="Q111" s="25"/>
      <c r="R111" s="25"/>
      <c r="S111" s="25"/>
      <c r="T111" s="25"/>
      <c r="V111" s="25"/>
      <c r="W111" s="25"/>
      <c r="X111" s="25"/>
      <c r="Y111" s="26"/>
      <c r="Z111" s="25"/>
      <c r="AA111" s="25"/>
      <c r="AB111" s="25"/>
      <c r="AC111" s="25"/>
      <c r="AD111" s="25"/>
      <c r="AH111" s="1"/>
      <c r="AI111" s="1"/>
      <c r="AJ111" s="2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J112" s="25"/>
      <c r="K112" s="26"/>
      <c r="L112" s="25"/>
      <c r="N112" s="25"/>
      <c r="O112" s="25"/>
      <c r="P112" s="25"/>
      <c r="Q112" s="25"/>
      <c r="R112" s="25"/>
      <c r="S112" s="25"/>
      <c r="T112" s="25"/>
      <c r="V112" s="25"/>
      <c r="W112" s="25"/>
      <c r="X112" s="25"/>
      <c r="Y112" s="26"/>
      <c r="Z112" s="25"/>
      <c r="AA112" s="25"/>
      <c r="AB112" s="25"/>
      <c r="AC112" s="25"/>
      <c r="AD112" s="25"/>
      <c r="AH112" s="1"/>
      <c r="AI112" s="1"/>
      <c r="AJ112" s="2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J113" s="25"/>
      <c r="K113" s="26"/>
      <c r="L113" s="25"/>
      <c r="N113" s="25"/>
      <c r="O113" s="25"/>
      <c r="P113" s="25"/>
      <c r="Q113" s="25"/>
      <c r="R113" s="25"/>
      <c r="S113" s="25"/>
      <c r="T113" s="25"/>
      <c r="V113" s="25"/>
      <c r="W113" s="25"/>
      <c r="X113" s="25"/>
      <c r="Y113" s="26"/>
      <c r="Z113" s="25"/>
      <c r="AA113" s="25"/>
      <c r="AB113" s="25"/>
      <c r="AC113" s="25"/>
      <c r="AD113" s="25"/>
      <c r="AH113" s="1"/>
      <c r="AI113" s="1"/>
      <c r="AJ113" s="2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J114" s="25"/>
      <c r="K114" s="26"/>
      <c r="L114" s="25"/>
      <c r="N114" s="25"/>
      <c r="O114" s="25"/>
      <c r="P114" s="25"/>
      <c r="Q114" s="25"/>
      <c r="R114" s="25"/>
      <c r="S114" s="25"/>
      <c r="T114" s="25"/>
      <c r="V114" s="25"/>
      <c r="W114" s="25"/>
      <c r="X114" s="25"/>
      <c r="Y114" s="26"/>
      <c r="Z114" s="25"/>
      <c r="AA114" s="25"/>
      <c r="AB114" s="25"/>
      <c r="AC114" s="25"/>
      <c r="AD114" s="25"/>
      <c r="AH114" s="1"/>
      <c r="AI114" s="1"/>
      <c r="AJ114" s="2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J115" s="25"/>
      <c r="K115" s="26"/>
      <c r="L115" s="25"/>
      <c r="N115" s="25"/>
      <c r="O115" s="25"/>
      <c r="P115" s="25"/>
      <c r="Q115" s="25"/>
      <c r="R115" s="25"/>
      <c r="S115" s="25"/>
      <c r="T115" s="25"/>
      <c r="V115" s="25"/>
      <c r="W115" s="25"/>
      <c r="X115" s="25"/>
      <c r="Y115" s="26"/>
      <c r="Z115" s="25"/>
      <c r="AA115" s="25"/>
      <c r="AB115" s="25"/>
      <c r="AC115" s="25"/>
      <c r="AD115" s="25"/>
      <c r="AH115" s="1"/>
      <c r="AI115" s="1"/>
      <c r="AJ115" s="2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J116" s="25"/>
      <c r="K116" s="26"/>
      <c r="L116" s="25"/>
      <c r="N116" s="25"/>
      <c r="O116" s="25"/>
      <c r="P116" s="25"/>
      <c r="Q116" s="25"/>
      <c r="R116" s="25"/>
      <c r="S116" s="25"/>
      <c r="T116" s="25"/>
      <c r="V116" s="25"/>
      <c r="W116" s="25"/>
      <c r="X116" s="25"/>
      <c r="Y116" s="26"/>
      <c r="Z116" s="25"/>
      <c r="AA116" s="25"/>
      <c r="AB116" s="25"/>
      <c r="AC116" s="25"/>
      <c r="AD116" s="25"/>
      <c r="AH116" s="1"/>
      <c r="AI116" s="1"/>
      <c r="AJ116" s="2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J117" s="25"/>
      <c r="K117" s="26"/>
      <c r="L117" s="25"/>
      <c r="N117" s="25"/>
      <c r="O117" s="25"/>
      <c r="P117" s="25"/>
      <c r="Q117" s="25"/>
      <c r="R117" s="25"/>
      <c r="S117" s="25"/>
      <c r="T117" s="25"/>
      <c r="V117" s="25"/>
      <c r="W117" s="25"/>
      <c r="X117" s="25"/>
      <c r="Y117" s="26"/>
      <c r="Z117" s="25"/>
      <c r="AA117" s="25"/>
      <c r="AB117" s="25"/>
      <c r="AC117" s="25"/>
      <c r="AD117" s="25"/>
      <c r="AH117" s="1"/>
      <c r="AI117" s="1"/>
      <c r="AJ117" s="2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J118" s="25"/>
      <c r="K118" s="26"/>
      <c r="L118" s="25"/>
      <c r="N118" s="25"/>
      <c r="O118" s="25"/>
      <c r="P118" s="25"/>
      <c r="Q118" s="25"/>
      <c r="R118" s="25"/>
      <c r="S118" s="25"/>
      <c r="T118" s="25"/>
      <c r="V118" s="25"/>
      <c r="W118" s="25"/>
      <c r="X118" s="25"/>
      <c r="Y118" s="26"/>
      <c r="Z118" s="25"/>
      <c r="AA118" s="25"/>
      <c r="AB118" s="25"/>
      <c r="AC118" s="25"/>
      <c r="AD118" s="25"/>
      <c r="AH118" s="1"/>
      <c r="AI118" s="1"/>
      <c r="AJ118" s="2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J119" s="25"/>
      <c r="K119" s="26"/>
      <c r="L119" s="25"/>
      <c r="N119" s="25"/>
      <c r="O119" s="25"/>
      <c r="P119" s="25"/>
      <c r="Q119" s="25"/>
      <c r="R119" s="25"/>
      <c r="S119" s="25"/>
      <c r="T119" s="25"/>
      <c r="V119" s="25"/>
      <c r="W119" s="25"/>
      <c r="X119" s="25"/>
      <c r="Y119" s="26"/>
      <c r="Z119" s="25"/>
      <c r="AA119" s="25"/>
      <c r="AB119" s="25"/>
      <c r="AC119" s="25"/>
      <c r="AD119" s="25"/>
      <c r="AH119" s="1"/>
      <c r="AI119" s="1"/>
      <c r="AJ119" s="2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J120" s="25"/>
      <c r="K120" s="26"/>
      <c r="L120" s="25"/>
      <c r="N120" s="25"/>
      <c r="O120" s="25"/>
      <c r="P120" s="25"/>
      <c r="Q120" s="25"/>
      <c r="R120" s="25"/>
      <c r="S120" s="25"/>
      <c r="T120" s="25"/>
      <c r="V120" s="25"/>
      <c r="W120" s="25"/>
      <c r="X120" s="25"/>
      <c r="Y120" s="26"/>
      <c r="Z120" s="25"/>
      <c r="AA120" s="25"/>
      <c r="AB120" s="25"/>
      <c r="AC120" s="25"/>
      <c r="AD120" s="25"/>
      <c r="AH120" s="1"/>
      <c r="AI120" s="1"/>
      <c r="AJ120" s="2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J121" s="25"/>
      <c r="K121" s="26"/>
      <c r="L121" s="25"/>
      <c r="N121" s="25"/>
      <c r="O121" s="25"/>
      <c r="P121" s="25"/>
      <c r="Q121" s="25"/>
      <c r="R121" s="25"/>
      <c r="S121" s="25"/>
      <c r="T121" s="25"/>
      <c r="V121" s="25"/>
      <c r="W121" s="25"/>
      <c r="X121" s="25"/>
      <c r="Y121" s="26"/>
      <c r="Z121" s="25"/>
      <c r="AA121" s="25"/>
      <c r="AB121" s="25"/>
      <c r="AC121" s="25"/>
      <c r="AD121" s="25"/>
      <c r="AH121" s="1"/>
      <c r="AI121" s="1"/>
      <c r="AJ121" s="2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J122" s="25"/>
      <c r="K122" s="26"/>
      <c r="L122" s="25"/>
      <c r="N122" s="25"/>
      <c r="O122" s="25"/>
      <c r="P122" s="25"/>
      <c r="Q122" s="25"/>
      <c r="R122" s="25"/>
      <c r="S122" s="25"/>
      <c r="T122" s="25"/>
      <c r="V122" s="25"/>
      <c r="W122" s="25"/>
      <c r="X122" s="25"/>
      <c r="Y122" s="26"/>
      <c r="Z122" s="25"/>
      <c r="AA122" s="25"/>
      <c r="AB122" s="25"/>
      <c r="AC122" s="25"/>
      <c r="AD122" s="25"/>
      <c r="AH122" s="1"/>
      <c r="AI122" s="1"/>
      <c r="AJ122" s="2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J123" s="25"/>
      <c r="K123" s="26"/>
      <c r="L123" s="25"/>
      <c r="N123" s="25"/>
      <c r="O123" s="25"/>
      <c r="P123" s="25"/>
      <c r="Q123" s="25"/>
      <c r="R123" s="25"/>
      <c r="S123" s="25"/>
      <c r="T123" s="25"/>
      <c r="V123" s="25"/>
      <c r="W123" s="25"/>
      <c r="X123" s="25"/>
      <c r="Y123" s="26"/>
      <c r="Z123" s="25"/>
      <c r="AA123" s="25"/>
      <c r="AB123" s="25"/>
      <c r="AC123" s="25"/>
      <c r="AD123" s="25"/>
      <c r="AH123" s="1"/>
      <c r="AI123" s="1"/>
      <c r="AJ123" s="2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J124" s="25"/>
      <c r="K124" s="26"/>
      <c r="L124" s="25"/>
      <c r="N124" s="25"/>
      <c r="O124" s="25"/>
      <c r="P124" s="25"/>
      <c r="Q124" s="25"/>
      <c r="R124" s="25"/>
      <c r="S124" s="25"/>
      <c r="T124" s="25"/>
      <c r="V124" s="25"/>
      <c r="W124" s="25"/>
      <c r="X124" s="25"/>
      <c r="Y124" s="26"/>
      <c r="Z124" s="25"/>
      <c r="AA124" s="25"/>
      <c r="AB124" s="25"/>
      <c r="AC124" s="25"/>
      <c r="AD124" s="25"/>
      <c r="AH124" s="1"/>
      <c r="AI124" s="1"/>
      <c r="AJ124" s="2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J125" s="25"/>
      <c r="K125" s="26"/>
      <c r="L125" s="25"/>
      <c r="N125" s="25"/>
      <c r="O125" s="25"/>
      <c r="P125" s="25"/>
      <c r="Q125" s="25"/>
      <c r="R125" s="25"/>
      <c r="S125" s="25"/>
      <c r="T125" s="25"/>
      <c r="V125" s="25"/>
      <c r="W125" s="25"/>
      <c r="X125" s="25"/>
      <c r="Y125" s="26"/>
      <c r="Z125" s="25"/>
      <c r="AA125" s="25"/>
      <c r="AB125" s="25"/>
      <c r="AC125" s="25"/>
      <c r="AD125" s="25"/>
      <c r="AH125" s="1"/>
      <c r="AI125" s="1"/>
      <c r="AJ125" s="2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J126" s="25"/>
      <c r="K126" s="26"/>
      <c r="L126" s="25"/>
      <c r="N126" s="25"/>
      <c r="O126" s="25"/>
      <c r="P126" s="25"/>
      <c r="Q126" s="25"/>
      <c r="R126" s="25"/>
      <c r="S126" s="25"/>
      <c r="T126" s="25"/>
      <c r="V126" s="25"/>
      <c r="W126" s="25"/>
      <c r="X126" s="25"/>
      <c r="Y126" s="26"/>
      <c r="Z126" s="25"/>
      <c r="AA126" s="25"/>
      <c r="AB126" s="25"/>
      <c r="AC126" s="25"/>
      <c r="AD126" s="25"/>
      <c r="AH126" s="1"/>
      <c r="AI126" s="1"/>
      <c r="AJ126" s="2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J127" s="25"/>
      <c r="K127" s="26"/>
      <c r="L127" s="25"/>
      <c r="N127" s="25"/>
      <c r="O127" s="25"/>
      <c r="P127" s="25"/>
      <c r="Q127" s="25"/>
      <c r="R127" s="25"/>
      <c r="S127" s="25"/>
      <c r="T127" s="25"/>
      <c r="V127" s="25"/>
      <c r="W127" s="25"/>
      <c r="X127" s="25"/>
      <c r="Y127" s="26"/>
      <c r="Z127" s="25"/>
      <c r="AA127" s="25"/>
      <c r="AB127" s="25"/>
      <c r="AC127" s="25"/>
      <c r="AD127" s="25"/>
      <c r="AH127" s="1"/>
      <c r="AI127" s="1"/>
      <c r="AJ127" s="2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J128" s="25"/>
      <c r="K128" s="26"/>
      <c r="L128" s="25"/>
      <c r="N128" s="25"/>
      <c r="O128" s="25"/>
      <c r="P128" s="25"/>
      <c r="Q128" s="25"/>
      <c r="R128" s="25"/>
      <c r="S128" s="25"/>
      <c r="T128" s="25"/>
      <c r="V128" s="25"/>
      <c r="W128" s="25"/>
      <c r="X128" s="25"/>
      <c r="Y128" s="26"/>
      <c r="Z128" s="25"/>
      <c r="AA128" s="25"/>
      <c r="AB128" s="25"/>
      <c r="AC128" s="25"/>
      <c r="AD128" s="25"/>
      <c r="AH128" s="1"/>
      <c r="AI128" s="1"/>
      <c r="AJ128" s="2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J129" s="25"/>
      <c r="K129" s="26"/>
      <c r="L129" s="25"/>
      <c r="N129" s="25"/>
      <c r="O129" s="25"/>
      <c r="P129" s="25"/>
      <c r="Q129" s="25"/>
      <c r="R129" s="25"/>
      <c r="S129" s="25"/>
      <c r="T129" s="25"/>
      <c r="V129" s="25"/>
      <c r="W129" s="25"/>
      <c r="X129" s="25"/>
      <c r="Y129" s="26"/>
      <c r="Z129" s="25"/>
      <c r="AA129" s="25"/>
      <c r="AB129" s="25"/>
      <c r="AC129" s="25"/>
      <c r="AD129" s="25"/>
      <c r="AH129" s="1"/>
      <c r="AI129" s="1"/>
      <c r="AJ129" s="2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J130" s="25"/>
      <c r="K130" s="26"/>
      <c r="L130" s="25"/>
      <c r="N130" s="25"/>
      <c r="O130" s="25"/>
      <c r="P130" s="25"/>
      <c r="Q130" s="25"/>
      <c r="R130" s="25"/>
      <c r="S130" s="25"/>
      <c r="T130" s="25"/>
      <c r="V130" s="25"/>
      <c r="W130" s="25"/>
      <c r="X130" s="25"/>
      <c r="Y130" s="26"/>
      <c r="Z130" s="25"/>
      <c r="AA130" s="25"/>
      <c r="AB130" s="25"/>
      <c r="AC130" s="25"/>
      <c r="AD130" s="25"/>
      <c r="AH130" s="1"/>
      <c r="AI130" s="1"/>
      <c r="AJ130" s="2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J131" s="25"/>
      <c r="K131" s="26"/>
      <c r="L131" s="25"/>
      <c r="N131" s="25"/>
      <c r="O131" s="25"/>
      <c r="P131" s="25"/>
      <c r="Q131" s="25"/>
      <c r="R131" s="25"/>
      <c r="S131" s="25"/>
      <c r="T131" s="25"/>
      <c r="V131" s="25"/>
      <c r="W131" s="25"/>
      <c r="X131" s="25"/>
      <c r="Y131" s="26"/>
      <c r="Z131" s="25"/>
      <c r="AA131" s="25"/>
      <c r="AB131" s="25"/>
      <c r="AC131" s="25"/>
      <c r="AD131" s="25"/>
      <c r="AH131" s="1"/>
      <c r="AI131" s="1"/>
      <c r="AJ131" s="2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J132" s="25"/>
      <c r="K132" s="26"/>
      <c r="L132" s="25"/>
      <c r="N132" s="25"/>
      <c r="O132" s="25"/>
      <c r="P132" s="25"/>
      <c r="Q132" s="25"/>
      <c r="R132" s="25"/>
      <c r="S132" s="25"/>
      <c r="T132" s="25"/>
      <c r="V132" s="25"/>
      <c r="W132" s="25"/>
      <c r="X132" s="25"/>
      <c r="Y132" s="26"/>
      <c r="Z132" s="25"/>
      <c r="AA132" s="25"/>
      <c r="AB132" s="25"/>
      <c r="AC132" s="25"/>
      <c r="AD132" s="25"/>
      <c r="AH132" s="1"/>
      <c r="AI132" s="1"/>
      <c r="AJ132" s="2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J133" s="25"/>
      <c r="K133" s="26"/>
      <c r="L133" s="25"/>
      <c r="N133" s="25"/>
      <c r="O133" s="25"/>
      <c r="P133" s="25"/>
      <c r="Q133" s="25"/>
      <c r="R133" s="25"/>
      <c r="S133" s="25"/>
      <c r="T133" s="25"/>
      <c r="V133" s="25"/>
      <c r="W133" s="25"/>
      <c r="X133" s="25"/>
      <c r="Y133" s="26"/>
      <c r="Z133" s="25"/>
      <c r="AA133" s="25"/>
      <c r="AB133" s="25"/>
      <c r="AC133" s="25"/>
      <c r="AD133" s="25"/>
      <c r="AH133" s="1"/>
      <c r="AI133" s="1"/>
      <c r="AJ133" s="2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J134" s="25"/>
      <c r="K134" s="26"/>
      <c r="L134" s="25"/>
      <c r="N134" s="25"/>
      <c r="O134" s="25"/>
      <c r="P134" s="25"/>
      <c r="Q134" s="25"/>
      <c r="R134" s="25"/>
      <c r="S134" s="25"/>
      <c r="T134" s="25"/>
      <c r="V134" s="25"/>
      <c r="W134" s="25"/>
      <c r="X134" s="25"/>
      <c r="Y134" s="26"/>
      <c r="Z134" s="25"/>
      <c r="AA134" s="25"/>
      <c r="AB134" s="25"/>
      <c r="AC134" s="25"/>
      <c r="AD134" s="25"/>
      <c r="AH134" s="1"/>
      <c r="AI134" s="1"/>
      <c r="AJ134" s="2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J135" s="25"/>
      <c r="K135" s="26"/>
      <c r="L135" s="25"/>
      <c r="N135" s="25"/>
      <c r="O135" s="25"/>
      <c r="P135" s="25"/>
      <c r="Q135" s="25"/>
      <c r="R135" s="25"/>
      <c r="S135" s="25"/>
      <c r="T135" s="25"/>
      <c r="V135" s="25"/>
      <c r="W135" s="25"/>
      <c r="X135" s="25"/>
      <c r="Y135" s="26"/>
      <c r="Z135" s="25"/>
      <c r="AA135" s="25"/>
      <c r="AB135" s="25"/>
      <c r="AC135" s="25"/>
      <c r="AD135" s="25"/>
      <c r="AH135" s="1"/>
      <c r="AI135" s="1"/>
      <c r="AJ135" s="2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J136" s="25"/>
      <c r="K136" s="26"/>
      <c r="L136" s="25"/>
      <c r="N136" s="25"/>
      <c r="O136" s="25"/>
      <c r="P136" s="25"/>
      <c r="Q136" s="25"/>
      <c r="R136" s="25"/>
      <c r="S136" s="25"/>
      <c r="T136" s="25"/>
      <c r="V136" s="25"/>
      <c r="W136" s="25"/>
      <c r="X136" s="25"/>
      <c r="Y136" s="26"/>
      <c r="Z136" s="25"/>
      <c r="AA136" s="25"/>
      <c r="AB136" s="25"/>
      <c r="AC136" s="25"/>
      <c r="AD136" s="25"/>
      <c r="AH136" s="1"/>
      <c r="AI136" s="1"/>
      <c r="AJ136" s="2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J137" s="25"/>
      <c r="K137" s="26"/>
      <c r="L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5"/>
      <c r="AC137" s="25"/>
      <c r="AD137" s="25"/>
      <c r="AH137" s="1"/>
      <c r="AI137" s="1"/>
      <c r="AJ137" s="2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J138" s="25"/>
      <c r="K138" s="26"/>
      <c r="L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6"/>
      <c r="Z138" s="25"/>
      <c r="AA138" s="25"/>
      <c r="AB138" s="25"/>
      <c r="AC138" s="25"/>
      <c r="AD138" s="25"/>
      <c r="AH138" s="1"/>
      <c r="AI138" s="1"/>
      <c r="AJ138" s="2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J139" s="25"/>
      <c r="K139" s="26"/>
      <c r="L139" s="25"/>
      <c r="N139" s="25"/>
      <c r="O139" s="25"/>
      <c r="P139" s="25"/>
      <c r="Q139" s="25"/>
      <c r="R139" s="25"/>
      <c r="S139" s="25"/>
      <c r="T139" s="25"/>
      <c r="V139" s="25"/>
      <c r="W139" s="25"/>
      <c r="X139" s="25"/>
      <c r="Y139" s="26"/>
      <c r="Z139" s="25"/>
      <c r="AA139" s="25"/>
      <c r="AB139" s="25"/>
      <c r="AC139" s="25"/>
      <c r="AD139" s="25"/>
      <c r="AH139" s="1"/>
      <c r="AI139" s="1"/>
      <c r="AJ139" s="2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J140" s="25"/>
      <c r="K140" s="26"/>
      <c r="L140" s="25"/>
      <c r="N140" s="25"/>
      <c r="O140" s="25"/>
      <c r="P140" s="25"/>
      <c r="Q140" s="25"/>
      <c r="R140" s="25"/>
      <c r="S140" s="25"/>
      <c r="T140" s="25"/>
      <c r="V140" s="25"/>
      <c r="W140" s="25"/>
      <c r="X140" s="25"/>
      <c r="Y140" s="26"/>
      <c r="Z140" s="25"/>
      <c r="AA140" s="25"/>
      <c r="AB140" s="25"/>
      <c r="AC140" s="25"/>
      <c r="AD140" s="25"/>
      <c r="AH140" s="1"/>
      <c r="AI140" s="1"/>
      <c r="AJ140" s="2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J141" s="25"/>
      <c r="K141" s="26"/>
      <c r="L141" s="25"/>
      <c r="N141" s="25"/>
      <c r="O141" s="25"/>
      <c r="P141" s="25"/>
      <c r="Q141" s="25"/>
      <c r="R141" s="25"/>
      <c r="S141" s="25"/>
      <c r="T141" s="25"/>
      <c r="V141" s="25"/>
      <c r="W141" s="25"/>
      <c r="X141" s="25"/>
      <c r="Y141" s="26"/>
      <c r="Z141" s="25"/>
      <c r="AA141" s="25"/>
      <c r="AB141" s="25"/>
      <c r="AC141" s="25"/>
      <c r="AD141" s="25"/>
      <c r="AH141" s="1"/>
      <c r="AI141" s="1"/>
      <c r="AJ141" s="2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J142" s="25"/>
      <c r="K142" s="26"/>
      <c r="L142" s="25"/>
      <c r="N142" s="25"/>
      <c r="O142" s="25"/>
      <c r="P142" s="25"/>
      <c r="Q142" s="25"/>
      <c r="R142" s="25"/>
      <c r="S142" s="25"/>
      <c r="T142" s="25"/>
      <c r="V142" s="25"/>
      <c r="W142" s="25"/>
      <c r="X142" s="25"/>
      <c r="Y142" s="26"/>
      <c r="Z142" s="25"/>
      <c r="AA142" s="25"/>
      <c r="AB142" s="25"/>
      <c r="AC142" s="25"/>
      <c r="AD142" s="25"/>
      <c r="AH142" s="1"/>
      <c r="AI142" s="1"/>
      <c r="AJ142" s="2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J143" s="25"/>
      <c r="K143" s="26"/>
      <c r="L143" s="25"/>
      <c r="N143" s="25"/>
      <c r="O143" s="25"/>
      <c r="P143" s="25"/>
      <c r="Q143" s="25"/>
      <c r="R143" s="25"/>
      <c r="S143" s="25"/>
      <c r="T143" s="25"/>
      <c r="V143" s="25"/>
      <c r="W143" s="25"/>
      <c r="X143" s="25"/>
      <c r="Y143" s="26"/>
      <c r="Z143" s="25"/>
      <c r="AA143" s="25"/>
      <c r="AB143" s="25"/>
      <c r="AC143" s="25"/>
      <c r="AD143" s="25"/>
      <c r="AH143" s="1"/>
      <c r="AI143" s="1"/>
      <c r="AJ143" s="2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J144" s="25"/>
      <c r="K144" s="26"/>
      <c r="L144" s="25"/>
      <c r="N144" s="25"/>
      <c r="O144" s="25"/>
      <c r="P144" s="25"/>
      <c r="Q144" s="25"/>
      <c r="R144" s="25"/>
      <c r="S144" s="25"/>
      <c r="T144" s="25"/>
      <c r="V144" s="25"/>
      <c r="W144" s="25"/>
      <c r="X144" s="25"/>
      <c r="Y144" s="26"/>
      <c r="Z144" s="25"/>
      <c r="AA144" s="25"/>
      <c r="AB144" s="25"/>
      <c r="AC144" s="25"/>
      <c r="AD144" s="25"/>
      <c r="AH144" s="1"/>
      <c r="AI144" s="1"/>
      <c r="AJ144" s="2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J145" s="25"/>
      <c r="K145" s="26"/>
      <c r="L145" s="25"/>
      <c r="N145" s="25"/>
      <c r="O145" s="25"/>
      <c r="P145" s="25"/>
      <c r="Q145" s="25"/>
      <c r="R145" s="25"/>
      <c r="S145" s="25"/>
      <c r="T145" s="25"/>
      <c r="V145" s="25"/>
      <c r="W145" s="25"/>
      <c r="X145" s="25"/>
      <c r="Y145" s="26"/>
      <c r="Z145" s="25"/>
      <c r="AA145" s="25"/>
      <c r="AB145" s="25"/>
      <c r="AC145" s="25"/>
      <c r="AD145" s="25"/>
      <c r="AH145" s="1"/>
      <c r="AI145" s="1"/>
      <c r="AJ145" s="2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J146" s="25"/>
      <c r="K146" s="26"/>
      <c r="L146" s="25"/>
      <c r="N146" s="25"/>
      <c r="O146" s="25"/>
      <c r="P146" s="25"/>
      <c r="Q146" s="25"/>
      <c r="R146" s="25"/>
      <c r="S146" s="25"/>
      <c r="T146" s="25"/>
      <c r="V146" s="25"/>
      <c r="W146" s="25"/>
      <c r="X146" s="25"/>
      <c r="Y146" s="26"/>
      <c r="Z146" s="25"/>
      <c r="AA146" s="25"/>
      <c r="AB146" s="25"/>
      <c r="AC146" s="25"/>
      <c r="AD146" s="25"/>
      <c r="AH146" s="1"/>
      <c r="AI146" s="1"/>
      <c r="AJ146" s="2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J147" s="25"/>
      <c r="K147" s="26"/>
      <c r="L147" s="25"/>
      <c r="N147" s="25"/>
      <c r="O147" s="25"/>
      <c r="P147" s="25"/>
      <c r="Q147" s="25"/>
      <c r="R147" s="25"/>
      <c r="S147" s="25"/>
      <c r="T147" s="25"/>
      <c r="V147" s="25"/>
      <c r="W147" s="25"/>
      <c r="X147" s="25"/>
      <c r="Y147" s="26"/>
      <c r="Z147" s="25"/>
      <c r="AA147" s="25"/>
      <c r="AB147" s="25"/>
      <c r="AC147" s="25"/>
      <c r="AD147" s="25"/>
      <c r="AH147" s="1"/>
      <c r="AI147" s="1"/>
      <c r="AJ147" s="2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J148" s="25"/>
      <c r="K148" s="26"/>
      <c r="L148" s="25"/>
      <c r="N148" s="25"/>
      <c r="O148" s="25"/>
      <c r="P148" s="25"/>
      <c r="Q148" s="25"/>
      <c r="R148" s="25"/>
      <c r="S148" s="25"/>
      <c r="T148" s="25"/>
      <c r="V148" s="25"/>
      <c r="W148" s="25"/>
      <c r="X148" s="25"/>
      <c r="Y148" s="26"/>
      <c r="Z148" s="25"/>
      <c r="AA148" s="25"/>
      <c r="AB148" s="25"/>
      <c r="AC148" s="25"/>
      <c r="AD148" s="25"/>
      <c r="AH148" s="1"/>
      <c r="AI148" s="1"/>
      <c r="AJ148" s="2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J149" s="25"/>
      <c r="K149" s="26"/>
      <c r="L149" s="25"/>
      <c r="N149" s="25"/>
      <c r="O149" s="25"/>
      <c r="P149" s="25"/>
      <c r="Q149" s="25"/>
      <c r="R149" s="25"/>
      <c r="S149" s="25"/>
      <c r="T149" s="25"/>
      <c r="V149" s="25"/>
      <c r="W149" s="25"/>
      <c r="X149" s="25"/>
      <c r="Y149" s="26"/>
      <c r="Z149" s="25"/>
      <c r="AA149" s="25"/>
      <c r="AB149" s="25"/>
      <c r="AC149" s="25"/>
      <c r="AD149" s="25"/>
      <c r="AH149" s="1"/>
      <c r="AI149" s="1"/>
      <c r="AJ149" s="2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J150" s="25"/>
      <c r="K150" s="26"/>
      <c r="L150" s="25"/>
      <c r="N150" s="25"/>
      <c r="O150" s="25"/>
      <c r="P150" s="25"/>
      <c r="Q150" s="25"/>
      <c r="R150" s="25"/>
      <c r="S150" s="25"/>
      <c r="T150" s="25"/>
      <c r="V150" s="25"/>
      <c r="W150" s="25"/>
      <c r="X150" s="25"/>
      <c r="Y150" s="26"/>
      <c r="Z150" s="25"/>
      <c r="AA150" s="25"/>
      <c r="AB150" s="25"/>
      <c r="AC150" s="25"/>
      <c r="AD150" s="25"/>
      <c r="AH150" s="1"/>
      <c r="AI150" s="1"/>
      <c r="AJ150" s="2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J151" s="25"/>
      <c r="K151" s="26"/>
      <c r="L151" s="25"/>
      <c r="N151" s="25"/>
      <c r="O151" s="25"/>
      <c r="P151" s="25"/>
      <c r="Q151" s="25"/>
      <c r="R151" s="25"/>
      <c r="S151" s="25"/>
      <c r="T151" s="25"/>
      <c r="V151" s="25"/>
      <c r="W151" s="25"/>
      <c r="X151" s="25"/>
      <c r="Y151" s="26"/>
      <c r="Z151" s="25"/>
      <c r="AA151" s="25"/>
      <c r="AB151" s="25"/>
      <c r="AC151" s="25"/>
      <c r="AD151" s="25"/>
      <c r="AH151" s="1"/>
      <c r="AI151" s="1"/>
      <c r="AJ151" s="2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J152" s="25"/>
      <c r="K152" s="26"/>
      <c r="L152" s="25"/>
      <c r="N152" s="25"/>
      <c r="O152" s="25"/>
      <c r="P152" s="25"/>
      <c r="Q152" s="25"/>
      <c r="R152" s="25"/>
      <c r="S152" s="25"/>
      <c r="T152" s="25"/>
      <c r="V152" s="25"/>
      <c r="W152" s="25"/>
      <c r="X152" s="25"/>
      <c r="Y152" s="26"/>
      <c r="Z152" s="25"/>
      <c r="AA152" s="25"/>
      <c r="AB152" s="25"/>
      <c r="AC152" s="25"/>
      <c r="AD152" s="25"/>
      <c r="AH152" s="1"/>
      <c r="AI152" s="1"/>
      <c r="AJ152" s="2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J153" s="25"/>
      <c r="K153" s="26"/>
      <c r="L153" s="25"/>
      <c r="N153" s="25"/>
      <c r="O153" s="25"/>
      <c r="P153" s="25"/>
      <c r="Q153" s="25"/>
      <c r="R153" s="25"/>
      <c r="S153" s="25"/>
      <c r="T153" s="25"/>
      <c r="V153" s="25"/>
      <c r="W153" s="25"/>
      <c r="X153" s="25"/>
      <c r="Y153" s="26"/>
      <c r="Z153" s="25"/>
      <c r="AA153" s="25"/>
      <c r="AB153" s="25"/>
      <c r="AC153" s="25"/>
      <c r="AD153" s="25"/>
      <c r="AH153" s="1"/>
      <c r="AI153" s="1"/>
      <c r="AJ153" s="2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J154" s="25"/>
      <c r="K154" s="26"/>
      <c r="L154" s="25"/>
      <c r="N154" s="25"/>
      <c r="O154" s="25"/>
      <c r="P154" s="25"/>
      <c r="Q154" s="25"/>
      <c r="R154" s="25"/>
      <c r="S154" s="25"/>
      <c r="T154" s="25"/>
      <c r="V154" s="25"/>
      <c r="W154" s="25"/>
      <c r="X154" s="25"/>
      <c r="Y154" s="26"/>
      <c r="Z154" s="25"/>
      <c r="AA154" s="25"/>
      <c r="AB154" s="25"/>
      <c r="AC154" s="25"/>
      <c r="AD154" s="25"/>
      <c r="AH154" s="1"/>
      <c r="AI154" s="1"/>
      <c r="AJ154" s="2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J155" s="25"/>
      <c r="K155" s="26"/>
      <c r="L155" s="25"/>
      <c r="N155" s="25"/>
      <c r="O155" s="25"/>
      <c r="P155" s="25"/>
      <c r="Q155" s="25"/>
      <c r="R155" s="25"/>
      <c r="S155" s="25"/>
      <c r="T155" s="25"/>
      <c r="V155" s="25"/>
      <c r="W155" s="25"/>
      <c r="X155" s="25"/>
      <c r="Y155" s="26"/>
      <c r="Z155" s="25"/>
      <c r="AA155" s="25"/>
      <c r="AB155" s="25"/>
      <c r="AC155" s="25"/>
      <c r="AD155" s="25"/>
      <c r="AH155" s="1"/>
      <c r="AI155" s="1"/>
      <c r="AJ155" s="2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J156" s="25"/>
      <c r="K156" s="26"/>
      <c r="L156" s="25"/>
      <c r="N156" s="25"/>
      <c r="O156" s="25"/>
      <c r="P156" s="25"/>
      <c r="Q156" s="25"/>
      <c r="R156" s="25"/>
      <c r="S156" s="25"/>
      <c r="T156" s="25"/>
      <c r="V156" s="25"/>
      <c r="W156" s="25"/>
      <c r="X156" s="25"/>
      <c r="Y156" s="26"/>
      <c r="Z156" s="25"/>
      <c r="AA156" s="25"/>
      <c r="AB156" s="25"/>
      <c r="AC156" s="25"/>
      <c r="AD156" s="25"/>
      <c r="AH156" s="1"/>
      <c r="AI156" s="1"/>
      <c r="AJ156" s="2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J157" s="25"/>
      <c r="K157" s="26"/>
      <c r="L157" s="25"/>
      <c r="N157" s="25"/>
      <c r="O157" s="25"/>
      <c r="P157" s="25"/>
      <c r="Q157" s="25"/>
      <c r="R157" s="25"/>
      <c r="S157" s="25"/>
      <c r="T157" s="25"/>
      <c r="V157" s="25"/>
      <c r="W157" s="25"/>
      <c r="X157" s="25"/>
      <c r="Y157" s="26"/>
      <c r="Z157" s="25"/>
      <c r="AA157" s="25"/>
      <c r="AB157" s="25"/>
      <c r="AC157" s="25"/>
      <c r="AD157" s="25"/>
      <c r="AH157" s="1"/>
      <c r="AI157" s="1"/>
      <c r="AJ157" s="2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J158" s="25"/>
      <c r="K158" s="26"/>
      <c r="L158" s="25"/>
      <c r="N158" s="25"/>
      <c r="O158" s="25"/>
      <c r="P158" s="25"/>
      <c r="Q158" s="25"/>
      <c r="R158" s="25"/>
      <c r="S158" s="25"/>
      <c r="T158" s="25"/>
      <c r="V158" s="25"/>
      <c r="W158" s="25"/>
      <c r="X158" s="25"/>
      <c r="Y158" s="26"/>
      <c r="Z158" s="25"/>
      <c r="AA158" s="25"/>
      <c r="AB158" s="25"/>
      <c r="AC158" s="25"/>
      <c r="AD158" s="25"/>
      <c r="AH158" s="1"/>
      <c r="AI158" s="1"/>
      <c r="AJ158" s="2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J159" s="25"/>
      <c r="K159" s="26"/>
      <c r="L159" s="25"/>
      <c r="N159" s="25"/>
      <c r="O159" s="25"/>
      <c r="P159" s="25"/>
      <c r="Q159" s="25"/>
      <c r="R159" s="25"/>
      <c r="S159" s="25"/>
      <c r="T159" s="25"/>
      <c r="V159" s="25"/>
      <c r="W159" s="25"/>
      <c r="X159" s="25"/>
      <c r="Y159" s="26"/>
      <c r="Z159" s="25"/>
      <c r="AA159" s="25"/>
      <c r="AB159" s="25"/>
      <c r="AC159" s="25"/>
      <c r="AD159" s="25"/>
      <c r="AH159" s="1"/>
      <c r="AI159" s="1"/>
      <c r="AJ159" s="2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J160" s="25"/>
      <c r="K160" s="26"/>
      <c r="L160" s="25"/>
      <c r="N160" s="25"/>
      <c r="O160" s="25"/>
      <c r="P160" s="25"/>
      <c r="Q160" s="25"/>
      <c r="R160" s="25"/>
      <c r="S160" s="25"/>
      <c r="T160" s="25"/>
      <c r="V160" s="25"/>
      <c r="W160" s="25"/>
      <c r="X160" s="25"/>
      <c r="Y160" s="26"/>
      <c r="Z160" s="25"/>
      <c r="AA160" s="25"/>
      <c r="AB160" s="25"/>
      <c r="AC160" s="25"/>
      <c r="AD160" s="25"/>
      <c r="AH160" s="1"/>
      <c r="AI160" s="1"/>
      <c r="AJ160" s="2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J161" s="25"/>
      <c r="K161" s="26"/>
      <c r="L161" s="25"/>
      <c r="N161" s="25"/>
      <c r="O161" s="25"/>
      <c r="P161" s="25"/>
      <c r="Q161" s="25"/>
      <c r="R161" s="25"/>
      <c r="S161" s="25"/>
      <c r="T161" s="25"/>
      <c r="V161" s="25"/>
      <c r="W161" s="25"/>
      <c r="X161" s="25"/>
      <c r="Y161" s="26"/>
      <c r="Z161" s="25"/>
      <c r="AA161" s="25"/>
      <c r="AB161" s="25"/>
      <c r="AC161" s="25"/>
      <c r="AD161" s="25"/>
      <c r="AH161" s="1"/>
      <c r="AI161" s="1"/>
      <c r="AJ161" s="2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J162" s="25"/>
      <c r="K162" s="26"/>
      <c r="L162" s="25"/>
      <c r="N162" s="25"/>
      <c r="O162" s="25"/>
      <c r="P162" s="25"/>
      <c r="Q162" s="25"/>
      <c r="R162" s="25"/>
      <c r="S162" s="25"/>
      <c r="T162" s="25"/>
      <c r="V162" s="25"/>
      <c r="W162" s="25"/>
      <c r="X162" s="25"/>
      <c r="Y162" s="26"/>
      <c r="Z162" s="25"/>
      <c r="AA162" s="25"/>
      <c r="AB162" s="25"/>
      <c r="AC162" s="25"/>
      <c r="AD162" s="25"/>
      <c r="AH162" s="1"/>
      <c r="AI162" s="1"/>
      <c r="AJ162" s="2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J163" s="25"/>
      <c r="K163" s="26"/>
      <c r="L163" s="25"/>
      <c r="N163" s="25"/>
      <c r="O163" s="25"/>
      <c r="P163" s="25"/>
      <c r="Q163" s="25"/>
      <c r="R163" s="25"/>
      <c r="S163" s="25"/>
      <c r="T163" s="25"/>
      <c r="V163" s="25"/>
      <c r="W163" s="25"/>
      <c r="X163" s="25"/>
      <c r="Y163" s="26"/>
      <c r="Z163" s="25"/>
      <c r="AA163" s="25"/>
      <c r="AB163" s="25"/>
      <c r="AC163" s="25"/>
      <c r="AD163" s="25"/>
      <c r="AH163" s="1"/>
      <c r="AI163" s="1"/>
      <c r="AJ163" s="2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J164" s="25"/>
      <c r="K164" s="26"/>
      <c r="L164" s="25"/>
      <c r="N164" s="25"/>
      <c r="O164" s="25"/>
      <c r="P164" s="25"/>
      <c r="Q164" s="25"/>
      <c r="R164" s="25"/>
      <c r="S164" s="25"/>
      <c r="T164" s="25"/>
      <c r="V164" s="25"/>
      <c r="W164" s="25"/>
      <c r="X164" s="25"/>
      <c r="Y164" s="26"/>
      <c r="Z164" s="25"/>
      <c r="AA164" s="25"/>
      <c r="AB164" s="25"/>
      <c r="AC164" s="25"/>
      <c r="AD164" s="25"/>
      <c r="AH164" s="1"/>
      <c r="AI164" s="1"/>
      <c r="AJ164" s="2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J165" s="25"/>
      <c r="K165" s="26"/>
      <c r="L165" s="25"/>
      <c r="N165" s="25"/>
      <c r="O165" s="25"/>
      <c r="P165" s="25"/>
      <c r="Q165" s="25"/>
      <c r="R165" s="25"/>
      <c r="S165" s="25"/>
      <c r="T165" s="25"/>
      <c r="V165" s="25"/>
      <c r="W165" s="25"/>
      <c r="X165" s="25"/>
      <c r="Y165" s="26"/>
      <c r="Z165" s="25"/>
      <c r="AA165" s="25"/>
      <c r="AB165" s="25"/>
      <c r="AC165" s="25"/>
      <c r="AD165" s="25"/>
      <c r="AH165" s="1"/>
      <c r="AI165" s="1"/>
      <c r="AJ165" s="2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J166" s="25"/>
      <c r="K166" s="26"/>
      <c r="L166" s="25"/>
      <c r="N166" s="25"/>
      <c r="O166" s="25"/>
      <c r="P166" s="25"/>
      <c r="Q166" s="25"/>
      <c r="R166" s="25"/>
      <c r="S166" s="25"/>
      <c r="T166" s="25"/>
      <c r="V166" s="25"/>
      <c r="W166" s="25"/>
      <c r="X166" s="25"/>
      <c r="Y166" s="26"/>
      <c r="Z166" s="25"/>
      <c r="AA166" s="25"/>
      <c r="AB166" s="25"/>
      <c r="AC166" s="25"/>
      <c r="AD166" s="25"/>
      <c r="AH166" s="1"/>
      <c r="AI166" s="1"/>
      <c r="AJ166" s="2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J167" s="25"/>
      <c r="K167" s="26"/>
      <c r="L167" s="25"/>
      <c r="N167" s="25"/>
      <c r="O167" s="25"/>
      <c r="P167" s="25"/>
      <c r="Q167" s="25"/>
      <c r="R167" s="25"/>
      <c r="S167" s="25"/>
      <c r="T167" s="25"/>
      <c r="V167" s="25"/>
      <c r="W167" s="25"/>
      <c r="X167" s="25"/>
      <c r="Y167" s="26"/>
      <c r="Z167" s="25"/>
      <c r="AA167" s="25"/>
      <c r="AB167" s="25"/>
      <c r="AC167" s="25"/>
      <c r="AD167" s="25"/>
      <c r="AH167" s="1"/>
      <c r="AI167" s="1"/>
      <c r="AJ167" s="2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J168" s="25"/>
      <c r="K168" s="26"/>
      <c r="L168" s="25"/>
      <c r="N168" s="25"/>
      <c r="O168" s="25"/>
      <c r="P168" s="25"/>
      <c r="Q168" s="25"/>
      <c r="R168" s="25"/>
      <c r="S168" s="25"/>
      <c r="T168" s="25"/>
      <c r="V168" s="25"/>
      <c r="W168" s="25"/>
      <c r="X168" s="25"/>
      <c r="Y168" s="26"/>
      <c r="Z168" s="25"/>
      <c r="AA168" s="25"/>
      <c r="AB168" s="25"/>
      <c r="AC168" s="25"/>
      <c r="AD168" s="25"/>
      <c r="AH168" s="1"/>
      <c r="AI168" s="1"/>
      <c r="AJ168" s="2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J169" s="25"/>
      <c r="K169" s="26"/>
      <c r="L169" s="25"/>
      <c r="N169" s="25"/>
      <c r="O169" s="25"/>
      <c r="P169" s="25"/>
      <c r="Q169" s="25"/>
      <c r="R169" s="25"/>
      <c r="S169" s="25"/>
      <c r="T169" s="25"/>
      <c r="V169" s="25"/>
      <c r="W169" s="25"/>
      <c r="X169" s="25"/>
      <c r="Y169" s="26"/>
      <c r="Z169" s="25"/>
      <c r="AA169" s="25"/>
      <c r="AB169" s="25"/>
      <c r="AC169" s="25"/>
      <c r="AD169" s="25"/>
      <c r="AH169" s="1"/>
      <c r="AI169" s="1"/>
      <c r="AJ169" s="2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J170" s="25"/>
      <c r="K170" s="26"/>
      <c r="L170" s="25"/>
      <c r="N170" s="25"/>
      <c r="O170" s="25"/>
      <c r="P170" s="25"/>
      <c r="Q170" s="25"/>
      <c r="R170" s="25"/>
      <c r="S170" s="25"/>
      <c r="T170" s="25"/>
      <c r="V170" s="25"/>
      <c r="W170" s="25"/>
      <c r="X170" s="25"/>
      <c r="Y170" s="26"/>
      <c r="Z170" s="25"/>
      <c r="AA170" s="25"/>
      <c r="AB170" s="25"/>
      <c r="AC170" s="25"/>
      <c r="AD170" s="25"/>
      <c r="AH170" s="1"/>
      <c r="AI170" s="1"/>
      <c r="AJ170" s="2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J171" s="25"/>
      <c r="K171" s="26"/>
      <c r="L171" s="25"/>
      <c r="N171" s="25"/>
      <c r="O171" s="25"/>
      <c r="P171" s="25"/>
      <c r="Q171" s="25"/>
      <c r="R171" s="25"/>
      <c r="S171" s="25"/>
      <c r="T171" s="25"/>
      <c r="V171" s="25"/>
      <c r="W171" s="25"/>
      <c r="X171" s="25"/>
      <c r="Y171" s="26"/>
      <c r="Z171" s="25"/>
      <c r="AA171" s="25"/>
      <c r="AB171" s="25"/>
      <c r="AC171" s="25"/>
      <c r="AD171" s="25"/>
      <c r="AH171" s="1"/>
      <c r="AI171" s="1"/>
      <c r="AJ171" s="2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J172" s="25"/>
      <c r="K172" s="26"/>
      <c r="L172" s="25"/>
      <c r="N172" s="25"/>
      <c r="O172" s="25"/>
      <c r="P172" s="25"/>
      <c r="Q172" s="25"/>
      <c r="R172" s="25"/>
      <c r="S172" s="25"/>
      <c r="T172" s="25"/>
      <c r="V172" s="25"/>
      <c r="W172" s="25"/>
      <c r="X172" s="25"/>
      <c r="Y172" s="26"/>
      <c r="Z172" s="25"/>
      <c r="AA172" s="25"/>
      <c r="AB172" s="25"/>
      <c r="AC172" s="25"/>
      <c r="AD172" s="25"/>
      <c r="AH172" s="1"/>
      <c r="AI172" s="1"/>
      <c r="AJ172" s="2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J173" s="25"/>
      <c r="K173" s="26"/>
      <c r="L173" s="25"/>
      <c r="N173" s="25"/>
      <c r="O173" s="25"/>
      <c r="P173" s="25"/>
      <c r="Q173" s="25"/>
      <c r="R173" s="25"/>
      <c r="S173" s="25"/>
      <c r="T173" s="25"/>
      <c r="V173" s="25"/>
      <c r="W173" s="25"/>
      <c r="X173" s="25"/>
      <c r="Y173" s="26"/>
      <c r="Z173" s="25"/>
      <c r="AA173" s="25"/>
      <c r="AB173" s="25"/>
      <c r="AC173" s="25"/>
      <c r="AD173" s="25"/>
      <c r="AH173" s="1"/>
      <c r="AI173" s="1"/>
      <c r="AJ173" s="2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J174" s="25"/>
      <c r="K174" s="26"/>
      <c r="L174" s="25"/>
      <c r="N174" s="25"/>
      <c r="O174" s="25"/>
      <c r="P174" s="25"/>
      <c r="Q174" s="25"/>
      <c r="R174" s="25"/>
      <c r="S174" s="25"/>
      <c r="T174" s="25"/>
      <c r="V174" s="25"/>
      <c r="W174" s="25"/>
      <c r="X174" s="25"/>
      <c r="Y174" s="26"/>
      <c r="Z174" s="25"/>
      <c r="AA174" s="25"/>
      <c r="AB174" s="25"/>
      <c r="AC174" s="25"/>
      <c r="AD174" s="25"/>
      <c r="AH174" s="1"/>
      <c r="AI174" s="1"/>
      <c r="AJ174" s="2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J175" s="25"/>
      <c r="K175" s="26"/>
      <c r="L175" s="25"/>
      <c r="N175" s="25"/>
      <c r="O175" s="25"/>
      <c r="P175" s="25"/>
      <c r="Q175" s="25"/>
      <c r="R175" s="25"/>
      <c r="S175" s="25"/>
      <c r="T175" s="25"/>
      <c r="V175" s="25"/>
      <c r="W175" s="25"/>
      <c r="X175" s="25"/>
      <c r="Y175" s="26"/>
      <c r="Z175" s="25"/>
      <c r="AA175" s="25"/>
      <c r="AB175" s="25"/>
      <c r="AC175" s="25"/>
      <c r="AD175" s="25"/>
      <c r="AH175" s="1"/>
      <c r="AI175" s="1"/>
      <c r="AJ175" s="2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J176" s="25"/>
      <c r="K176" s="26"/>
      <c r="L176" s="25"/>
      <c r="N176" s="25"/>
      <c r="O176" s="25"/>
      <c r="P176" s="25"/>
      <c r="Q176" s="25"/>
      <c r="R176" s="25"/>
      <c r="S176" s="25"/>
      <c r="T176" s="25"/>
      <c r="V176" s="25"/>
      <c r="W176" s="25"/>
      <c r="X176" s="25"/>
      <c r="Y176" s="26"/>
      <c r="Z176" s="25"/>
      <c r="AA176" s="25"/>
      <c r="AB176" s="25"/>
      <c r="AC176" s="25"/>
      <c r="AD176" s="25"/>
      <c r="AH176" s="1"/>
      <c r="AI176" s="1"/>
      <c r="AJ176" s="2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J177" s="25"/>
      <c r="K177" s="26"/>
      <c r="L177" s="25"/>
      <c r="N177" s="25"/>
      <c r="O177" s="25"/>
      <c r="P177" s="25"/>
      <c r="Q177" s="25"/>
      <c r="R177" s="25"/>
      <c r="S177" s="25"/>
      <c r="T177" s="25"/>
      <c r="V177" s="25"/>
      <c r="W177" s="25"/>
      <c r="X177" s="25"/>
      <c r="Y177" s="26"/>
      <c r="Z177" s="25"/>
      <c r="AA177" s="25"/>
      <c r="AB177" s="25"/>
      <c r="AC177" s="25"/>
      <c r="AD177" s="25"/>
      <c r="AH177" s="1"/>
      <c r="AI177" s="1"/>
      <c r="AJ177" s="2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J178" s="25"/>
      <c r="K178" s="26"/>
      <c r="L178" s="25"/>
      <c r="N178" s="25"/>
      <c r="O178" s="25"/>
      <c r="P178" s="25"/>
      <c r="Q178" s="25"/>
      <c r="R178" s="25"/>
      <c r="S178" s="25"/>
      <c r="T178" s="25"/>
      <c r="V178" s="25"/>
      <c r="W178" s="25"/>
      <c r="X178" s="25"/>
      <c r="Y178" s="26"/>
      <c r="Z178" s="25"/>
      <c r="AA178" s="25"/>
      <c r="AB178" s="25"/>
      <c r="AC178" s="25"/>
      <c r="AD178" s="25"/>
      <c r="AH178" s="1"/>
      <c r="AI178" s="1"/>
      <c r="AJ178" s="2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J179" s="25"/>
      <c r="K179" s="26"/>
      <c r="L179" s="25"/>
      <c r="N179" s="25"/>
      <c r="O179" s="25"/>
      <c r="P179" s="25"/>
      <c r="Q179" s="25"/>
      <c r="R179" s="25"/>
      <c r="S179" s="25"/>
      <c r="T179" s="25"/>
      <c r="V179" s="25"/>
      <c r="W179" s="25"/>
      <c r="X179" s="25"/>
      <c r="Y179" s="26"/>
      <c r="Z179" s="25"/>
      <c r="AA179" s="25"/>
      <c r="AB179" s="25"/>
      <c r="AC179" s="25"/>
      <c r="AD179" s="25"/>
      <c r="AH179" s="1"/>
      <c r="AI179" s="1"/>
      <c r="AJ179" s="2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J180" s="25"/>
      <c r="K180" s="26"/>
      <c r="L180" s="25"/>
      <c r="N180" s="25"/>
      <c r="O180" s="25"/>
      <c r="P180" s="25"/>
      <c r="Q180" s="25"/>
      <c r="R180" s="25"/>
      <c r="S180" s="25"/>
      <c r="T180" s="25"/>
      <c r="V180" s="25"/>
      <c r="W180" s="25"/>
      <c r="X180" s="25"/>
      <c r="Y180" s="26"/>
      <c r="Z180" s="25"/>
      <c r="AA180" s="25"/>
      <c r="AB180" s="25"/>
      <c r="AC180" s="25"/>
      <c r="AD180" s="25"/>
      <c r="AH180" s="1"/>
      <c r="AI180" s="1"/>
      <c r="AJ180" s="2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J181" s="25"/>
      <c r="K181" s="26"/>
      <c r="L181" s="25"/>
      <c r="N181" s="25"/>
      <c r="O181" s="25"/>
      <c r="P181" s="25"/>
      <c r="Q181" s="25"/>
      <c r="R181" s="25"/>
      <c r="S181" s="25"/>
      <c r="T181" s="25"/>
      <c r="V181" s="25"/>
      <c r="W181" s="25"/>
      <c r="X181" s="25"/>
      <c r="Y181" s="26"/>
      <c r="Z181" s="25"/>
      <c r="AA181" s="25"/>
      <c r="AB181" s="25"/>
      <c r="AC181" s="25"/>
      <c r="AD181" s="25"/>
      <c r="AH181" s="1"/>
      <c r="AI181" s="1"/>
      <c r="AJ181" s="2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J182" s="25"/>
      <c r="K182" s="26"/>
      <c r="L182" s="25"/>
      <c r="N182" s="25"/>
      <c r="O182" s="25"/>
      <c r="P182" s="25"/>
      <c r="Q182" s="25"/>
      <c r="R182" s="25"/>
      <c r="S182" s="25"/>
      <c r="T182" s="25"/>
      <c r="V182" s="25"/>
      <c r="W182" s="25"/>
      <c r="X182" s="25"/>
      <c r="Y182" s="26"/>
      <c r="Z182" s="25"/>
      <c r="AA182" s="25"/>
      <c r="AB182" s="25"/>
      <c r="AC182" s="25"/>
      <c r="AD182" s="25"/>
      <c r="AH182" s="1"/>
      <c r="AI182" s="1"/>
      <c r="AJ182" s="2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J183" s="25"/>
      <c r="K183" s="26"/>
      <c r="L183" s="25"/>
      <c r="N183" s="25"/>
      <c r="O183" s="25"/>
      <c r="P183" s="25"/>
      <c r="Q183" s="25"/>
      <c r="R183" s="25"/>
      <c r="S183" s="25"/>
      <c r="T183" s="25"/>
      <c r="V183" s="25"/>
      <c r="W183" s="25"/>
      <c r="X183" s="25"/>
      <c r="Y183" s="26"/>
      <c r="Z183" s="25"/>
      <c r="AA183" s="25"/>
      <c r="AB183" s="25"/>
      <c r="AC183" s="25"/>
      <c r="AD183" s="25"/>
      <c r="AH183" s="1"/>
      <c r="AI183" s="1"/>
      <c r="AJ183" s="2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J184" s="25"/>
      <c r="K184" s="26"/>
      <c r="L184" s="25"/>
      <c r="N184" s="25"/>
      <c r="O184" s="25"/>
      <c r="P184" s="25"/>
      <c r="Q184" s="25"/>
      <c r="R184" s="25"/>
      <c r="S184" s="25"/>
      <c r="T184" s="25"/>
      <c r="V184" s="25"/>
      <c r="W184" s="25"/>
      <c r="X184" s="25"/>
      <c r="Y184" s="26"/>
      <c r="Z184" s="25"/>
      <c r="AA184" s="25"/>
      <c r="AB184" s="25"/>
      <c r="AC184" s="25"/>
      <c r="AD184" s="25"/>
      <c r="AH184" s="1"/>
      <c r="AI184" s="1"/>
      <c r="AJ184" s="2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J185" s="25"/>
      <c r="K185" s="26"/>
      <c r="L185" s="25"/>
      <c r="N185" s="25"/>
      <c r="O185" s="25"/>
      <c r="P185" s="25"/>
      <c r="Q185" s="25"/>
      <c r="R185" s="25"/>
      <c r="S185" s="25"/>
      <c r="T185" s="25"/>
      <c r="V185" s="25"/>
      <c r="W185" s="25"/>
      <c r="X185" s="25"/>
      <c r="Y185" s="26"/>
      <c r="Z185" s="25"/>
      <c r="AA185" s="25"/>
      <c r="AB185" s="25"/>
      <c r="AC185" s="25"/>
      <c r="AD185" s="25"/>
      <c r="AH185" s="1"/>
      <c r="AI185" s="1"/>
      <c r="AJ185" s="2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J186" s="25"/>
      <c r="K186" s="26"/>
      <c r="L186" s="25"/>
      <c r="N186" s="25"/>
      <c r="O186" s="25"/>
      <c r="P186" s="25"/>
      <c r="Q186" s="25"/>
      <c r="R186" s="25"/>
      <c r="S186" s="25"/>
      <c r="T186" s="25"/>
      <c r="V186" s="25"/>
      <c r="W186" s="25"/>
      <c r="X186" s="25"/>
      <c r="Y186" s="26"/>
      <c r="Z186" s="25"/>
      <c r="AA186" s="25"/>
      <c r="AB186" s="25"/>
      <c r="AC186" s="25"/>
      <c r="AD186" s="25"/>
      <c r="AH186" s="1"/>
      <c r="AI186" s="1"/>
      <c r="AJ186" s="2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J187" s="25"/>
      <c r="K187" s="26"/>
      <c r="L187" s="25"/>
      <c r="N187" s="25"/>
      <c r="O187" s="25"/>
      <c r="P187" s="25"/>
      <c r="Q187" s="25"/>
      <c r="R187" s="25"/>
      <c r="S187" s="25"/>
      <c r="T187" s="25"/>
      <c r="V187" s="25"/>
      <c r="W187" s="25"/>
      <c r="X187" s="25"/>
      <c r="Y187" s="26"/>
      <c r="Z187" s="25"/>
      <c r="AA187" s="25"/>
      <c r="AB187" s="25"/>
      <c r="AC187" s="25"/>
      <c r="AD187" s="25"/>
      <c r="AH187" s="1"/>
      <c r="AI187" s="1"/>
      <c r="AJ187" s="2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J188" s="25"/>
      <c r="K188" s="26"/>
      <c r="L188" s="25"/>
      <c r="N188" s="25"/>
      <c r="O188" s="25"/>
      <c r="P188" s="25"/>
      <c r="Q188" s="25"/>
      <c r="R188" s="25"/>
      <c r="S188" s="25"/>
      <c r="T188" s="25"/>
      <c r="V188" s="25"/>
      <c r="W188" s="25"/>
      <c r="X188" s="25"/>
      <c r="Y188" s="26"/>
      <c r="Z188" s="25"/>
      <c r="AA188" s="25"/>
      <c r="AB188" s="25"/>
      <c r="AC188" s="25"/>
      <c r="AD188" s="25"/>
      <c r="AH188" s="1"/>
      <c r="AI188" s="1"/>
      <c r="AJ188" s="2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J189" s="25"/>
      <c r="K189" s="26"/>
      <c r="L189" s="25"/>
      <c r="N189" s="25"/>
      <c r="O189" s="25"/>
      <c r="P189" s="25"/>
      <c r="Q189" s="25"/>
      <c r="R189" s="25"/>
      <c r="S189" s="25"/>
      <c r="T189" s="25"/>
      <c r="V189" s="25"/>
      <c r="W189" s="25"/>
      <c r="X189" s="25"/>
      <c r="Y189" s="26"/>
      <c r="Z189" s="25"/>
      <c r="AA189" s="25"/>
      <c r="AB189" s="25"/>
      <c r="AC189" s="25"/>
      <c r="AD189" s="25"/>
      <c r="AH189" s="1"/>
      <c r="AI189" s="1"/>
      <c r="AJ189" s="2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J190" s="25"/>
      <c r="K190" s="26"/>
      <c r="L190" s="25"/>
      <c r="N190" s="25"/>
      <c r="O190" s="25"/>
      <c r="P190" s="25"/>
      <c r="Q190" s="25"/>
      <c r="R190" s="25"/>
      <c r="S190" s="25"/>
      <c r="T190" s="25"/>
      <c r="V190" s="25"/>
      <c r="W190" s="25"/>
      <c r="X190" s="25"/>
      <c r="Y190" s="26"/>
      <c r="Z190" s="25"/>
      <c r="AA190" s="25"/>
      <c r="AB190" s="25"/>
      <c r="AC190" s="25"/>
      <c r="AD190" s="25"/>
      <c r="AH190" s="1"/>
      <c r="AI190" s="1"/>
      <c r="AJ190" s="2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J191" s="25"/>
      <c r="K191" s="26"/>
      <c r="L191" s="25"/>
      <c r="N191" s="25"/>
      <c r="O191" s="25"/>
      <c r="P191" s="25"/>
      <c r="Q191" s="25"/>
      <c r="R191" s="25"/>
      <c r="S191" s="25"/>
      <c r="T191" s="25"/>
      <c r="V191" s="25"/>
      <c r="W191" s="25"/>
      <c r="X191" s="25"/>
      <c r="Y191" s="26"/>
      <c r="Z191" s="25"/>
      <c r="AA191" s="25"/>
      <c r="AB191" s="25"/>
      <c r="AC191" s="25"/>
      <c r="AD191" s="25"/>
      <c r="AH191" s="1"/>
      <c r="AI191" s="1"/>
      <c r="AJ191" s="2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J192" s="25"/>
      <c r="K192" s="26"/>
      <c r="L192" s="25"/>
      <c r="N192" s="25"/>
      <c r="O192" s="25"/>
      <c r="P192" s="25"/>
      <c r="Q192" s="25"/>
      <c r="R192" s="25"/>
      <c r="S192" s="25"/>
      <c r="T192" s="25"/>
      <c r="V192" s="25"/>
      <c r="W192" s="25"/>
      <c r="X192" s="25"/>
      <c r="Y192" s="26"/>
      <c r="Z192" s="25"/>
      <c r="AA192" s="25"/>
      <c r="AB192" s="25"/>
      <c r="AC192" s="25"/>
      <c r="AD192" s="25"/>
      <c r="AH192" s="1"/>
      <c r="AI192" s="1"/>
      <c r="AJ192" s="2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J193" s="25"/>
      <c r="K193" s="26"/>
      <c r="L193" s="25"/>
      <c r="N193" s="25"/>
      <c r="O193" s="25"/>
      <c r="P193" s="25"/>
      <c r="Q193" s="25"/>
      <c r="R193" s="25"/>
      <c r="S193" s="25"/>
      <c r="T193" s="25"/>
      <c r="V193" s="25"/>
      <c r="W193" s="25"/>
      <c r="X193" s="25"/>
      <c r="Y193" s="26"/>
      <c r="Z193" s="25"/>
      <c r="AA193" s="25"/>
      <c r="AB193" s="25"/>
      <c r="AC193" s="25"/>
      <c r="AD193" s="25"/>
      <c r="AH193" s="1"/>
      <c r="AI193" s="1"/>
      <c r="AJ193" s="2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J194" s="25"/>
      <c r="K194" s="26"/>
      <c r="L194" s="25"/>
      <c r="N194" s="25"/>
      <c r="O194" s="25"/>
      <c r="P194" s="25"/>
      <c r="Q194" s="25"/>
      <c r="R194" s="25"/>
      <c r="S194" s="25"/>
      <c r="T194" s="25"/>
      <c r="V194" s="25"/>
      <c r="W194" s="25"/>
      <c r="X194" s="25"/>
      <c r="Y194" s="26"/>
      <c r="Z194" s="25"/>
      <c r="AA194" s="25"/>
      <c r="AB194" s="25"/>
      <c r="AC194" s="25"/>
      <c r="AD194" s="25"/>
      <c r="AH194" s="1"/>
      <c r="AI194" s="1"/>
      <c r="AJ194" s="2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J195" s="25"/>
      <c r="K195" s="26"/>
      <c r="L195" s="25"/>
      <c r="N195" s="25"/>
      <c r="O195" s="25"/>
      <c r="P195" s="25"/>
      <c r="Q195" s="25"/>
      <c r="R195" s="25"/>
      <c r="S195" s="25"/>
      <c r="T195" s="25"/>
      <c r="V195" s="25"/>
      <c r="W195" s="25"/>
      <c r="X195" s="25"/>
      <c r="Y195" s="26"/>
      <c r="Z195" s="25"/>
      <c r="AA195" s="25"/>
      <c r="AB195" s="25"/>
      <c r="AC195" s="25"/>
      <c r="AD195" s="25"/>
      <c r="AH195" s="1"/>
      <c r="AI195" s="1"/>
      <c r="AJ195" s="2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J196" s="25"/>
      <c r="K196" s="26"/>
      <c r="L196" s="25"/>
      <c r="N196" s="25"/>
      <c r="O196" s="25"/>
      <c r="P196" s="25"/>
      <c r="Q196" s="25"/>
      <c r="R196" s="25"/>
      <c r="S196" s="25"/>
      <c r="T196" s="25"/>
      <c r="V196" s="25"/>
      <c r="W196" s="25"/>
      <c r="X196" s="25"/>
      <c r="Y196" s="26"/>
      <c r="Z196" s="25"/>
      <c r="AA196" s="25"/>
      <c r="AB196" s="25"/>
      <c r="AC196" s="25"/>
      <c r="AD196" s="25"/>
      <c r="AH196" s="1"/>
      <c r="AI196" s="1"/>
      <c r="AJ196" s="2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J197" s="25"/>
      <c r="K197" s="26"/>
      <c r="L197" s="25"/>
      <c r="N197" s="25"/>
      <c r="O197" s="25"/>
      <c r="P197" s="25"/>
      <c r="Q197" s="25"/>
      <c r="R197" s="25"/>
      <c r="S197" s="25"/>
      <c r="T197" s="25"/>
      <c r="V197" s="25"/>
      <c r="W197" s="25"/>
      <c r="X197" s="25"/>
      <c r="Y197" s="26"/>
      <c r="Z197" s="25"/>
      <c r="AA197" s="25"/>
      <c r="AB197" s="25"/>
      <c r="AC197" s="25"/>
      <c r="AD197" s="25"/>
      <c r="AH197" s="1"/>
      <c r="AI197" s="1"/>
      <c r="AJ197" s="2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J198" s="25"/>
      <c r="K198" s="26"/>
      <c r="L198" s="25"/>
      <c r="N198" s="25"/>
      <c r="O198" s="25"/>
      <c r="P198" s="25"/>
      <c r="Q198" s="25"/>
      <c r="R198" s="25"/>
      <c r="S198" s="25"/>
      <c r="T198" s="25"/>
      <c r="V198" s="25"/>
      <c r="W198" s="25"/>
      <c r="X198" s="25"/>
      <c r="Y198" s="26"/>
      <c r="Z198" s="25"/>
      <c r="AA198" s="25"/>
      <c r="AB198" s="25"/>
      <c r="AC198" s="25"/>
      <c r="AD198" s="25"/>
      <c r="AH198" s="1"/>
      <c r="AI198" s="1"/>
      <c r="AJ198" s="2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J199" s="25"/>
      <c r="K199" s="26"/>
      <c r="L199" s="25"/>
      <c r="N199" s="25"/>
      <c r="O199" s="25"/>
      <c r="P199" s="25"/>
      <c r="Q199" s="25"/>
      <c r="R199" s="25"/>
      <c r="S199" s="25"/>
      <c r="T199" s="25"/>
      <c r="V199" s="25"/>
      <c r="W199" s="25"/>
      <c r="X199" s="25"/>
      <c r="Y199" s="26"/>
      <c r="Z199" s="25"/>
      <c r="AA199" s="25"/>
      <c r="AB199" s="25"/>
      <c r="AC199" s="25"/>
      <c r="AD199" s="25"/>
      <c r="AH199" s="1"/>
      <c r="AI199" s="1"/>
      <c r="AJ199" s="2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J200" s="25"/>
      <c r="K200" s="26"/>
      <c r="L200" s="25"/>
      <c r="N200" s="25"/>
      <c r="O200" s="25"/>
      <c r="P200" s="25"/>
      <c r="Q200" s="25"/>
      <c r="R200" s="25"/>
      <c r="S200" s="25"/>
      <c r="T200" s="25"/>
      <c r="V200" s="25"/>
      <c r="W200" s="25"/>
      <c r="X200" s="25"/>
      <c r="Y200" s="26"/>
      <c r="Z200" s="25"/>
      <c r="AA200" s="25"/>
      <c r="AB200" s="25"/>
      <c r="AC200" s="25"/>
      <c r="AD200" s="25"/>
      <c r="AH200" s="1"/>
      <c r="AI200" s="1"/>
      <c r="AJ200" s="2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J201" s="25"/>
      <c r="K201" s="26"/>
      <c r="L201" s="25"/>
      <c r="N201" s="25"/>
      <c r="O201" s="25"/>
      <c r="P201" s="25"/>
      <c r="Q201" s="25"/>
      <c r="R201" s="25"/>
      <c r="S201" s="25"/>
      <c r="T201" s="25"/>
      <c r="V201" s="25"/>
      <c r="W201" s="25"/>
      <c r="X201" s="25"/>
      <c r="Y201" s="26"/>
      <c r="Z201" s="25"/>
      <c r="AA201" s="25"/>
      <c r="AB201" s="25"/>
      <c r="AC201" s="25"/>
      <c r="AD201" s="25"/>
      <c r="AH201" s="1"/>
      <c r="AI201" s="1"/>
      <c r="AJ201" s="2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J202" s="25"/>
      <c r="K202" s="26"/>
      <c r="L202" s="25"/>
      <c r="N202" s="25"/>
      <c r="O202" s="25"/>
      <c r="P202" s="25"/>
      <c r="Q202" s="25"/>
      <c r="R202" s="25"/>
      <c r="S202" s="25"/>
      <c r="T202" s="25"/>
      <c r="V202" s="25"/>
      <c r="W202" s="25"/>
      <c r="X202" s="25"/>
      <c r="Y202" s="26"/>
      <c r="Z202" s="25"/>
      <c r="AA202" s="25"/>
      <c r="AB202" s="25"/>
      <c r="AC202" s="25"/>
      <c r="AD202" s="25"/>
      <c r="AH202" s="1"/>
      <c r="AI202" s="1"/>
      <c r="AJ202" s="2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J203" s="25"/>
      <c r="K203" s="26"/>
      <c r="L203" s="25"/>
      <c r="N203" s="25"/>
      <c r="O203" s="25"/>
      <c r="P203" s="25"/>
      <c r="Q203" s="25"/>
      <c r="R203" s="25"/>
      <c r="S203" s="25"/>
      <c r="T203" s="25"/>
      <c r="V203" s="25"/>
      <c r="W203" s="25"/>
      <c r="X203" s="25"/>
      <c r="Y203" s="26"/>
      <c r="Z203" s="25"/>
      <c r="AA203" s="25"/>
      <c r="AB203" s="25"/>
      <c r="AC203" s="25"/>
      <c r="AD203" s="25"/>
      <c r="AH203" s="1"/>
      <c r="AI203" s="1"/>
      <c r="AJ203" s="2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J204" s="25"/>
      <c r="K204" s="26"/>
      <c r="L204" s="25"/>
      <c r="N204" s="25"/>
      <c r="O204" s="25"/>
      <c r="P204" s="25"/>
      <c r="Q204" s="25"/>
      <c r="R204" s="25"/>
      <c r="S204" s="25"/>
      <c r="T204" s="25"/>
      <c r="V204" s="25"/>
      <c r="W204" s="25"/>
      <c r="X204" s="25"/>
      <c r="Y204" s="26"/>
      <c r="Z204" s="25"/>
      <c r="AA204" s="25"/>
      <c r="AB204" s="25"/>
      <c r="AC204" s="25"/>
      <c r="AD204" s="25"/>
      <c r="AH204" s="1"/>
      <c r="AI204" s="1"/>
      <c r="AJ204" s="2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J205" s="25"/>
      <c r="K205" s="26"/>
      <c r="L205" s="25"/>
      <c r="N205" s="25"/>
      <c r="O205" s="25"/>
      <c r="P205" s="25"/>
      <c r="Q205" s="25"/>
      <c r="R205" s="25"/>
      <c r="S205" s="25"/>
      <c r="T205" s="25"/>
      <c r="V205" s="25"/>
      <c r="W205" s="25"/>
      <c r="X205" s="25"/>
      <c r="Y205" s="26"/>
      <c r="Z205" s="25"/>
      <c r="AA205" s="25"/>
      <c r="AB205" s="25"/>
      <c r="AC205" s="25"/>
      <c r="AD205" s="25"/>
      <c r="AH205" s="1"/>
      <c r="AI205" s="1"/>
      <c r="AJ205" s="2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J206" s="25"/>
      <c r="K206" s="26"/>
      <c r="L206" s="25"/>
      <c r="N206" s="25"/>
      <c r="O206" s="25"/>
      <c r="P206" s="25"/>
      <c r="Q206" s="25"/>
      <c r="R206" s="25"/>
      <c r="S206" s="25"/>
      <c r="T206" s="25"/>
      <c r="V206" s="25"/>
      <c r="W206" s="25"/>
      <c r="X206" s="25"/>
      <c r="Y206" s="26"/>
      <c r="Z206" s="25"/>
      <c r="AA206" s="25"/>
      <c r="AB206" s="25"/>
      <c r="AC206" s="25"/>
      <c r="AD206" s="25"/>
      <c r="AH206" s="1"/>
      <c r="AI206" s="1"/>
      <c r="AJ206" s="2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J207" s="25"/>
      <c r="K207" s="26"/>
      <c r="L207" s="25"/>
      <c r="N207" s="25"/>
      <c r="O207" s="25"/>
      <c r="P207" s="25"/>
      <c r="Q207" s="25"/>
      <c r="R207" s="25"/>
      <c r="S207" s="25"/>
      <c r="T207" s="25"/>
      <c r="V207" s="25"/>
      <c r="W207" s="25"/>
      <c r="X207" s="25"/>
      <c r="Y207" s="26"/>
      <c r="Z207" s="25"/>
      <c r="AA207" s="25"/>
      <c r="AB207" s="25"/>
      <c r="AC207" s="25"/>
      <c r="AD207" s="25"/>
      <c r="AH207" s="1"/>
      <c r="AI207" s="1"/>
      <c r="AJ207" s="2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J208" s="25"/>
      <c r="K208" s="26"/>
      <c r="L208" s="25"/>
      <c r="N208" s="25"/>
      <c r="O208" s="25"/>
      <c r="P208" s="25"/>
      <c r="Q208" s="25"/>
      <c r="R208" s="25"/>
      <c r="S208" s="25"/>
      <c r="T208" s="25"/>
      <c r="V208" s="25"/>
      <c r="W208" s="25"/>
      <c r="X208" s="25"/>
      <c r="Y208" s="26"/>
      <c r="Z208" s="25"/>
      <c r="AA208" s="25"/>
      <c r="AB208" s="25"/>
      <c r="AC208" s="25"/>
      <c r="AD208" s="25"/>
      <c r="AH208" s="1"/>
      <c r="AI208" s="1"/>
      <c r="AJ208" s="2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J209" s="25"/>
      <c r="K209" s="26"/>
      <c r="L209" s="25"/>
      <c r="N209" s="25"/>
      <c r="O209" s="25"/>
      <c r="P209" s="25"/>
      <c r="Q209" s="25"/>
      <c r="R209" s="25"/>
      <c r="S209" s="25"/>
      <c r="T209" s="25"/>
      <c r="V209" s="25"/>
      <c r="W209" s="25"/>
      <c r="X209" s="25"/>
      <c r="Y209" s="26"/>
      <c r="Z209" s="25"/>
      <c r="AA209" s="25"/>
      <c r="AB209" s="25"/>
      <c r="AC209" s="25"/>
      <c r="AD209" s="25"/>
      <c r="AH209" s="1"/>
      <c r="AI209" s="1"/>
      <c r="AJ209" s="2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J210" s="25"/>
      <c r="K210" s="26"/>
      <c r="L210" s="25"/>
      <c r="N210" s="25"/>
      <c r="O210" s="25"/>
      <c r="P210" s="25"/>
      <c r="Q210" s="25"/>
      <c r="R210" s="25"/>
      <c r="S210" s="25"/>
      <c r="T210" s="25"/>
      <c r="V210" s="25"/>
      <c r="W210" s="25"/>
      <c r="X210" s="25"/>
      <c r="Y210" s="26"/>
      <c r="Z210" s="25"/>
      <c r="AA210" s="25"/>
      <c r="AB210" s="25"/>
      <c r="AC210" s="25"/>
      <c r="AD210" s="25"/>
      <c r="AH210" s="1"/>
      <c r="AI210" s="1"/>
      <c r="AJ210" s="2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J211" s="25"/>
      <c r="K211" s="26"/>
      <c r="L211" s="25"/>
      <c r="N211" s="25"/>
      <c r="O211" s="25"/>
      <c r="P211" s="25"/>
      <c r="Q211" s="25"/>
      <c r="R211" s="25"/>
      <c r="S211" s="25"/>
      <c r="T211" s="25"/>
      <c r="V211" s="25"/>
      <c r="W211" s="25"/>
      <c r="X211" s="25"/>
      <c r="Y211" s="26"/>
      <c r="Z211" s="25"/>
      <c r="AA211" s="25"/>
      <c r="AB211" s="25"/>
      <c r="AC211" s="25"/>
      <c r="AD211" s="25"/>
      <c r="AH211" s="1"/>
      <c r="AI211" s="1"/>
      <c r="AJ211" s="2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J212" s="25"/>
      <c r="K212" s="26"/>
      <c r="L212" s="25"/>
      <c r="N212" s="25"/>
      <c r="O212" s="25"/>
      <c r="P212" s="25"/>
      <c r="Q212" s="25"/>
      <c r="R212" s="25"/>
      <c r="S212" s="25"/>
      <c r="T212" s="25"/>
      <c r="V212" s="25"/>
      <c r="W212" s="25"/>
      <c r="X212" s="25"/>
      <c r="Y212" s="26"/>
      <c r="Z212" s="25"/>
      <c r="AA212" s="25"/>
      <c r="AB212" s="25"/>
      <c r="AC212" s="25"/>
      <c r="AD212" s="25"/>
      <c r="AH212" s="1"/>
      <c r="AI212" s="1"/>
      <c r="AJ212" s="2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J213" s="25"/>
      <c r="K213" s="26"/>
      <c r="L213" s="25"/>
      <c r="N213" s="25"/>
      <c r="O213" s="25"/>
      <c r="P213" s="25"/>
      <c r="Q213" s="25"/>
      <c r="R213" s="25"/>
      <c r="S213" s="25"/>
      <c r="T213" s="25"/>
      <c r="V213" s="25"/>
      <c r="W213" s="25"/>
      <c r="X213" s="25"/>
      <c r="Y213" s="26"/>
      <c r="Z213" s="25"/>
      <c r="AA213" s="25"/>
      <c r="AB213" s="25"/>
      <c r="AC213" s="25"/>
      <c r="AD213" s="25"/>
      <c r="AH213" s="1"/>
      <c r="AI213" s="1"/>
      <c r="AJ213" s="2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J214" s="25"/>
      <c r="K214" s="26"/>
      <c r="L214" s="25"/>
      <c r="N214" s="25"/>
      <c r="O214" s="25"/>
      <c r="P214" s="25"/>
      <c r="Q214" s="25"/>
      <c r="R214" s="25"/>
      <c r="S214" s="25"/>
      <c r="T214" s="25"/>
      <c r="V214" s="25"/>
      <c r="W214" s="25"/>
      <c r="X214" s="25"/>
      <c r="Y214" s="26"/>
      <c r="Z214" s="25"/>
      <c r="AA214" s="25"/>
      <c r="AB214" s="25"/>
      <c r="AC214" s="25"/>
      <c r="AD214" s="25"/>
      <c r="AH214" s="1"/>
      <c r="AI214" s="1"/>
      <c r="AJ214" s="2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J215" s="25"/>
      <c r="K215" s="26"/>
      <c r="L215" s="25"/>
      <c r="N215" s="25"/>
      <c r="O215" s="25"/>
      <c r="P215" s="25"/>
      <c r="Q215" s="25"/>
      <c r="R215" s="25"/>
      <c r="S215" s="25"/>
      <c r="T215" s="25"/>
      <c r="V215" s="25"/>
      <c r="W215" s="25"/>
      <c r="X215" s="25"/>
      <c r="Y215" s="26"/>
      <c r="Z215" s="25"/>
      <c r="AA215" s="25"/>
      <c r="AB215" s="25"/>
      <c r="AC215" s="25"/>
      <c r="AD215" s="25"/>
      <c r="AH215" s="1"/>
      <c r="AI215" s="1"/>
      <c r="AJ215" s="2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J216" s="25"/>
      <c r="K216" s="26"/>
      <c r="L216" s="25"/>
      <c r="N216" s="25"/>
      <c r="O216" s="25"/>
      <c r="P216" s="25"/>
      <c r="Q216" s="25"/>
      <c r="R216" s="25"/>
      <c r="S216" s="25"/>
      <c r="T216" s="25"/>
      <c r="V216" s="25"/>
      <c r="W216" s="25"/>
      <c r="X216" s="25"/>
      <c r="Y216" s="26"/>
      <c r="Z216" s="25"/>
      <c r="AA216" s="25"/>
      <c r="AB216" s="25"/>
      <c r="AC216" s="25"/>
      <c r="AD216" s="25"/>
      <c r="AH216" s="1"/>
      <c r="AI216" s="1"/>
      <c r="AJ216" s="2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J217" s="25"/>
      <c r="K217" s="26"/>
      <c r="L217" s="25"/>
      <c r="N217" s="25"/>
      <c r="O217" s="25"/>
      <c r="P217" s="25"/>
      <c r="Q217" s="25"/>
      <c r="R217" s="25"/>
      <c r="S217" s="25"/>
      <c r="T217" s="25"/>
      <c r="V217" s="25"/>
      <c r="W217" s="25"/>
      <c r="X217" s="25"/>
      <c r="Y217" s="26"/>
      <c r="Z217" s="25"/>
      <c r="AA217" s="25"/>
      <c r="AB217" s="25"/>
      <c r="AC217" s="25"/>
      <c r="AD217" s="25"/>
      <c r="AH217" s="1"/>
      <c r="AI217" s="1"/>
      <c r="AJ217" s="2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J218" s="25"/>
      <c r="K218" s="26"/>
      <c r="L218" s="25"/>
      <c r="N218" s="25"/>
      <c r="O218" s="25"/>
      <c r="P218" s="25"/>
      <c r="Q218" s="25"/>
      <c r="R218" s="25"/>
      <c r="S218" s="25"/>
      <c r="T218" s="25"/>
      <c r="V218" s="25"/>
      <c r="W218" s="25"/>
      <c r="X218" s="25"/>
      <c r="Y218" s="26"/>
      <c r="Z218" s="25"/>
      <c r="AA218" s="25"/>
      <c r="AB218" s="25"/>
      <c r="AC218" s="25"/>
      <c r="AD218" s="25"/>
      <c r="AH218" s="1"/>
      <c r="AI218" s="1"/>
      <c r="AJ218" s="2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J219" s="25"/>
      <c r="K219" s="26"/>
      <c r="L219" s="25"/>
      <c r="N219" s="25"/>
      <c r="O219" s="25"/>
      <c r="P219" s="25"/>
      <c r="Q219" s="25"/>
      <c r="R219" s="25"/>
      <c r="S219" s="25"/>
      <c r="T219" s="25"/>
      <c r="V219" s="25"/>
      <c r="W219" s="25"/>
      <c r="X219" s="25"/>
      <c r="Y219" s="26"/>
      <c r="Z219" s="25"/>
      <c r="AA219" s="25"/>
      <c r="AB219" s="25"/>
      <c r="AC219" s="25"/>
      <c r="AD219" s="25"/>
      <c r="AH219" s="1"/>
      <c r="AI219" s="1"/>
      <c r="AJ219" s="2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J220" s="25"/>
      <c r="K220" s="26"/>
      <c r="L220" s="25"/>
      <c r="N220" s="25"/>
      <c r="O220" s="25"/>
      <c r="P220" s="25"/>
      <c r="Q220" s="25"/>
      <c r="R220" s="25"/>
      <c r="S220" s="25"/>
      <c r="T220" s="25"/>
      <c r="V220" s="25"/>
      <c r="W220" s="25"/>
      <c r="X220" s="25"/>
      <c r="Y220" s="26"/>
      <c r="Z220" s="25"/>
      <c r="AA220" s="25"/>
      <c r="AB220" s="25"/>
      <c r="AC220" s="25"/>
      <c r="AD220" s="25"/>
      <c r="AH220" s="1"/>
      <c r="AI220" s="1"/>
      <c r="AJ220" s="2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J221" s="25"/>
      <c r="K221" s="26"/>
      <c r="L221" s="25"/>
      <c r="N221" s="25"/>
      <c r="O221" s="25"/>
      <c r="P221" s="25"/>
      <c r="Q221" s="25"/>
      <c r="R221" s="25"/>
      <c r="S221" s="25"/>
      <c r="T221" s="25"/>
      <c r="V221" s="25"/>
      <c r="W221" s="25"/>
      <c r="X221" s="25"/>
      <c r="Y221" s="26"/>
      <c r="Z221" s="25"/>
      <c r="AA221" s="25"/>
      <c r="AB221" s="25"/>
      <c r="AC221" s="25"/>
      <c r="AD221" s="25"/>
      <c r="AH221" s="1"/>
      <c r="AI221" s="1"/>
      <c r="AJ221" s="2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J222" s="25"/>
      <c r="K222" s="26"/>
      <c r="L222" s="25"/>
      <c r="N222" s="25"/>
      <c r="O222" s="25"/>
      <c r="P222" s="25"/>
      <c r="Q222" s="25"/>
      <c r="R222" s="25"/>
      <c r="S222" s="25"/>
      <c r="T222" s="25"/>
      <c r="V222" s="25"/>
      <c r="W222" s="25"/>
      <c r="X222" s="25"/>
      <c r="Y222" s="26"/>
      <c r="Z222" s="25"/>
      <c r="AA222" s="25"/>
      <c r="AB222" s="25"/>
      <c r="AC222" s="25"/>
      <c r="AD222" s="25"/>
      <c r="AH222" s="1"/>
      <c r="AI222" s="1"/>
      <c r="AJ222" s="2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J223" s="25"/>
      <c r="K223" s="26"/>
      <c r="L223" s="25"/>
      <c r="N223" s="25"/>
      <c r="O223" s="25"/>
      <c r="P223" s="25"/>
      <c r="Q223" s="25"/>
      <c r="R223" s="25"/>
      <c r="S223" s="25"/>
      <c r="T223" s="25"/>
      <c r="V223" s="25"/>
      <c r="W223" s="25"/>
      <c r="X223" s="25"/>
      <c r="Y223" s="26"/>
      <c r="Z223" s="25"/>
      <c r="AA223" s="25"/>
      <c r="AB223" s="25"/>
      <c r="AC223" s="25"/>
      <c r="AD223" s="25"/>
      <c r="AH223" s="1"/>
      <c r="AI223" s="1"/>
      <c r="AJ223" s="2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J224" s="25"/>
      <c r="K224" s="26"/>
      <c r="L224" s="25"/>
      <c r="N224" s="25"/>
      <c r="O224" s="25"/>
      <c r="P224" s="25"/>
      <c r="Q224" s="25"/>
      <c r="R224" s="25"/>
      <c r="S224" s="25"/>
      <c r="T224" s="25"/>
      <c r="V224" s="25"/>
      <c r="W224" s="25"/>
      <c r="X224" s="25"/>
      <c r="Y224" s="26"/>
      <c r="Z224" s="25"/>
      <c r="AA224" s="25"/>
      <c r="AB224" s="25"/>
      <c r="AC224" s="25"/>
      <c r="AD224" s="25"/>
      <c r="AH224" s="1"/>
      <c r="AI224" s="1"/>
      <c r="AJ224" s="2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J225" s="25"/>
      <c r="K225" s="26"/>
      <c r="L225" s="25"/>
      <c r="N225" s="25"/>
      <c r="O225" s="25"/>
      <c r="P225" s="25"/>
      <c r="Q225" s="25"/>
      <c r="R225" s="25"/>
      <c r="S225" s="25"/>
      <c r="T225" s="25"/>
      <c r="V225" s="25"/>
      <c r="W225" s="25"/>
      <c r="X225" s="25"/>
      <c r="Y225" s="26"/>
      <c r="Z225" s="25"/>
      <c r="AA225" s="25"/>
      <c r="AB225" s="25"/>
      <c r="AC225" s="25"/>
      <c r="AD225" s="25"/>
      <c r="AH225" s="1"/>
      <c r="AI225" s="1"/>
      <c r="AJ225" s="2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J226" s="25"/>
      <c r="K226" s="26"/>
      <c r="L226" s="25"/>
      <c r="N226" s="25"/>
      <c r="O226" s="25"/>
      <c r="P226" s="25"/>
      <c r="Q226" s="25"/>
      <c r="R226" s="25"/>
      <c r="S226" s="25"/>
      <c r="T226" s="25"/>
      <c r="V226" s="25"/>
      <c r="W226" s="25"/>
      <c r="X226" s="25"/>
      <c r="Y226" s="26"/>
      <c r="Z226" s="25"/>
      <c r="AA226" s="25"/>
      <c r="AB226" s="25"/>
      <c r="AC226" s="25"/>
      <c r="AD226" s="25"/>
      <c r="AH226" s="1"/>
      <c r="AI226" s="1"/>
      <c r="AJ226" s="2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J227" s="25"/>
      <c r="K227" s="26"/>
      <c r="L227" s="25"/>
      <c r="N227" s="25"/>
      <c r="O227" s="25"/>
      <c r="P227" s="25"/>
      <c r="Q227" s="25"/>
      <c r="R227" s="25"/>
      <c r="S227" s="25"/>
      <c r="T227" s="25"/>
      <c r="V227" s="25"/>
      <c r="W227" s="25"/>
      <c r="X227" s="25"/>
      <c r="Y227" s="26"/>
      <c r="Z227" s="25"/>
      <c r="AA227" s="25"/>
      <c r="AB227" s="25"/>
      <c r="AC227" s="25"/>
      <c r="AD227" s="25"/>
      <c r="AH227" s="1"/>
      <c r="AI227" s="1"/>
      <c r="AJ227" s="2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J228" s="25"/>
      <c r="K228" s="26"/>
      <c r="L228" s="25"/>
      <c r="N228" s="25"/>
      <c r="O228" s="25"/>
      <c r="P228" s="25"/>
      <c r="Q228" s="25"/>
      <c r="R228" s="25"/>
      <c r="S228" s="25"/>
      <c r="T228" s="25"/>
      <c r="V228" s="25"/>
      <c r="W228" s="25"/>
      <c r="X228" s="25"/>
      <c r="Y228" s="26"/>
      <c r="Z228" s="25"/>
      <c r="AA228" s="25"/>
      <c r="AB228" s="25"/>
      <c r="AC228" s="25"/>
      <c r="AD228" s="25"/>
      <c r="AH228" s="1"/>
      <c r="AI228" s="1"/>
      <c r="AJ228" s="2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J229" s="25"/>
      <c r="K229" s="26"/>
      <c r="L229" s="25"/>
      <c r="N229" s="25"/>
      <c r="O229" s="25"/>
      <c r="P229" s="25"/>
      <c r="Q229" s="25"/>
      <c r="R229" s="25"/>
      <c r="S229" s="25"/>
      <c r="T229" s="25"/>
      <c r="V229" s="25"/>
      <c r="W229" s="25"/>
      <c r="X229" s="25"/>
      <c r="Y229" s="26"/>
      <c r="Z229" s="25"/>
      <c r="AA229" s="25"/>
      <c r="AB229" s="25"/>
      <c r="AC229" s="25"/>
      <c r="AD229" s="25"/>
      <c r="AH229" s="1"/>
      <c r="AI229" s="1"/>
      <c r="AJ229" s="2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J230" s="25"/>
      <c r="K230" s="26"/>
      <c r="L230" s="25"/>
      <c r="N230" s="25"/>
      <c r="O230" s="25"/>
      <c r="P230" s="25"/>
      <c r="Q230" s="25"/>
      <c r="R230" s="25"/>
      <c r="S230" s="25"/>
      <c r="T230" s="25"/>
      <c r="V230" s="25"/>
      <c r="W230" s="25"/>
      <c r="X230" s="25"/>
      <c r="Y230" s="26"/>
      <c r="Z230" s="25"/>
      <c r="AA230" s="25"/>
      <c r="AB230" s="25"/>
      <c r="AC230" s="25"/>
      <c r="AD230" s="25"/>
      <c r="AH230" s="1"/>
      <c r="AI230" s="1"/>
      <c r="AJ230" s="2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J231" s="25"/>
      <c r="K231" s="26"/>
      <c r="L231" s="25"/>
      <c r="N231" s="25"/>
      <c r="O231" s="25"/>
      <c r="P231" s="25"/>
      <c r="Q231" s="25"/>
      <c r="R231" s="25"/>
      <c r="S231" s="25"/>
      <c r="T231" s="25"/>
      <c r="V231" s="25"/>
      <c r="W231" s="25"/>
      <c r="X231" s="25"/>
      <c r="Y231" s="26"/>
      <c r="Z231" s="25"/>
      <c r="AA231" s="25"/>
      <c r="AB231" s="25"/>
      <c r="AC231" s="25"/>
      <c r="AD231" s="25"/>
      <c r="AH231" s="1"/>
      <c r="AI231" s="1"/>
      <c r="AJ231" s="2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J232" s="25"/>
      <c r="K232" s="26"/>
      <c r="L232" s="25"/>
      <c r="N232" s="25"/>
      <c r="O232" s="25"/>
      <c r="P232" s="25"/>
      <c r="Q232" s="25"/>
      <c r="R232" s="25"/>
      <c r="S232" s="25"/>
      <c r="T232" s="25"/>
      <c r="V232" s="25"/>
      <c r="W232" s="25"/>
      <c r="X232" s="25"/>
      <c r="Y232" s="26"/>
      <c r="Z232" s="25"/>
      <c r="AA232" s="25"/>
      <c r="AB232" s="25"/>
      <c r="AC232" s="25"/>
      <c r="AD232" s="25"/>
      <c r="AH232" s="1"/>
      <c r="AI232" s="1"/>
      <c r="AJ232" s="2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J233" s="25"/>
      <c r="K233" s="26"/>
      <c r="L233" s="25"/>
      <c r="N233" s="25"/>
      <c r="O233" s="25"/>
      <c r="P233" s="25"/>
      <c r="Q233" s="25"/>
      <c r="R233" s="25"/>
      <c r="S233" s="25"/>
      <c r="T233" s="25"/>
      <c r="V233" s="25"/>
      <c r="W233" s="25"/>
      <c r="X233" s="25"/>
      <c r="Y233" s="26"/>
      <c r="Z233" s="25"/>
      <c r="AA233" s="25"/>
      <c r="AB233" s="25"/>
      <c r="AC233" s="25"/>
      <c r="AD233" s="25"/>
      <c r="AH233" s="1"/>
      <c r="AI233" s="1"/>
      <c r="AJ233" s="2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J234" s="25"/>
      <c r="K234" s="26"/>
      <c r="L234" s="25"/>
      <c r="N234" s="25"/>
      <c r="O234" s="25"/>
      <c r="P234" s="25"/>
      <c r="Q234" s="25"/>
      <c r="R234" s="25"/>
      <c r="S234" s="25"/>
      <c r="T234" s="25"/>
      <c r="V234" s="25"/>
      <c r="W234" s="25"/>
      <c r="X234" s="25"/>
      <c r="Y234" s="26"/>
      <c r="Z234" s="25"/>
      <c r="AA234" s="25"/>
      <c r="AB234" s="25"/>
      <c r="AC234" s="25"/>
      <c r="AD234" s="25"/>
      <c r="AH234" s="1"/>
      <c r="AI234" s="1"/>
      <c r="AJ234" s="2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J235" s="25"/>
      <c r="K235" s="26"/>
      <c r="L235" s="25"/>
      <c r="N235" s="25"/>
      <c r="O235" s="25"/>
      <c r="P235" s="25"/>
      <c r="Q235" s="25"/>
      <c r="R235" s="25"/>
      <c r="S235" s="25"/>
      <c r="T235" s="25"/>
      <c r="V235" s="25"/>
      <c r="W235" s="25"/>
      <c r="X235" s="25"/>
      <c r="Y235" s="26"/>
      <c r="Z235" s="25"/>
      <c r="AA235" s="25"/>
      <c r="AB235" s="25"/>
      <c r="AC235" s="25"/>
      <c r="AD235" s="25"/>
      <c r="AH235" s="1"/>
      <c r="AI235" s="1"/>
      <c r="AJ235" s="2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J236" s="25"/>
      <c r="K236" s="26"/>
      <c r="L236" s="25"/>
      <c r="N236" s="25"/>
      <c r="O236" s="25"/>
      <c r="P236" s="25"/>
      <c r="Q236" s="25"/>
      <c r="R236" s="25"/>
      <c r="S236" s="25"/>
      <c r="T236" s="25"/>
      <c r="V236" s="25"/>
      <c r="W236" s="25"/>
      <c r="X236" s="25"/>
      <c r="Y236" s="26"/>
      <c r="Z236" s="25"/>
      <c r="AA236" s="25"/>
      <c r="AB236" s="25"/>
      <c r="AC236" s="25"/>
      <c r="AD236" s="25"/>
      <c r="AH236" s="1"/>
      <c r="AI236" s="1"/>
      <c r="AJ236" s="2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J237" s="25"/>
      <c r="K237" s="26"/>
      <c r="L237" s="25"/>
      <c r="N237" s="25"/>
      <c r="O237" s="25"/>
      <c r="P237" s="25"/>
      <c r="Q237" s="25"/>
      <c r="R237" s="25"/>
      <c r="S237" s="25"/>
      <c r="T237" s="25"/>
      <c r="V237" s="25"/>
      <c r="W237" s="25"/>
      <c r="X237" s="25"/>
      <c r="Y237" s="26"/>
      <c r="Z237" s="25"/>
      <c r="AA237" s="25"/>
      <c r="AB237" s="25"/>
      <c r="AC237" s="25"/>
      <c r="AD237" s="25"/>
      <c r="AH237" s="1"/>
      <c r="AI237" s="1"/>
      <c r="AJ237" s="2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J238" s="25"/>
      <c r="K238" s="26"/>
      <c r="L238" s="25"/>
      <c r="N238" s="25"/>
      <c r="O238" s="25"/>
      <c r="P238" s="25"/>
      <c r="Q238" s="25"/>
      <c r="R238" s="25"/>
      <c r="S238" s="25"/>
      <c r="T238" s="25"/>
      <c r="V238" s="25"/>
      <c r="W238" s="25"/>
      <c r="X238" s="25"/>
      <c r="Y238" s="26"/>
      <c r="Z238" s="25"/>
      <c r="AA238" s="25"/>
      <c r="AB238" s="25"/>
      <c r="AC238" s="25"/>
      <c r="AD238" s="25"/>
      <c r="AH238" s="1"/>
      <c r="AI238" s="1"/>
      <c r="AJ238" s="2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J239" s="25"/>
      <c r="K239" s="26"/>
      <c r="L239" s="25"/>
      <c r="N239" s="25"/>
      <c r="O239" s="25"/>
      <c r="P239" s="25"/>
      <c r="Q239" s="25"/>
      <c r="R239" s="25"/>
      <c r="S239" s="25"/>
      <c r="T239" s="25"/>
      <c r="V239" s="25"/>
      <c r="W239" s="25"/>
      <c r="X239" s="25"/>
      <c r="Y239" s="26"/>
      <c r="Z239" s="25"/>
      <c r="AA239" s="25"/>
      <c r="AB239" s="25"/>
      <c r="AC239" s="25"/>
      <c r="AD239" s="25"/>
      <c r="AH239" s="1"/>
      <c r="AI239" s="1"/>
      <c r="AJ239" s="2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J240" s="25"/>
      <c r="K240" s="26"/>
      <c r="L240" s="25"/>
      <c r="N240" s="25"/>
      <c r="O240" s="25"/>
      <c r="P240" s="25"/>
      <c r="Q240" s="25"/>
      <c r="R240" s="25"/>
      <c r="S240" s="25"/>
      <c r="T240" s="25"/>
      <c r="V240" s="25"/>
      <c r="W240" s="25"/>
      <c r="X240" s="25"/>
      <c r="Y240" s="26"/>
      <c r="Z240" s="25"/>
      <c r="AA240" s="25"/>
      <c r="AB240" s="25"/>
      <c r="AC240" s="25"/>
      <c r="AD240" s="25"/>
      <c r="AH240" s="1"/>
      <c r="AI240" s="1"/>
      <c r="AJ240" s="2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J241" s="25"/>
      <c r="K241" s="26"/>
      <c r="L241" s="25"/>
      <c r="N241" s="25"/>
      <c r="O241" s="25"/>
      <c r="P241" s="25"/>
      <c r="Q241" s="25"/>
      <c r="R241" s="25"/>
      <c r="S241" s="25"/>
      <c r="T241" s="25"/>
      <c r="V241" s="25"/>
      <c r="W241" s="25"/>
      <c r="X241" s="25"/>
      <c r="Y241" s="26"/>
      <c r="Z241" s="25"/>
      <c r="AA241" s="25"/>
      <c r="AB241" s="25"/>
      <c r="AC241" s="25"/>
      <c r="AD241" s="25"/>
      <c r="AH241" s="1"/>
      <c r="AI241" s="1"/>
      <c r="AJ241" s="2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J242" s="25"/>
      <c r="K242" s="26"/>
      <c r="L242" s="25"/>
      <c r="N242" s="25"/>
      <c r="O242" s="25"/>
      <c r="P242" s="25"/>
      <c r="Q242" s="25"/>
      <c r="R242" s="25"/>
      <c r="S242" s="25"/>
      <c r="T242" s="25"/>
      <c r="V242" s="25"/>
      <c r="W242" s="25"/>
      <c r="X242" s="25"/>
      <c r="Y242" s="26"/>
      <c r="Z242" s="25"/>
      <c r="AA242" s="25"/>
      <c r="AB242" s="25"/>
      <c r="AC242" s="25"/>
      <c r="AD242" s="25"/>
      <c r="AH242" s="1"/>
      <c r="AI242" s="1"/>
      <c r="AJ242" s="2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J243" s="25"/>
      <c r="K243" s="26"/>
      <c r="L243" s="25"/>
      <c r="N243" s="25"/>
      <c r="O243" s="25"/>
      <c r="P243" s="25"/>
      <c r="Q243" s="25"/>
      <c r="R243" s="25"/>
      <c r="S243" s="25"/>
      <c r="T243" s="25"/>
      <c r="V243" s="25"/>
      <c r="W243" s="25"/>
      <c r="X243" s="25"/>
      <c r="Y243" s="26"/>
      <c r="Z243" s="25"/>
      <c r="AA243" s="25"/>
      <c r="AB243" s="25"/>
      <c r="AC243" s="25"/>
      <c r="AD243" s="25"/>
      <c r="AH243" s="1"/>
      <c r="AI243" s="1"/>
      <c r="AJ243" s="2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J244" s="25"/>
      <c r="K244" s="26"/>
      <c r="L244" s="25"/>
      <c r="N244" s="25"/>
      <c r="O244" s="25"/>
      <c r="P244" s="25"/>
      <c r="Q244" s="25"/>
      <c r="R244" s="25"/>
      <c r="S244" s="25"/>
      <c r="T244" s="25"/>
      <c r="V244" s="25"/>
      <c r="W244" s="25"/>
      <c r="X244" s="25"/>
      <c r="Y244" s="26"/>
      <c r="Z244" s="25"/>
      <c r="AA244" s="25"/>
      <c r="AB244" s="25"/>
      <c r="AC244" s="25"/>
      <c r="AD244" s="25"/>
      <c r="AH244" s="1"/>
      <c r="AI244" s="1"/>
      <c r="AJ244" s="2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J245" s="25"/>
      <c r="K245" s="26"/>
      <c r="L245" s="25"/>
      <c r="N245" s="25"/>
      <c r="O245" s="25"/>
      <c r="P245" s="25"/>
      <c r="Q245" s="25"/>
      <c r="R245" s="25"/>
      <c r="S245" s="25"/>
      <c r="T245" s="25"/>
      <c r="V245" s="25"/>
      <c r="W245" s="25"/>
      <c r="X245" s="25"/>
      <c r="Y245" s="26"/>
      <c r="Z245" s="25"/>
      <c r="AA245" s="25"/>
      <c r="AB245" s="25"/>
      <c r="AC245" s="25"/>
      <c r="AD245" s="25"/>
      <c r="AH245" s="1"/>
      <c r="AI245" s="1"/>
      <c r="AJ245" s="2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J246" s="25"/>
      <c r="K246" s="26"/>
      <c r="L246" s="25"/>
      <c r="N246" s="25"/>
      <c r="O246" s="25"/>
      <c r="P246" s="25"/>
      <c r="Q246" s="25"/>
      <c r="R246" s="25"/>
      <c r="S246" s="25"/>
      <c r="T246" s="25"/>
      <c r="V246" s="25"/>
      <c r="W246" s="25"/>
      <c r="X246" s="25"/>
      <c r="Y246" s="26"/>
      <c r="Z246" s="25"/>
      <c r="AA246" s="25"/>
      <c r="AB246" s="25"/>
      <c r="AC246" s="25"/>
      <c r="AD246" s="25"/>
      <c r="AH246" s="1"/>
      <c r="AI246" s="1"/>
      <c r="AJ246" s="2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J247" s="25"/>
      <c r="K247" s="26"/>
      <c r="L247" s="25"/>
      <c r="N247" s="25"/>
      <c r="O247" s="25"/>
      <c r="P247" s="25"/>
      <c r="Q247" s="25"/>
      <c r="R247" s="25"/>
      <c r="S247" s="25"/>
      <c r="T247" s="25"/>
      <c r="V247" s="25"/>
      <c r="W247" s="25"/>
      <c r="X247" s="25"/>
      <c r="Y247" s="26"/>
      <c r="Z247" s="25"/>
      <c r="AA247" s="25"/>
      <c r="AB247" s="25"/>
      <c r="AC247" s="25"/>
      <c r="AD247" s="25"/>
      <c r="AH247" s="1"/>
      <c r="AI247" s="1"/>
      <c r="AJ247" s="2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J248" s="25"/>
      <c r="K248" s="26"/>
      <c r="L248" s="25"/>
      <c r="N248" s="25"/>
      <c r="O248" s="25"/>
      <c r="P248" s="25"/>
      <c r="Q248" s="25"/>
      <c r="R248" s="25"/>
      <c r="S248" s="25"/>
      <c r="T248" s="25"/>
      <c r="V248" s="25"/>
      <c r="W248" s="25"/>
      <c r="X248" s="25"/>
      <c r="Y248" s="26"/>
      <c r="Z248" s="25"/>
      <c r="AA248" s="25"/>
      <c r="AB248" s="25"/>
      <c r="AC248" s="25"/>
      <c r="AD248" s="25"/>
      <c r="AH248" s="1"/>
      <c r="AI248" s="1"/>
      <c r="AJ248" s="2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J249" s="25"/>
      <c r="K249" s="26"/>
      <c r="L249" s="25"/>
      <c r="N249" s="25"/>
      <c r="O249" s="25"/>
      <c r="P249" s="25"/>
      <c r="Q249" s="25"/>
      <c r="R249" s="25"/>
      <c r="S249" s="25"/>
      <c r="T249" s="25"/>
      <c r="V249" s="25"/>
      <c r="W249" s="25"/>
      <c r="X249" s="25"/>
      <c r="Y249" s="26"/>
      <c r="Z249" s="25"/>
      <c r="AA249" s="25"/>
      <c r="AB249" s="25"/>
      <c r="AC249" s="25"/>
      <c r="AD249" s="25"/>
      <c r="AH249" s="1"/>
      <c r="AI249" s="1"/>
      <c r="AJ249" s="2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J250" s="25"/>
      <c r="K250" s="26"/>
      <c r="L250" s="25"/>
      <c r="N250" s="25"/>
      <c r="O250" s="25"/>
      <c r="P250" s="25"/>
      <c r="Q250" s="25"/>
      <c r="R250" s="25"/>
      <c r="S250" s="25"/>
      <c r="T250" s="25"/>
      <c r="V250" s="25"/>
      <c r="W250" s="25"/>
      <c r="X250" s="25"/>
      <c r="Y250" s="26"/>
      <c r="Z250" s="25"/>
      <c r="AA250" s="25"/>
      <c r="AB250" s="25"/>
      <c r="AC250" s="25"/>
      <c r="AD250" s="25"/>
      <c r="AH250" s="1"/>
      <c r="AI250" s="1"/>
      <c r="AJ250" s="2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J251" s="25"/>
      <c r="K251" s="26"/>
      <c r="L251" s="25"/>
      <c r="N251" s="25"/>
      <c r="O251" s="25"/>
      <c r="P251" s="25"/>
      <c r="Q251" s="25"/>
      <c r="R251" s="25"/>
      <c r="S251" s="25"/>
      <c r="T251" s="25"/>
      <c r="V251" s="25"/>
      <c r="W251" s="25"/>
      <c r="X251" s="25"/>
      <c r="Y251" s="26"/>
      <c r="Z251" s="25"/>
      <c r="AA251" s="25"/>
      <c r="AB251" s="25"/>
      <c r="AC251" s="25"/>
      <c r="AD251" s="25"/>
      <c r="AH251" s="1"/>
      <c r="AI251" s="1"/>
      <c r="AJ251" s="2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J252" s="25"/>
      <c r="K252" s="26"/>
      <c r="L252" s="25"/>
      <c r="N252" s="25"/>
      <c r="O252" s="25"/>
      <c r="P252" s="25"/>
      <c r="Q252" s="25"/>
      <c r="R252" s="25"/>
      <c r="S252" s="25"/>
      <c r="T252" s="25"/>
      <c r="V252" s="25"/>
      <c r="W252" s="25"/>
      <c r="X252" s="25"/>
      <c r="Y252" s="26"/>
      <c r="Z252" s="25"/>
      <c r="AA252" s="25"/>
      <c r="AB252" s="25"/>
      <c r="AC252" s="25"/>
      <c r="AD252" s="25"/>
      <c r="AH252" s="1"/>
      <c r="AI252" s="1"/>
      <c r="AJ252" s="2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J253" s="25"/>
      <c r="K253" s="26"/>
      <c r="L253" s="25"/>
      <c r="N253" s="25"/>
      <c r="O253" s="25"/>
      <c r="P253" s="25"/>
      <c r="Q253" s="25"/>
      <c r="R253" s="25"/>
      <c r="S253" s="25"/>
      <c r="T253" s="25"/>
      <c r="V253" s="25"/>
      <c r="W253" s="25"/>
      <c r="X253" s="25"/>
      <c r="Y253" s="26"/>
      <c r="Z253" s="25"/>
      <c r="AA253" s="25"/>
      <c r="AB253" s="25"/>
      <c r="AC253" s="25"/>
      <c r="AD253" s="25"/>
      <c r="AH253" s="1"/>
      <c r="AI253" s="1"/>
      <c r="AJ253" s="2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J254" s="25"/>
      <c r="K254" s="26"/>
      <c r="L254" s="25"/>
      <c r="N254" s="25"/>
      <c r="O254" s="25"/>
      <c r="P254" s="25"/>
      <c r="Q254" s="25"/>
      <c r="R254" s="25"/>
      <c r="S254" s="25"/>
      <c r="T254" s="25"/>
      <c r="V254" s="25"/>
      <c r="W254" s="25"/>
      <c r="X254" s="25"/>
      <c r="Y254" s="26"/>
      <c r="Z254" s="25"/>
      <c r="AA254" s="25"/>
      <c r="AB254" s="25"/>
      <c r="AC254" s="25"/>
      <c r="AD254" s="25"/>
      <c r="AH254" s="1"/>
      <c r="AI254" s="1"/>
      <c r="AJ254" s="2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J255" s="25"/>
      <c r="K255" s="26"/>
      <c r="L255" s="25"/>
      <c r="N255" s="25"/>
      <c r="O255" s="25"/>
      <c r="P255" s="25"/>
      <c r="Q255" s="25"/>
      <c r="R255" s="25"/>
      <c r="S255" s="25"/>
      <c r="T255" s="25"/>
      <c r="V255" s="25"/>
      <c r="W255" s="25"/>
      <c r="X255" s="25"/>
      <c r="Y255" s="26"/>
      <c r="Z255" s="25"/>
      <c r="AA255" s="25"/>
      <c r="AB255" s="25"/>
      <c r="AC255" s="25"/>
      <c r="AD255" s="25"/>
      <c r="AH255" s="1"/>
      <c r="AI255" s="1"/>
      <c r="AJ255" s="2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J256" s="25"/>
      <c r="K256" s="26"/>
      <c r="L256" s="25"/>
      <c r="N256" s="25"/>
      <c r="O256" s="25"/>
      <c r="P256" s="25"/>
      <c r="Q256" s="25"/>
      <c r="R256" s="25"/>
      <c r="S256" s="25"/>
      <c r="T256" s="25"/>
      <c r="V256" s="25"/>
      <c r="W256" s="25"/>
      <c r="X256" s="25"/>
      <c r="Y256" s="26"/>
      <c r="Z256" s="25"/>
      <c r="AA256" s="25"/>
      <c r="AB256" s="25"/>
      <c r="AC256" s="25"/>
      <c r="AD256" s="25"/>
      <c r="AH256" s="1"/>
      <c r="AI256" s="1"/>
      <c r="AJ256" s="2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J257" s="25"/>
      <c r="K257" s="26"/>
      <c r="L257" s="25"/>
      <c r="N257" s="25"/>
      <c r="O257" s="25"/>
      <c r="P257" s="25"/>
      <c r="Q257" s="25"/>
      <c r="R257" s="25"/>
      <c r="S257" s="25"/>
      <c r="T257" s="25"/>
      <c r="V257" s="25"/>
      <c r="W257" s="25"/>
      <c r="X257" s="25"/>
      <c r="Y257" s="26"/>
      <c r="Z257" s="25"/>
      <c r="AA257" s="25"/>
      <c r="AB257" s="25"/>
      <c r="AC257" s="25"/>
      <c r="AD257" s="25"/>
      <c r="AH257" s="1"/>
      <c r="AI257" s="1"/>
      <c r="AJ257" s="2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J258" s="25"/>
      <c r="K258" s="26"/>
      <c r="L258" s="25"/>
      <c r="N258" s="25"/>
      <c r="O258" s="25"/>
      <c r="P258" s="25"/>
      <c r="Q258" s="25"/>
      <c r="R258" s="25"/>
      <c r="S258" s="25"/>
      <c r="T258" s="25"/>
      <c r="V258" s="25"/>
      <c r="W258" s="25"/>
      <c r="X258" s="25"/>
      <c r="Y258" s="26"/>
      <c r="Z258" s="25"/>
      <c r="AA258" s="25"/>
      <c r="AB258" s="25"/>
      <c r="AC258" s="25"/>
      <c r="AD258" s="25"/>
      <c r="AH258" s="1"/>
      <c r="AI258" s="1"/>
      <c r="AJ258" s="2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J259" s="25"/>
      <c r="K259" s="26"/>
      <c r="L259" s="25"/>
      <c r="N259" s="25"/>
      <c r="O259" s="25"/>
      <c r="P259" s="25"/>
      <c r="Q259" s="25"/>
      <c r="R259" s="25"/>
      <c r="S259" s="25"/>
      <c r="T259" s="25"/>
      <c r="V259" s="25"/>
      <c r="W259" s="25"/>
      <c r="X259" s="25"/>
      <c r="Y259" s="26"/>
      <c r="Z259" s="25"/>
      <c r="AA259" s="25"/>
      <c r="AB259" s="25"/>
      <c r="AC259" s="25"/>
      <c r="AD259" s="25"/>
      <c r="AH259" s="1"/>
      <c r="AI259" s="1"/>
      <c r="AJ259" s="2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J260" s="25"/>
      <c r="K260" s="26"/>
      <c r="L260" s="25"/>
      <c r="N260" s="25"/>
      <c r="O260" s="25"/>
      <c r="P260" s="25"/>
      <c r="Q260" s="25"/>
      <c r="R260" s="25"/>
      <c r="S260" s="25"/>
      <c r="T260" s="25"/>
      <c r="V260" s="25"/>
      <c r="W260" s="25"/>
      <c r="X260" s="25"/>
      <c r="Y260" s="26"/>
      <c r="Z260" s="25"/>
      <c r="AA260" s="25"/>
      <c r="AB260" s="25"/>
      <c r="AC260" s="25"/>
      <c r="AD260" s="25"/>
      <c r="AH260" s="1"/>
      <c r="AI260" s="1"/>
      <c r="AJ260" s="2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J261" s="25"/>
      <c r="K261" s="26"/>
      <c r="L261" s="25"/>
      <c r="N261" s="25"/>
      <c r="O261" s="25"/>
      <c r="P261" s="25"/>
      <c r="Q261" s="25"/>
      <c r="R261" s="25"/>
      <c r="S261" s="25"/>
      <c r="T261" s="25"/>
      <c r="V261" s="25"/>
      <c r="W261" s="25"/>
      <c r="X261" s="25"/>
      <c r="Y261" s="26"/>
      <c r="Z261" s="25"/>
      <c r="AA261" s="25"/>
      <c r="AB261" s="25"/>
      <c r="AC261" s="25"/>
      <c r="AD261" s="25"/>
      <c r="AH261" s="1"/>
      <c r="AI261" s="1"/>
      <c r="AJ261" s="2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J262" s="25"/>
      <c r="K262" s="26"/>
      <c r="L262" s="25"/>
      <c r="N262" s="25"/>
      <c r="O262" s="25"/>
      <c r="P262" s="25"/>
      <c r="Q262" s="25"/>
      <c r="R262" s="25"/>
      <c r="S262" s="25"/>
      <c r="T262" s="25"/>
      <c r="V262" s="25"/>
      <c r="W262" s="25"/>
      <c r="X262" s="25"/>
      <c r="Y262" s="26"/>
      <c r="Z262" s="25"/>
      <c r="AA262" s="25"/>
      <c r="AB262" s="25"/>
      <c r="AC262" s="25"/>
      <c r="AD262" s="25"/>
      <c r="AH262" s="1"/>
      <c r="AI262" s="1"/>
      <c r="AJ262" s="2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J263" s="25"/>
      <c r="K263" s="26"/>
      <c r="L263" s="25"/>
      <c r="N263" s="25"/>
      <c r="O263" s="25"/>
      <c r="P263" s="25"/>
      <c r="Q263" s="25"/>
      <c r="R263" s="25"/>
      <c r="S263" s="25"/>
      <c r="T263" s="25"/>
      <c r="V263" s="25"/>
      <c r="W263" s="25"/>
      <c r="X263" s="25"/>
      <c r="Y263" s="26"/>
      <c r="Z263" s="25"/>
      <c r="AA263" s="25"/>
      <c r="AB263" s="25"/>
      <c r="AC263" s="25"/>
      <c r="AD263" s="25"/>
      <c r="AH263" s="1"/>
      <c r="AI263" s="1"/>
      <c r="AJ263" s="27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J264" s="25"/>
      <c r="K264" s="26"/>
      <c r="L264" s="25"/>
      <c r="N264" s="25"/>
      <c r="O264" s="25"/>
      <c r="P264" s="25"/>
      <c r="Q264" s="25"/>
      <c r="R264" s="25"/>
      <c r="S264" s="25"/>
      <c r="T264" s="25"/>
      <c r="V264" s="25"/>
      <c r="W264" s="25"/>
      <c r="X264" s="25"/>
      <c r="Y264" s="26"/>
      <c r="Z264" s="25"/>
      <c r="AA264" s="25"/>
      <c r="AB264" s="25"/>
      <c r="AC264" s="25"/>
      <c r="AD264" s="25"/>
      <c r="AH264" s="1"/>
      <c r="AI264" s="1"/>
      <c r="AJ264" s="27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J265" s="25"/>
      <c r="K265" s="26"/>
      <c r="L265" s="25"/>
      <c r="N265" s="25"/>
      <c r="O265" s="25"/>
      <c r="P265" s="25"/>
      <c r="Q265" s="25"/>
      <c r="R265" s="25"/>
      <c r="S265" s="25"/>
      <c r="T265" s="25"/>
      <c r="V265" s="25"/>
      <c r="W265" s="25"/>
      <c r="X265" s="25"/>
      <c r="Y265" s="26"/>
      <c r="Z265" s="25"/>
      <c r="AA265" s="25"/>
      <c r="AB265" s="25"/>
      <c r="AC265" s="25"/>
      <c r="AD265" s="25"/>
      <c r="AH265" s="1"/>
      <c r="AI265" s="1"/>
      <c r="AJ265" s="27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J266" s="25"/>
      <c r="K266" s="26"/>
      <c r="L266" s="25"/>
      <c r="N266" s="25"/>
      <c r="O266" s="25"/>
      <c r="P266" s="25"/>
      <c r="Q266" s="25"/>
      <c r="R266" s="25"/>
      <c r="S266" s="25"/>
      <c r="T266" s="25"/>
      <c r="V266" s="25"/>
      <c r="W266" s="25"/>
      <c r="X266" s="25"/>
      <c r="Y266" s="26"/>
      <c r="Z266" s="25"/>
      <c r="AA266" s="25"/>
      <c r="AB266" s="25"/>
      <c r="AC266" s="25"/>
      <c r="AD266" s="25"/>
      <c r="AH266" s="1"/>
      <c r="AI266" s="1"/>
      <c r="AJ266" s="27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J267" s="25"/>
      <c r="K267" s="26"/>
      <c r="L267" s="25"/>
      <c r="N267" s="25"/>
      <c r="O267" s="25"/>
      <c r="P267" s="25"/>
      <c r="Q267" s="25"/>
      <c r="R267" s="25"/>
      <c r="S267" s="25"/>
      <c r="T267" s="25"/>
      <c r="V267" s="25"/>
      <c r="W267" s="25"/>
      <c r="X267" s="25"/>
      <c r="Y267" s="26"/>
      <c r="Z267" s="25"/>
      <c r="AA267" s="25"/>
      <c r="AB267" s="25"/>
      <c r="AC267" s="25"/>
      <c r="AD267" s="25"/>
      <c r="AH267" s="1"/>
      <c r="AI267" s="1"/>
      <c r="AJ267" s="27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J268" s="25"/>
      <c r="K268" s="26"/>
      <c r="L268" s="25"/>
      <c r="N268" s="25"/>
      <c r="O268" s="25"/>
      <c r="P268" s="25"/>
      <c r="Q268" s="25"/>
      <c r="R268" s="25"/>
      <c r="S268" s="25"/>
      <c r="T268" s="25"/>
      <c r="V268" s="25"/>
      <c r="W268" s="25"/>
      <c r="X268" s="25"/>
      <c r="Y268" s="26"/>
      <c r="Z268" s="25"/>
      <c r="AA268" s="25"/>
      <c r="AB268" s="25"/>
      <c r="AC268" s="25"/>
      <c r="AD268" s="25"/>
      <c r="AH268" s="1"/>
      <c r="AI268" s="1"/>
      <c r="AJ268" s="27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J269" s="25"/>
      <c r="K269" s="26"/>
      <c r="L269" s="25"/>
      <c r="N269" s="25"/>
      <c r="O269" s="25"/>
      <c r="P269" s="25"/>
      <c r="Q269" s="25"/>
      <c r="R269" s="25"/>
      <c r="S269" s="25"/>
      <c r="T269" s="25"/>
      <c r="V269" s="25"/>
      <c r="W269" s="25"/>
      <c r="X269" s="25"/>
      <c r="Y269" s="26"/>
      <c r="Z269" s="25"/>
      <c r="AA269" s="25"/>
      <c r="AB269" s="25"/>
      <c r="AC269" s="25"/>
      <c r="AD269" s="25"/>
      <c r="AH269" s="1"/>
      <c r="AI269" s="1"/>
      <c r="AJ269" s="27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J270" s="25"/>
      <c r="K270" s="26"/>
      <c r="L270" s="25"/>
      <c r="N270" s="25"/>
      <c r="O270" s="25"/>
      <c r="P270" s="25"/>
      <c r="Q270" s="25"/>
      <c r="R270" s="25"/>
      <c r="S270" s="25"/>
      <c r="T270" s="25"/>
      <c r="V270" s="25"/>
      <c r="W270" s="25"/>
      <c r="X270" s="25"/>
      <c r="Y270" s="26"/>
      <c r="Z270" s="25"/>
      <c r="AA270" s="25"/>
      <c r="AB270" s="25"/>
      <c r="AC270" s="25"/>
      <c r="AD270" s="25"/>
      <c r="AH270" s="1"/>
      <c r="AI270" s="1"/>
      <c r="AJ270" s="27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J271" s="25"/>
      <c r="K271" s="26"/>
      <c r="L271" s="25"/>
      <c r="N271" s="25"/>
      <c r="O271" s="25"/>
      <c r="P271" s="25"/>
      <c r="Q271" s="25"/>
      <c r="R271" s="25"/>
      <c r="S271" s="25"/>
      <c r="T271" s="25"/>
      <c r="V271" s="25"/>
      <c r="W271" s="25"/>
      <c r="X271" s="25"/>
      <c r="Y271" s="26"/>
      <c r="Z271" s="25"/>
      <c r="AA271" s="25"/>
      <c r="AB271" s="25"/>
      <c r="AC271" s="25"/>
      <c r="AD271" s="25"/>
      <c r="AH271" s="1"/>
      <c r="AI271" s="1"/>
      <c r="AJ271" s="27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J272" s="25"/>
      <c r="K272" s="26"/>
      <c r="L272" s="25"/>
      <c r="N272" s="25"/>
      <c r="O272" s="25"/>
      <c r="P272" s="25"/>
      <c r="Q272" s="25"/>
      <c r="R272" s="25"/>
      <c r="S272" s="25"/>
      <c r="T272" s="25"/>
      <c r="V272" s="25"/>
      <c r="W272" s="25"/>
      <c r="X272" s="25"/>
      <c r="Y272" s="26"/>
      <c r="Z272" s="25"/>
      <c r="AA272" s="25"/>
      <c r="AB272" s="25"/>
      <c r="AC272" s="25"/>
      <c r="AD272" s="25"/>
      <c r="AH272" s="1"/>
      <c r="AI272" s="1"/>
      <c r="AJ272" s="27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J273" s="25"/>
      <c r="K273" s="26"/>
      <c r="L273" s="25"/>
      <c r="N273" s="25"/>
      <c r="O273" s="25"/>
      <c r="P273" s="25"/>
      <c r="Q273" s="25"/>
      <c r="R273" s="25"/>
      <c r="S273" s="25"/>
      <c r="T273" s="25"/>
      <c r="V273" s="25"/>
      <c r="W273" s="25"/>
      <c r="X273" s="25"/>
      <c r="Y273" s="26"/>
      <c r="Z273" s="25"/>
      <c r="AA273" s="25"/>
      <c r="AB273" s="25"/>
      <c r="AC273" s="25"/>
      <c r="AD273" s="25"/>
      <c r="AH273" s="1"/>
      <c r="AI273" s="1"/>
      <c r="AJ273" s="27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J274" s="25"/>
      <c r="K274" s="26"/>
      <c r="L274" s="25"/>
      <c r="N274" s="25"/>
      <c r="O274" s="25"/>
      <c r="P274" s="25"/>
      <c r="Q274" s="25"/>
      <c r="R274" s="25"/>
      <c r="S274" s="25"/>
      <c r="T274" s="25"/>
      <c r="V274" s="25"/>
      <c r="W274" s="25"/>
      <c r="X274" s="25"/>
      <c r="Y274" s="26"/>
      <c r="Z274" s="25"/>
      <c r="AA274" s="25"/>
      <c r="AB274" s="25"/>
      <c r="AC274" s="25"/>
      <c r="AD274" s="25"/>
      <c r="AH274" s="1"/>
      <c r="AI274" s="1"/>
      <c r="AJ274" s="27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J275" s="25"/>
      <c r="K275" s="26"/>
      <c r="L275" s="25"/>
      <c r="N275" s="25"/>
      <c r="O275" s="25"/>
      <c r="P275" s="25"/>
      <c r="Q275" s="25"/>
      <c r="R275" s="25"/>
      <c r="S275" s="25"/>
      <c r="T275" s="25"/>
      <c r="V275" s="25"/>
      <c r="W275" s="25"/>
      <c r="X275" s="25"/>
      <c r="Y275" s="26"/>
      <c r="Z275" s="25"/>
      <c r="AA275" s="25"/>
      <c r="AB275" s="25"/>
      <c r="AC275" s="25"/>
      <c r="AD275" s="25"/>
      <c r="AH275" s="1"/>
      <c r="AI275" s="1"/>
      <c r="AJ275" s="27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J276" s="25"/>
      <c r="K276" s="26"/>
      <c r="L276" s="25"/>
      <c r="N276" s="25"/>
      <c r="O276" s="25"/>
      <c r="P276" s="25"/>
      <c r="Q276" s="25"/>
      <c r="R276" s="25"/>
      <c r="S276" s="25"/>
      <c r="T276" s="25"/>
      <c r="V276" s="25"/>
      <c r="W276" s="25"/>
      <c r="X276" s="25"/>
      <c r="Y276" s="26"/>
      <c r="Z276" s="25"/>
      <c r="AA276" s="25"/>
      <c r="AB276" s="25"/>
      <c r="AC276" s="25"/>
      <c r="AD276" s="25"/>
      <c r="AH276" s="1"/>
      <c r="AI276" s="1"/>
      <c r="AJ276" s="27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J277" s="25"/>
      <c r="K277" s="26"/>
      <c r="L277" s="25"/>
      <c r="N277" s="25"/>
      <c r="O277" s="25"/>
      <c r="P277" s="25"/>
      <c r="Q277" s="25"/>
      <c r="R277" s="25"/>
      <c r="S277" s="25"/>
      <c r="T277" s="25"/>
      <c r="V277" s="25"/>
      <c r="W277" s="25"/>
      <c r="X277" s="25"/>
      <c r="Y277" s="26"/>
      <c r="Z277" s="25"/>
      <c r="AA277" s="25"/>
      <c r="AB277" s="25"/>
      <c r="AC277" s="25"/>
      <c r="AD277" s="25"/>
      <c r="AH277" s="1"/>
      <c r="AI277" s="1"/>
      <c r="AJ277" s="27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J278" s="25"/>
      <c r="K278" s="26"/>
      <c r="L278" s="25"/>
      <c r="N278" s="25"/>
      <c r="O278" s="25"/>
      <c r="P278" s="25"/>
      <c r="Q278" s="25"/>
      <c r="R278" s="25"/>
      <c r="S278" s="25"/>
      <c r="T278" s="25"/>
      <c r="V278" s="25"/>
      <c r="W278" s="25"/>
      <c r="X278" s="25"/>
      <c r="Y278" s="26"/>
      <c r="Z278" s="25"/>
      <c r="AA278" s="25"/>
      <c r="AB278" s="25"/>
      <c r="AC278" s="25"/>
      <c r="AD278" s="25"/>
      <c r="AH278" s="1"/>
      <c r="AI278" s="1"/>
      <c r="AJ278" s="27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J279" s="25"/>
      <c r="K279" s="26"/>
      <c r="L279" s="25"/>
      <c r="N279" s="25"/>
      <c r="O279" s="25"/>
      <c r="P279" s="25"/>
      <c r="Q279" s="25"/>
      <c r="R279" s="25"/>
      <c r="S279" s="25"/>
      <c r="T279" s="25"/>
      <c r="V279" s="25"/>
      <c r="W279" s="25"/>
      <c r="X279" s="25"/>
      <c r="Y279" s="26"/>
      <c r="Z279" s="25"/>
      <c r="AA279" s="25"/>
      <c r="AB279" s="25"/>
      <c r="AC279" s="25"/>
      <c r="AD279" s="25"/>
      <c r="AH279" s="1"/>
      <c r="AI279" s="1"/>
      <c r="AJ279" s="27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J280" s="25"/>
      <c r="K280" s="26"/>
      <c r="L280" s="25"/>
      <c r="N280" s="25"/>
      <c r="O280" s="25"/>
      <c r="P280" s="25"/>
      <c r="Q280" s="25"/>
      <c r="R280" s="25"/>
      <c r="S280" s="25"/>
      <c r="T280" s="25"/>
      <c r="V280" s="25"/>
      <c r="W280" s="25"/>
      <c r="X280" s="25"/>
      <c r="Y280" s="26"/>
      <c r="Z280" s="25"/>
      <c r="AA280" s="25"/>
      <c r="AB280" s="25"/>
      <c r="AC280" s="25"/>
      <c r="AD280" s="25"/>
      <c r="AH280" s="1"/>
      <c r="AI280" s="1"/>
      <c r="AJ280" s="27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J281" s="25"/>
      <c r="K281" s="26"/>
      <c r="L281" s="25"/>
      <c r="N281" s="25"/>
      <c r="O281" s="25"/>
      <c r="P281" s="25"/>
      <c r="Q281" s="25"/>
      <c r="R281" s="25"/>
      <c r="S281" s="25"/>
      <c r="T281" s="25"/>
      <c r="V281" s="25"/>
      <c r="W281" s="25"/>
      <c r="X281" s="25"/>
      <c r="Y281" s="26"/>
      <c r="Z281" s="25"/>
      <c r="AA281" s="25"/>
      <c r="AB281" s="25"/>
      <c r="AC281" s="25"/>
      <c r="AD281" s="25"/>
      <c r="AH281" s="1"/>
      <c r="AI281" s="1"/>
      <c r="AJ281" s="27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J282" s="25"/>
      <c r="K282" s="26"/>
      <c r="L282" s="25"/>
      <c r="N282" s="25"/>
      <c r="O282" s="25"/>
      <c r="P282" s="25"/>
      <c r="Q282" s="25"/>
      <c r="R282" s="25"/>
      <c r="S282" s="25"/>
      <c r="T282" s="25"/>
      <c r="V282" s="25"/>
      <c r="W282" s="25"/>
      <c r="X282" s="25"/>
      <c r="Y282" s="26"/>
      <c r="Z282" s="25"/>
      <c r="AA282" s="25"/>
      <c r="AB282" s="25"/>
      <c r="AC282" s="25"/>
      <c r="AD282" s="25"/>
      <c r="AH282" s="1"/>
      <c r="AI282" s="1"/>
      <c r="AJ282" s="27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J283" s="25"/>
      <c r="K283" s="26"/>
      <c r="L283" s="25"/>
      <c r="N283" s="25"/>
      <c r="O283" s="25"/>
      <c r="P283" s="25"/>
      <c r="Q283" s="25"/>
      <c r="R283" s="25"/>
      <c r="S283" s="25"/>
      <c r="T283" s="25"/>
      <c r="V283" s="25"/>
      <c r="W283" s="25"/>
      <c r="X283" s="25"/>
      <c r="Y283" s="26"/>
      <c r="Z283" s="25"/>
      <c r="AA283" s="25"/>
      <c r="AB283" s="25"/>
      <c r="AC283" s="25"/>
      <c r="AD283" s="25"/>
      <c r="AH283" s="1"/>
      <c r="AI283" s="1"/>
      <c r="AJ283" s="27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J284" s="25"/>
      <c r="K284" s="26"/>
      <c r="L284" s="25"/>
      <c r="N284" s="25"/>
      <c r="O284" s="25"/>
      <c r="P284" s="25"/>
      <c r="Q284" s="25"/>
      <c r="R284" s="25"/>
      <c r="S284" s="25"/>
      <c r="T284" s="25"/>
      <c r="V284" s="25"/>
      <c r="W284" s="25"/>
      <c r="X284" s="25"/>
      <c r="Y284" s="26"/>
      <c r="Z284" s="25"/>
      <c r="AA284" s="25"/>
      <c r="AB284" s="25"/>
      <c r="AC284" s="25"/>
      <c r="AD284" s="25"/>
      <c r="AH284" s="1"/>
      <c r="AI284" s="1"/>
      <c r="AJ284" s="27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J285" s="25"/>
      <c r="K285" s="26"/>
      <c r="L285" s="25"/>
      <c r="N285" s="25"/>
      <c r="O285" s="25"/>
      <c r="P285" s="25"/>
      <c r="Q285" s="25"/>
      <c r="R285" s="25"/>
      <c r="S285" s="25"/>
      <c r="T285" s="25"/>
      <c r="V285" s="25"/>
      <c r="W285" s="25"/>
      <c r="X285" s="25"/>
      <c r="Y285" s="26"/>
      <c r="Z285" s="25"/>
      <c r="AA285" s="25"/>
      <c r="AB285" s="25"/>
      <c r="AC285" s="25"/>
      <c r="AD285" s="25"/>
      <c r="AH285" s="1"/>
      <c r="AI285" s="1"/>
      <c r="AJ285" s="27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J286" s="25"/>
      <c r="K286" s="26"/>
      <c r="L286" s="25"/>
      <c r="N286" s="25"/>
      <c r="O286" s="25"/>
      <c r="P286" s="25"/>
      <c r="Q286" s="25"/>
      <c r="R286" s="25"/>
      <c r="S286" s="25"/>
      <c r="T286" s="25"/>
      <c r="V286" s="25"/>
      <c r="W286" s="25"/>
      <c r="X286" s="25"/>
      <c r="Y286" s="26"/>
      <c r="Z286" s="25"/>
      <c r="AA286" s="25"/>
      <c r="AB286" s="25"/>
      <c r="AC286" s="25"/>
      <c r="AD286" s="25"/>
      <c r="AH286" s="1"/>
      <c r="AI286" s="1"/>
      <c r="AJ286" s="27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J287" s="25"/>
      <c r="K287" s="26"/>
      <c r="L287" s="25"/>
      <c r="N287" s="25"/>
      <c r="O287" s="25"/>
      <c r="P287" s="25"/>
      <c r="Q287" s="25"/>
      <c r="R287" s="25"/>
      <c r="S287" s="25"/>
      <c r="T287" s="25"/>
      <c r="V287" s="25"/>
      <c r="W287" s="25"/>
      <c r="X287" s="25"/>
      <c r="Y287" s="26"/>
      <c r="Z287" s="25"/>
      <c r="AA287" s="25"/>
      <c r="AB287" s="25"/>
      <c r="AC287" s="25"/>
      <c r="AD287" s="25"/>
      <c r="AH287" s="1"/>
      <c r="AI287" s="1"/>
      <c r="AJ287" s="27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J288" s="25"/>
      <c r="K288" s="26"/>
      <c r="L288" s="25"/>
      <c r="N288" s="25"/>
      <c r="O288" s="25"/>
      <c r="P288" s="25"/>
      <c r="Q288" s="25"/>
      <c r="R288" s="25"/>
      <c r="S288" s="25"/>
      <c r="T288" s="25"/>
      <c r="V288" s="25"/>
      <c r="W288" s="25"/>
      <c r="X288" s="25"/>
      <c r="Y288" s="26"/>
      <c r="Z288" s="25"/>
      <c r="AA288" s="25"/>
      <c r="AB288" s="25"/>
      <c r="AC288" s="25"/>
      <c r="AD288" s="25"/>
      <c r="AH288" s="1"/>
      <c r="AI288" s="1"/>
      <c r="AJ288" s="27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J289" s="25"/>
      <c r="K289" s="26"/>
      <c r="L289" s="25"/>
      <c r="N289" s="25"/>
      <c r="O289" s="25"/>
      <c r="P289" s="25"/>
      <c r="Q289" s="25"/>
      <c r="R289" s="25"/>
      <c r="S289" s="25"/>
      <c r="T289" s="25"/>
      <c r="V289" s="25"/>
      <c r="W289" s="25"/>
      <c r="X289" s="25"/>
      <c r="Y289" s="26"/>
      <c r="Z289" s="25"/>
      <c r="AA289" s="25"/>
      <c r="AB289" s="25"/>
      <c r="AC289" s="25"/>
      <c r="AD289" s="25"/>
      <c r="AH289" s="1"/>
      <c r="AI289" s="1"/>
      <c r="AJ289" s="27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J290" s="25"/>
      <c r="K290" s="26"/>
      <c r="L290" s="25"/>
      <c r="N290" s="25"/>
      <c r="O290" s="25"/>
      <c r="P290" s="25"/>
      <c r="Q290" s="25"/>
      <c r="R290" s="25"/>
      <c r="S290" s="25"/>
      <c r="T290" s="25"/>
      <c r="V290" s="25"/>
      <c r="W290" s="25"/>
      <c r="X290" s="25"/>
      <c r="Y290" s="26"/>
      <c r="Z290" s="25"/>
      <c r="AA290" s="25"/>
      <c r="AB290" s="25"/>
      <c r="AC290" s="25"/>
      <c r="AD290" s="25"/>
      <c r="AH290" s="1"/>
      <c r="AI290" s="1"/>
      <c r="AJ290" s="27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J291" s="25"/>
      <c r="K291" s="26"/>
      <c r="L291" s="25"/>
      <c r="N291" s="25"/>
      <c r="O291" s="25"/>
      <c r="P291" s="25"/>
      <c r="Q291" s="25"/>
      <c r="R291" s="25"/>
      <c r="S291" s="25"/>
      <c r="T291" s="25"/>
      <c r="V291" s="25"/>
      <c r="W291" s="25"/>
      <c r="X291" s="25"/>
      <c r="Y291" s="26"/>
      <c r="Z291" s="25"/>
      <c r="AA291" s="25"/>
      <c r="AB291" s="25"/>
      <c r="AC291" s="25"/>
      <c r="AD291" s="25"/>
      <c r="AH291" s="1"/>
      <c r="AI291" s="1"/>
      <c r="AJ291" s="27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J292" s="25"/>
      <c r="K292" s="26"/>
      <c r="L292" s="25"/>
      <c r="N292" s="25"/>
      <c r="O292" s="25"/>
      <c r="P292" s="25"/>
      <c r="Q292" s="25"/>
      <c r="R292" s="25"/>
      <c r="S292" s="25"/>
      <c r="T292" s="25"/>
      <c r="V292" s="25"/>
      <c r="W292" s="25"/>
      <c r="X292" s="25"/>
      <c r="Y292" s="26"/>
      <c r="Z292" s="25"/>
      <c r="AA292" s="25"/>
      <c r="AB292" s="25"/>
      <c r="AC292" s="25"/>
      <c r="AD292" s="25"/>
      <c r="AH292" s="1"/>
      <c r="AI292" s="1"/>
      <c r="AJ292" s="27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J293" s="25"/>
      <c r="K293" s="26"/>
      <c r="L293" s="25"/>
      <c r="N293" s="25"/>
      <c r="O293" s="25"/>
      <c r="P293" s="25"/>
      <c r="Q293" s="25"/>
      <c r="R293" s="25"/>
      <c r="S293" s="25"/>
      <c r="T293" s="25"/>
      <c r="V293" s="25"/>
      <c r="W293" s="25"/>
      <c r="X293" s="25"/>
      <c r="Y293" s="26"/>
      <c r="Z293" s="25"/>
      <c r="AA293" s="25"/>
      <c r="AB293" s="25"/>
      <c r="AC293" s="25"/>
      <c r="AD293" s="25"/>
      <c r="AH293" s="1"/>
      <c r="AI293" s="1"/>
      <c r="AJ293" s="27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J294" s="25"/>
      <c r="K294" s="26"/>
      <c r="L294" s="25"/>
      <c r="N294" s="25"/>
      <c r="O294" s="25"/>
      <c r="P294" s="25"/>
      <c r="Q294" s="25"/>
      <c r="R294" s="25"/>
      <c r="S294" s="25"/>
      <c r="T294" s="25"/>
      <c r="V294" s="25"/>
      <c r="W294" s="25"/>
      <c r="X294" s="25"/>
      <c r="Y294" s="26"/>
      <c r="Z294" s="25"/>
      <c r="AA294" s="25"/>
      <c r="AB294" s="25"/>
      <c r="AC294" s="25"/>
      <c r="AD294" s="25"/>
      <c r="AH294" s="1"/>
      <c r="AI294" s="1"/>
      <c r="AJ294" s="27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J295" s="25"/>
      <c r="K295" s="26"/>
      <c r="L295" s="25"/>
      <c r="N295" s="25"/>
      <c r="O295" s="25"/>
      <c r="P295" s="25"/>
      <c r="Q295" s="25"/>
      <c r="R295" s="25"/>
      <c r="S295" s="25"/>
      <c r="T295" s="25"/>
      <c r="V295" s="25"/>
      <c r="W295" s="25"/>
      <c r="X295" s="25"/>
      <c r="Y295" s="26"/>
      <c r="Z295" s="25"/>
      <c r="AA295" s="25"/>
      <c r="AB295" s="25"/>
      <c r="AC295" s="25"/>
      <c r="AD295" s="25"/>
      <c r="AH295" s="1"/>
      <c r="AI295" s="1"/>
      <c r="AJ295" s="27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J296" s="25"/>
      <c r="K296" s="26"/>
      <c r="L296" s="25"/>
      <c r="N296" s="25"/>
      <c r="O296" s="25"/>
      <c r="P296" s="25"/>
      <c r="Q296" s="25"/>
      <c r="R296" s="25"/>
      <c r="S296" s="25"/>
      <c r="T296" s="25"/>
      <c r="V296" s="25"/>
      <c r="W296" s="25"/>
      <c r="X296" s="25"/>
      <c r="Y296" s="26"/>
      <c r="Z296" s="25"/>
      <c r="AA296" s="25"/>
      <c r="AB296" s="25"/>
      <c r="AC296" s="25"/>
      <c r="AD296" s="25"/>
      <c r="AH296" s="1"/>
      <c r="AI296" s="1"/>
      <c r="AJ296" s="27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J297" s="25"/>
      <c r="K297" s="26"/>
      <c r="L297" s="25"/>
      <c r="N297" s="25"/>
      <c r="O297" s="25"/>
      <c r="P297" s="25"/>
      <c r="Q297" s="25"/>
      <c r="R297" s="25"/>
      <c r="S297" s="25"/>
      <c r="T297" s="25"/>
      <c r="V297" s="25"/>
      <c r="W297" s="25"/>
      <c r="X297" s="25"/>
      <c r="Y297" s="26"/>
      <c r="Z297" s="25"/>
      <c r="AA297" s="25"/>
      <c r="AB297" s="25"/>
      <c r="AC297" s="25"/>
      <c r="AD297" s="25"/>
      <c r="AH297" s="1"/>
      <c r="AI297" s="1"/>
      <c r="AJ297" s="27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J298" s="25"/>
      <c r="K298" s="26"/>
      <c r="L298" s="25"/>
      <c r="N298" s="25"/>
      <c r="O298" s="25"/>
      <c r="P298" s="25"/>
      <c r="Q298" s="25"/>
      <c r="R298" s="25"/>
      <c r="S298" s="25"/>
      <c r="T298" s="25"/>
      <c r="V298" s="25"/>
      <c r="W298" s="25"/>
      <c r="X298" s="25"/>
      <c r="Y298" s="26"/>
      <c r="Z298" s="25"/>
      <c r="AA298" s="25"/>
      <c r="AB298" s="25"/>
      <c r="AC298" s="25"/>
      <c r="AD298" s="25"/>
      <c r="AH298" s="1"/>
      <c r="AI298" s="1"/>
      <c r="AJ298" s="27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J299" s="25"/>
      <c r="K299" s="26"/>
      <c r="L299" s="25"/>
      <c r="N299" s="25"/>
      <c r="O299" s="25"/>
      <c r="P299" s="25"/>
      <c r="Q299" s="25"/>
      <c r="R299" s="25"/>
      <c r="S299" s="25"/>
      <c r="T299" s="25"/>
      <c r="V299" s="25"/>
      <c r="W299" s="25"/>
      <c r="X299" s="25"/>
      <c r="Y299" s="26"/>
      <c r="Z299" s="25"/>
      <c r="AA299" s="25"/>
      <c r="AB299" s="25"/>
      <c r="AC299" s="25"/>
      <c r="AD299" s="25"/>
      <c r="AH299" s="1"/>
      <c r="AI299" s="1"/>
      <c r="AJ299" s="27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J300" s="25"/>
      <c r="K300" s="26"/>
      <c r="L300" s="25"/>
      <c r="N300" s="25"/>
      <c r="O300" s="25"/>
      <c r="P300" s="25"/>
      <c r="Q300" s="25"/>
      <c r="R300" s="25"/>
      <c r="S300" s="25"/>
      <c r="T300" s="25"/>
      <c r="V300" s="25"/>
      <c r="W300" s="25"/>
      <c r="X300" s="25"/>
      <c r="Y300" s="26"/>
      <c r="Z300" s="25"/>
      <c r="AA300" s="25"/>
      <c r="AB300" s="25"/>
      <c r="AC300" s="25"/>
      <c r="AD300" s="25"/>
      <c r="AH300" s="1"/>
      <c r="AI300" s="1"/>
      <c r="AJ300" s="27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J301" s="25"/>
      <c r="K301" s="26"/>
      <c r="L301" s="25"/>
      <c r="N301" s="25"/>
      <c r="O301" s="25"/>
      <c r="P301" s="25"/>
      <c r="Q301" s="25"/>
      <c r="R301" s="25"/>
      <c r="S301" s="25"/>
      <c r="T301" s="25"/>
      <c r="V301" s="25"/>
      <c r="W301" s="25"/>
      <c r="X301" s="25"/>
      <c r="Y301" s="26"/>
      <c r="Z301" s="25"/>
      <c r="AA301" s="25"/>
      <c r="AB301" s="25"/>
      <c r="AC301" s="25"/>
      <c r="AD301" s="25"/>
      <c r="AH301" s="1"/>
      <c r="AI301" s="1"/>
      <c r="AJ301" s="27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J302" s="25"/>
      <c r="K302" s="26"/>
      <c r="L302" s="25"/>
      <c r="N302" s="25"/>
      <c r="O302" s="25"/>
      <c r="P302" s="25"/>
      <c r="Q302" s="25"/>
      <c r="R302" s="25"/>
      <c r="S302" s="25"/>
      <c r="T302" s="25"/>
      <c r="V302" s="25"/>
      <c r="W302" s="25"/>
      <c r="X302" s="25"/>
      <c r="Y302" s="26"/>
      <c r="Z302" s="25"/>
      <c r="AA302" s="25"/>
      <c r="AB302" s="25"/>
      <c r="AC302" s="25"/>
      <c r="AD302" s="25"/>
      <c r="AH302" s="1"/>
      <c r="AI302" s="1"/>
      <c r="AJ302" s="27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J303" s="25"/>
      <c r="K303" s="26"/>
      <c r="L303" s="25"/>
      <c r="N303" s="25"/>
      <c r="O303" s="25"/>
      <c r="P303" s="25"/>
      <c r="Q303" s="25"/>
      <c r="R303" s="25"/>
      <c r="S303" s="25"/>
      <c r="T303" s="25"/>
      <c r="V303" s="25"/>
      <c r="W303" s="25"/>
      <c r="X303" s="25"/>
      <c r="Y303" s="26"/>
      <c r="Z303" s="25"/>
      <c r="AA303" s="25"/>
      <c r="AB303" s="25"/>
      <c r="AC303" s="25"/>
      <c r="AD303" s="25"/>
      <c r="AH303" s="1"/>
      <c r="AI303" s="1"/>
      <c r="AJ303" s="27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J304" s="25"/>
      <c r="K304" s="26"/>
      <c r="L304" s="25"/>
      <c r="N304" s="25"/>
      <c r="O304" s="25"/>
      <c r="P304" s="25"/>
      <c r="Q304" s="25"/>
      <c r="R304" s="25"/>
      <c r="S304" s="25"/>
      <c r="T304" s="25"/>
      <c r="V304" s="25"/>
      <c r="W304" s="25"/>
      <c r="X304" s="25"/>
      <c r="Y304" s="26"/>
      <c r="Z304" s="25"/>
      <c r="AA304" s="25"/>
      <c r="AB304" s="25"/>
      <c r="AC304" s="25"/>
      <c r="AD304" s="25"/>
      <c r="AH304" s="1"/>
      <c r="AI304" s="1"/>
      <c r="AJ304" s="27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J305" s="25"/>
      <c r="K305" s="26"/>
      <c r="L305" s="25"/>
      <c r="N305" s="25"/>
      <c r="O305" s="25"/>
      <c r="P305" s="25"/>
      <c r="Q305" s="25"/>
      <c r="R305" s="25"/>
      <c r="S305" s="25"/>
      <c r="T305" s="25"/>
      <c r="V305" s="25"/>
      <c r="W305" s="25"/>
      <c r="X305" s="25"/>
      <c r="Y305" s="26"/>
      <c r="Z305" s="25"/>
      <c r="AA305" s="25"/>
      <c r="AB305" s="25"/>
      <c r="AC305" s="25"/>
      <c r="AD305" s="25"/>
      <c r="AH305" s="1"/>
      <c r="AI305" s="1"/>
      <c r="AJ305" s="27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J306" s="25"/>
      <c r="K306" s="26"/>
      <c r="L306" s="25"/>
      <c r="N306" s="25"/>
      <c r="O306" s="25"/>
      <c r="P306" s="25"/>
      <c r="Q306" s="25"/>
      <c r="R306" s="25"/>
      <c r="S306" s="25"/>
      <c r="T306" s="25"/>
      <c r="V306" s="25"/>
      <c r="W306" s="25"/>
      <c r="X306" s="25"/>
      <c r="Y306" s="26"/>
      <c r="Z306" s="25"/>
      <c r="AA306" s="25"/>
      <c r="AB306" s="25"/>
      <c r="AC306" s="25"/>
      <c r="AD306" s="25"/>
      <c r="AH306" s="1"/>
      <c r="AI306" s="1"/>
      <c r="AJ306" s="27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J307" s="25"/>
      <c r="K307" s="26"/>
      <c r="L307" s="25"/>
      <c r="N307" s="25"/>
      <c r="O307" s="25"/>
      <c r="P307" s="25"/>
      <c r="Q307" s="25"/>
      <c r="R307" s="25"/>
      <c r="S307" s="25"/>
      <c r="T307" s="25"/>
      <c r="V307" s="25"/>
      <c r="W307" s="25"/>
      <c r="X307" s="25"/>
      <c r="Y307" s="26"/>
      <c r="Z307" s="25"/>
      <c r="AA307" s="25"/>
      <c r="AB307" s="25"/>
      <c r="AC307" s="25"/>
      <c r="AD307" s="25"/>
      <c r="AH307" s="1"/>
      <c r="AI307" s="1"/>
      <c r="AJ307" s="27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J308" s="25"/>
      <c r="K308" s="26"/>
      <c r="L308" s="25"/>
      <c r="N308" s="25"/>
      <c r="O308" s="25"/>
      <c r="P308" s="25"/>
      <c r="Q308" s="25"/>
      <c r="R308" s="25"/>
      <c r="S308" s="25"/>
      <c r="T308" s="25"/>
      <c r="V308" s="25"/>
      <c r="W308" s="25"/>
      <c r="X308" s="25"/>
      <c r="Y308" s="26"/>
      <c r="Z308" s="25"/>
      <c r="AA308" s="25"/>
      <c r="AB308" s="25"/>
      <c r="AC308" s="25"/>
      <c r="AD308" s="25"/>
      <c r="AH308" s="1"/>
      <c r="AI308" s="1"/>
      <c r="AJ308" s="27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J309" s="25"/>
      <c r="K309" s="26"/>
      <c r="L309" s="25"/>
      <c r="N309" s="25"/>
      <c r="O309" s="25"/>
      <c r="P309" s="25"/>
      <c r="Q309" s="25"/>
      <c r="R309" s="25"/>
      <c r="S309" s="25"/>
      <c r="T309" s="25"/>
      <c r="V309" s="25"/>
      <c r="W309" s="25"/>
      <c r="X309" s="25"/>
      <c r="Y309" s="26"/>
      <c r="Z309" s="25"/>
      <c r="AA309" s="25"/>
      <c r="AB309" s="25"/>
      <c r="AC309" s="25"/>
      <c r="AD309" s="25"/>
      <c r="AH309" s="1"/>
      <c r="AI309" s="1"/>
      <c r="AJ309" s="27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J310" s="25"/>
      <c r="K310" s="26"/>
      <c r="L310" s="25"/>
      <c r="N310" s="25"/>
      <c r="O310" s="25"/>
      <c r="P310" s="25"/>
      <c r="Q310" s="25"/>
      <c r="R310" s="25"/>
      <c r="S310" s="25"/>
      <c r="T310" s="25"/>
      <c r="V310" s="25"/>
      <c r="W310" s="25"/>
      <c r="X310" s="25"/>
      <c r="Y310" s="26"/>
      <c r="Z310" s="25"/>
      <c r="AA310" s="25"/>
      <c r="AB310" s="25"/>
      <c r="AC310" s="25"/>
      <c r="AD310" s="25"/>
      <c r="AH310" s="1"/>
      <c r="AI310" s="1"/>
      <c r="AJ310" s="27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J311" s="25"/>
      <c r="K311" s="26"/>
      <c r="L311" s="25"/>
      <c r="N311" s="25"/>
      <c r="O311" s="25"/>
      <c r="P311" s="25"/>
      <c r="Q311" s="25"/>
      <c r="R311" s="25"/>
      <c r="S311" s="25"/>
      <c r="T311" s="25"/>
      <c r="V311" s="25"/>
      <c r="W311" s="25"/>
      <c r="X311" s="25"/>
      <c r="Y311" s="26"/>
      <c r="Z311" s="25"/>
      <c r="AA311" s="25"/>
      <c r="AB311" s="25"/>
      <c r="AC311" s="25"/>
      <c r="AD311" s="25"/>
      <c r="AH311" s="1"/>
      <c r="AI311" s="1"/>
      <c r="AJ311" s="27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J312" s="25"/>
      <c r="K312" s="26"/>
      <c r="L312" s="25"/>
      <c r="N312" s="25"/>
      <c r="O312" s="25"/>
      <c r="P312" s="25"/>
      <c r="Q312" s="25"/>
      <c r="R312" s="25"/>
      <c r="S312" s="25"/>
      <c r="T312" s="25"/>
      <c r="V312" s="25"/>
      <c r="W312" s="25"/>
      <c r="X312" s="25"/>
      <c r="Y312" s="26"/>
      <c r="Z312" s="25"/>
      <c r="AA312" s="25"/>
      <c r="AB312" s="25"/>
      <c r="AC312" s="25"/>
      <c r="AD312" s="25"/>
      <c r="AH312" s="1"/>
      <c r="AI312" s="1"/>
      <c r="AJ312" s="27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J313" s="25"/>
      <c r="K313" s="26"/>
      <c r="L313" s="25"/>
      <c r="N313" s="25"/>
      <c r="O313" s="25"/>
      <c r="P313" s="25"/>
      <c r="Q313" s="25"/>
      <c r="R313" s="25"/>
      <c r="S313" s="25"/>
      <c r="T313" s="25"/>
      <c r="V313" s="25"/>
      <c r="W313" s="25"/>
      <c r="X313" s="25"/>
      <c r="Y313" s="26"/>
      <c r="Z313" s="25"/>
      <c r="AA313" s="25"/>
      <c r="AB313" s="25"/>
      <c r="AC313" s="25"/>
      <c r="AD313" s="25"/>
      <c r="AH313" s="1"/>
      <c r="AI313" s="1"/>
      <c r="AJ313" s="27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J314" s="25"/>
      <c r="K314" s="26"/>
      <c r="L314" s="25"/>
      <c r="N314" s="25"/>
      <c r="O314" s="25"/>
      <c r="P314" s="25"/>
      <c r="Q314" s="25"/>
      <c r="R314" s="25"/>
      <c r="S314" s="25"/>
      <c r="T314" s="25"/>
      <c r="V314" s="25"/>
      <c r="W314" s="25"/>
      <c r="X314" s="25"/>
      <c r="Y314" s="26"/>
      <c r="Z314" s="25"/>
      <c r="AA314" s="25"/>
      <c r="AB314" s="25"/>
      <c r="AC314" s="25"/>
      <c r="AD314" s="25"/>
      <c r="AH314" s="1"/>
      <c r="AI314" s="1"/>
      <c r="AJ314" s="27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J315" s="25"/>
      <c r="K315" s="26"/>
      <c r="L315" s="25"/>
      <c r="N315" s="25"/>
      <c r="O315" s="25"/>
      <c r="P315" s="25"/>
      <c r="Q315" s="25"/>
      <c r="R315" s="25"/>
      <c r="S315" s="25"/>
      <c r="T315" s="25"/>
      <c r="V315" s="25"/>
      <c r="W315" s="25"/>
      <c r="X315" s="25"/>
      <c r="Y315" s="26"/>
      <c r="Z315" s="25"/>
      <c r="AA315" s="25"/>
      <c r="AB315" s="25"/>
      <c r="AC315" s="25"/>
      <c r="AD315" s="25"/>
      <c r="AH315" s="1"/>
      <c r="AI315" s="1"/>
      <c r="AJ315" s="27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J316" s="25"/>
      <c r="K316" s="26"/>
      <c r="L316" s="25"/>
      <c r="N316" s="25"/>
      <c r="O316" s="25"/>
      <c r="P316" s="25"/>
      <c r="Q316" s="25"/>
      <c r="R316" s="25"/>
      <c r="S316" s="25"/>
      <c r="T316" s="25"/>
      <c r="V316" s="25"/>
      <c r="W316" s="25"/>
      <c r="X316" s="25"/>
      <c r="Y316" s="26"/>
      <c r="Z316" s="25"/>
      <c r="AA316" s="25"/>
      <c r="AB316" s="25"/>
      <c r="AC316" s="25"/>
      <c r="AD316" s="25"/>
      <c r="AH316" s="1"/>
      <c r="AI316" s="1"/>
      <c r="AJ316" s="27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J317" s="25"/>
      <c r="K317" s="26"/>
      <c r="L317" s="25"/>
      <c r="N317" s="25"/>
      <c r="O317" s="25"/>
      <c r="P317" s="25"/>
      <c r="Q317" s="25"/>
      <c r="R317" s="25"/>
      <c r="S317" s="25"/>
      <c r="T317" s="25"/>
      <c r="V317" s="25"/>
      <c r="W317" s="25"/>
      <c r="X317" s="25"/>
      <c r="Y317" s="26"/>
      <c r="Z317" s="25"/>
      <c r="AA317" s="25"/>
      <c r="AB317" s="25"/>
      <c r="AC317" s="25"/>
      <c r="AD317" s="25"/>
      <c r="AH317" s="1"/>
      <c r="AI317" s="1"/>
      <c r="AJ317" s="27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J318" s="25"/>
      <c r="K318" s="26"/>
      <c r="L318" s="25"/>
      <c r="N318" s="25"/>
      <c r="O318" s="25"/>
      <c r="P318" s="25"/>
      <c r="Q318" s="25"/>
      <c r="R318" s="25"/>
      <c r="S318" s="25"/>
      <c r="T318" s="25"/>
      <c r="V318" s="25"/>
      <c r="W318" s="25"/>
      <c r="X318" s="25"/>
      <c r="Y318" s="26"/>
      <c r="Z318" s="25"/>
      <c r="AA318" s="25"/>
      <c r="AB318" s="25"/>
      <c r="AC318" s="25"/>
      <c r="AD318" s="25"/>
      <c r="AH318" s="1"/>
      <c r="AI318" s="1"/>
      <c r="AJ318" s="27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J319" s="25"/>
      <c r="K319" s="26"/>
      <c r="L319" s="25"/>
      <c r="N319" s="25"/>
      <c r="O319" s="25"/>
      <c r="P319" s="25"/>
      <c r="Q319" s="25"/>
      <c r="R319" s="25"/>
      <c r="S319" s="25"/>
      <c r="T319" s="25"/>
      <c r="V319" s="25"/>
      <c r="W319" s="25"/>
      <c r="X319" s="25"/>
      <c r="Y319" s="26"/>
      <c r="Z319" s="25"/>
      <c r="AA319" s="25"/>
      <c r="AB319" s="25"/>
      <c r="AC319" s="25"/>
      <c r="AD319" s="25"/>
      <c r="AH319" s="1"/>
      <c r="AI319" s="1"/>
      <c r="AJ319" s="27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J320" s="25"/>
      <c r="K320" s="26"/>
      <c r="L320" s="25"/>
      <c r="N320" s="25"/>
      <c r="O320" s="25"/>
      <c r="P320" s="25"/>
      <c r="Q320" s="25"/>
      <c r="R320" s="25"/>
      <c r="S320" s="25"/>
      <c r="T320" s="25"/>
      <c r="V320" s="25"/>
      <c r="W320" s="25"/>
      <c r="X320" s="25"/>
      <c r="Y320" s="26"/>
      <c r="Z320" s="25"/>
      <c r="AA320" s="25"/>
      <c r="AB320" s="25"/>
      <c r="AC320" s="25"/>
      <c r="AD320" s="25"/>
      <c r="AH320" s="1"/>
      <c r="AI320" s="1"/>
      <c r="AJ320" s="27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J321" s="25"/>
      <c r="K321" s="26"/>
      <c r="L321" s="25"/>
      <c r="N321" s="25"/>
      <c r="O321" s="25"/>
      <c r="P321" s="25"/>
      <c r="Q321" s="25"/>
      <c r="R321" s="25"/>
      <c r="S321" s="25"/>
      <c r="T321" s="25"/>
      <c r="V321" s="25"/>
      <c r="W321" s="25"/>
      <c r="X321" s="25"/>
      <c r="Y321" s="26"/>
      <c r="Z321" s="25"/>
      <c r="AA321" s="25"/>
      <c r="AB321" s="25"/>
      <c r="AC321" s="25"/>
      <c r="AD321" s="25"/>
      <c r="AH321" s="1"/>
      <c r="AI321" s="1"/>
      <c r="AJ321" s="27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J322" s="25"/>
      <c r="K322" s="26"/>
      <c r="L322" s="25"/>
      <c r="N322" s="25"/>
      <c r="O322" s="25"/>
      <c r="P322" s="25"/>
      <c r="Q322" s="25"/>
      <c r="R322" s="25"/>
      <c r="S322" s="25"/>
      <c r="T322" s="25"/>
      <c r="V322" s="25"/>
      <c r="W322" s="25"/>
      <c r="X322" s="25"/>
      <c r="Y322" s="26"/>
      <c r="Z322" s="25"/>
      <c r="AA322" s="25"/>
      <c r="AB322" s="25"/>
      <c r="AC322" s="25"/>
      <c r="AD322" s="25"/>
      <c r="AH322" s="1"/>
      <c r="AI322" s="1"/>
      <c r="AJ322" s="27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J323" s="25"/>
      <c r="K323" s="26"/>
      <c r="L323" s="25"/>
      <c r="N323" s="25"/>
      <c r="O323" s="25"/>
      <c r="P323" s="25"/>
      <c r="Q323" s="25"/>
      <c r="R323" s="25"/>
      <c r="S323" s="25"/>
      <c r="T323" s="25"/>
      <c r="V323" s="25"/>
      <c r="W323" s="25"/>
      <c r="X323" s="25"/>
      <c r="Y323" s="26"/>
      <c r="Z323" s="25"/>
      <c r="AA323" s="25"/>
      <c r="AB323" s="25"/>
      <c r="AC323" s="25"/>
      <c r="AD323" s="25"/>
      <c r="AH323" s="1"/>
      <c r="AI323" s="1"/>
      <c r="AJ323" s="27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J324" s="25"/>
      <c r="K324" s="26"/>
      <c r="L324" s="25"/>
      <c r="N324" s="25"/>
      <c r="O324" s="25"/>
      <c r="P324" s="25"/>
      <c r="Q324" s="25"/>
      <c r="R324" s="25"/>
      <c r="S324" s="25"/>
      <c r="T324" s="25"/>
      <c r="V324" s="25"/>
      <c r="W324" s="25"/>
      <c r="X324" s="25"/>
      <c r="Y324" s="26"/>
      <c r="Z324" s="25"/>
      <c r="AA324" s="25"/>
      <c r="AB324" s="25"/>
      <c r="AC324" s="25"/>
      <c r="AD324" s="25"/>
      <c r="AH324" s="1"/>
      <c r="AI324" s="1"/>
      <c r="AJ324" s="27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J325" s="25"/>
      <c r="K325" s="26"/>
      <c r="L325" s="25"/>
      <c r="N325" s="25"/>
      <c r="O325" s="25"/>
      <c r="P325" s="25"/>
      <c r="Q325" s="25"/>
      <c r="R325" s="25"/>
      <c r="S325" s="25"/>
      <c r="T325" s="25"/>
      <c r="V325" s="25"/>
      <c r="W325" s="25"/>
      <c r="X325" s="25"/>
      <c r="Y325" s="26"/>
      <c r="Z325" s="25"/>
      <c r="AA325" s="25"/>
      <c r="AB325" s="25"/>
      <c r="AC325" s="25"/>
      <c r="AD325" s="25"/>
      <c r="AH325" s="1"/>
      <c r="AI325" s="1"/>
      <c r="AJ325" s="27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J326" s="25"/>
      <c r="K326" s="26"/>
      <c r="L326" s="25"/>
      <c r="N326" s="25"/>
      <c r="O326" s="25"/>
      <c r="P326" s="25"/>
      <c r="Q326" s="25"/>
      <c r="R326" s="25"/>
      <c r="S326" s="25"/>
      <c r="T326" s="25"/>
      <c r="V326" s="25"/>
      <c r="W326" s="25"/>
      <c r="X326" s="25"/>
      <c r="Y326" s="26"/>
      <c r="Z326" s="25"/>
      <c r="AA326" s="25"/>
      <c r="AB326" s="25"/>
      <c r="AC326" s="25"/>
      <c r="AD326" s="25"/>
      <c r="AH326" s="1"/>
      <c r="AI326" s="1"/>
      <c r="AJ326" s="27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J327" s="25"/>
      <c r="K327" s="26"/>
      <c r="L327" s="25"/>
      <c r="N327" s="25"/>
      <c r="O327" s="25"/>
      <c r="P327" s="25"/>
      <c r="Q327" s="25"/>
      <c r="R327" s="25"/>
      <c r="S327" s="25"/>
      <c r="T327" s="25"/>
      <c r="V327" s="25"/>
      <c r="W327" s="25"/>
      <c r="X327" s="25"/>
      <c r="Y327" s="26"/>
      <c r="Z327" s="25"/>
      <c r="AA327" s="25"/>
      <c r="AB327" s="25"/>
      <c r="AC327" s="25"/>
      <c r="AD327" s="25"/>
      <c r="AH327" s="1"/>
      <c r="AI327" s="1"/>
      <c r="AJ327" s="27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J328" s="25"/>
      <c r="K328" s="26"/>
      <c r="L328" s="25"/>
      <c r="N328" s="25"/>
      <c r="O328" s="25"/>
      <c r="P328" s="25"/>
      <c r="Q328" s="25"/>
      <c r="R328" s="25"/>
      <c r="S328" s="25"/>
      <c r="T328" s="25"/>
      <c r="V328" s="25"/>
      <c r="W328" s="25"/>
      <c r="X328" s="25"/>
      <c r="Y328" s="26"/>
      <c r="Z328" s="25"/>
      <c r="AA328" s="25"/>
      <c r="AB328" s="25"/>
      <c r="AC328" s="25"/>
      <c r="AD328" s="25"/>
      <c r="AH328" s="1"/>
      <c r="AI328" s="1"/>
      <c r="AJ328" s="27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J329" s="25"/>
      <c r="K329" s="26"/>
      <c r="L329" s="25"/>
      <c r="N329" s="25"/>
      <c r="O329" s="25"/>
      <c r="P329" s="25"/>
      <c r="Q329" s="25"/>
      <c r="R329" s="25"/>
      <c r="S329" s="25"/>
      <c r="T329" s="25"/>
      <c r="V329" s="25"/>
      <c r="W329" s="25"/>
      <c r="X329" s="25"/>
      <c r="Y329" s="26"/>
      <c r="Z329" s="25"/>
      <c r="AA329" s="25"/>
      <c r="AB329" s="25"/>
      <c r="AC329" s="25"/>
      <c r="AD329" s="25"/>
      <c r="AH329" s="1"/>
      <c r="AI329" s="1"/>
      <c r="AJ329" s="27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J330" s="25"/>
      <c r="K330" s="26"/>
      <c r="L330" s="25"/>
      <c r="N330" s="25"/>
      <c r="O330" s="25"/>
      <c r="P330" s="25"/>
      <c r="Q330" s="25"/>
      <c r="R330" s="25"/>
      <c r="S330" s="25"/>
      <c r="T330" s="25"/>
      <c r="V330" s="25"/>
      <c r="W330" s="25"/>
      <c r="X330" s="25"/>
      <c r="Y330" s="26"/>
      <c r="Z330" s="25"/>
      <c r="AA330" s="25"/>
      <c r="AB330" s="25"/>
      <c r="AC330" s="25"/>
      <c r="AD330" s="25"/>
      <c r="AH330" s="1"/>
      <c r="AI330" s="1"/>
      <c r="AJ330" s="27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J331" s="25"/>
      <c r="K331" s="26"/>
      <c r="L331" s="25"/>
      <c r="N331" s="25"/>
      <c r="O331" s="25"/>
      <c r="P331" s="25"/>
      <c r="Q331" s="25"/>
      <c r="R331" s="25"/>
      <c r="S331" s="25"/>
      <c r="T331" s="25"/>
      <c r="V331" s="25"/>
      <c r="W331" s="25"/>
      <c r="X331" s="25"/>
      <c r="Y331" s="26"/>
      <c r="Z331" s="25"/>
      <c r="AA331" s="25"/>
      <c r="AB331" s="25"/>
      <c r="AC331" s="25"/>
      <c r="AD331" s="25"/>
      <c r="AH331" s="1"/>
      <c r="AI331" s="1"/>
      <c r="AJ331" s="27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J332" s="25"/>
      <c r="K332" s="26"/>
      <c r="L332" s="25"/>
      <c r="N332" s="25"/>
      <c r="O332" s="25"/>
      <c r="P332" s="25"/>
      <c r="Q332" s="25"/>
      <c r="R332" s="25"/>
      <c r="S332" s="25"/>
      <c r="T332" s="25"/>
      <c r="V332" s="25"/>
      <c r="W332" s="25"/>
      <c r="X332" s="25"/>
      <c r="Y332" s="26"/>
      <c r="Z332" s="25"/>
      <c r="AA332" s="25"/>
      <c r="AB332" s="25"/>
      <c r="AC332" s="25"/>
      <c r="AD332" s="25"/>
      <c r="AH332" s="1"/>
      <c r="AI332" s="1"/>
      <c r="AJ332" s="27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J333" s="25"/>
      <c r="K333" s="26"/>
      <c r="L333" s="25"/>
      <c r="N333" s="25"/>
      <c r="O333" s="25"/>
      <c r="P333" s="25"/>
      <c r="Q333" s="25"/>
      <c r="R333" s="25"/>
      <c r="S333" s="25"/>
      <c r="T333" s="25"/>
      <c r="V333" s="25"/>
      <c r="W333" s="25"/>
      <c r="X333" s="25"/>
      <c r="Y333" s="26"/>
      <c r="Z333" s="25"/>
      <c r="AA333" s="25"/>
      <c r="AB333" s="25"/>
      <c r="AC333" s="25"/>
      <c r="AD333" s="25"/>
      <c r="AH333" s="1"/>
      <c r="AI333" s="1"/>
      <c r="AJ333" s="27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J334" s="25"/>
      <c r="K334" s="26"/>
      <c r="L334" s="25"/>
      <c r="N334" s="25"/>
      <c r="O334" s="25"/>
      <c r="P334" s="25"/>
      <c r="Q334" s="25"/>
      <c r="R334" s="25"/>
      <c r="S334" s="25"/>
      <c r="T334" s="25"/>
      <c r="V334" s="25"/>
      <c r="W334" s="25"/>
      <c r="X334" s="25"/>
      <c r="Y334" s="26"/>
      <c r="Z334" s="25"/>
      <c r="AA334" s="25"/>
      <c r="AB334" s="25"/>
      <c r="AC334" s="25"/>
      <c r="AD334" s="25"/>
      <c r="AH334" s="1"/>
      <c r="AI334" s="1"/>
      <c r="AJ334" s="27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J335" s="25"/>
      <c r="K335" s="26"/>
      <c r="L335" s="25"/>
      <c r="N335" s="25"/>
      <c r="O335" s="25"/>
      <c r="P335" s="25"/>
      <c r="Q335" s="25"/>
      <c r="R335" s="25"/>
      <c r="S335" s="25"/>
      <c r="T335" s="25"/>
      <c r="V335" s="25"/>
      <c r="W335" s="25"/>
      <c r="X335" s="25"/>
      <c r="Y335" s="26"/>
      <c r="Z335" s="25"/>
      <c r="AA335" s="25"/>
      <c r="AB335" s="25"/>
      <c r="AC335" s="25"/>
      <c r="AD335" s="25"/>
      <c r="AH335" s="1"/>
      <c r="AI335" s="1"/>
      <c r="AJ335" s="27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J336" s="25"/>
      <c r="K336" s="26"/>
      <c r="L336" s="25"/>
      <c r="N336" s="25"/>
      <c r="O336" s="25"/>
      <c r="P336" s="25"/>
      <c r="Q336" s="25"/>
      <c r="R336" s="25"/>
      <c r="S336" s="25"/>
      <c r="T336" s="25"/>
      <c r="V336" s="25"/>
      <c r="W336" s="25"/>
      <c r="X336" s="25"/>
      <c r="Y336" s="26"/>
      <c r="Z336" s="25"/>
      <c r="AA336" s="25"/>
      <c r="AB336" s="25"/>
      <c r="AC336" s="25"/>
      <c r="AD336" s="25"/>
      <c r="AH336" s="1"/>
      <c r="AI336" s="1"/>
      <c r="AJ336" s="27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J337" s="25"/>
      <c r="K337" s="26"/>
      <c r="L337" s="25"/>
      <c r="N337" s="25"/>
      <c r="O337" s="25"/>
      <c r="P337" s="25"/>
      <c r="Q337" s="25"/>
      <c r="R337" s="25"/>
      <c r="S337" s="25"/>
      <c r="T337" s="25"/>
      <c r="V337" s="25"/>
      <c r="W337" s="25"/>
      <c r="X337" s="25"/>
      <c r="Y337" s="26"/>
      <c r="Z337" s="25"/>
      <c r="AA337" s="25"/>
      <c r="AB337" s="25"/>
      <c r="AC337" s="25"/>
      <c r="AD337" s="25"/>
      <c r="AH337" s="1"/>
      <c r="AI337" s="1"/>
      <c r="AJ337" s="27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J338" s="25"/>
      <c r="K338" s="26"/>
      <c r="L338" s="25"/>
      <c r="N338" s="25"/>
      <c r="O338" s="25"/>
      <c r="P338" s="25"/>
      <c r="Q338" s="25"/>
      <c r="R338" s="25"/>
      <c r="S338" s="25"/>
      <c r="T338" s="25"/>
      <c r="V338" s="25"/>
      <c r="W338" s="25"/>
      <c r="X338" s="25"/>
      <c r="Y338" s="26"/>
      <c r="Z338" s="25"/>
      <c r="AA338" s="25"/>
      <c r="AB338" s="25"/>
      <c r="AC338" s="25"/>
      <c r="AD338" s="25"/>
      <c r="AH338" s="1"/>
      <c r="AI338" s="1"/>
      <c r="AJ338" s="27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J339" s="25"/>
      <c r="K339" s="26"/>
      <c r="L339" s="25"/>
      <c r="N339" s="25"/>
      <c r="O339" s="25"/>
      <c r="P339" s="25"/>
      <c r="Q339" s="25"/>
      <c r="R339" s="25"/>
      <c r="S339" s="25"/>
      <c r="T339" s="25"/>
      <c r="V339" s="25"/>
      <c r="W339" s="25"/>
      <c r="X339" s="25"/>
      <c r="Y339" s="26"/>
      <c r="Z339" s="25"/>
      <c r="AA339" s="25"/>
      <c r="AB339" s="25"/>
      <c r="AC339" s="25"/>
      <c r="AD339" s="25"/>
      <c r="AH339" s="1"/>
      <c r="AI339" s="1"/>
      <c r="AJ339" s="27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J340" s="25"/>
      <c r="K340" s="26"/>
      <c r="L340" s="25"/>
      <c r="N340" s="25"/>
      <c r="O340" s="25"/>
      <c r="P340" s="25"/>
      <c r="Q340" s="25"/>
      <c r="R340" s="25"/>
      <c r="S340" s="25"/>
      <c r="T340" s="25"/>
      <c r="V340" s="25"/>
      <c r="W340" s="25"/>
      <c r="X340" s="25"/>
      <c r="Y340" s="26"/>
      <c r="Z340" s="25"/>
      <c r="AA340" s="25"/>
      <c r="AB340" s="25"/>
      <c r="AC340" s="25"/>
      <c r="AD340" s="25"/>
      <c r="AH340" s="1"/>
      <c r="AI340" s="1"/>
      <c r="AJ340" s="27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J341" s="25"/>
      <c r="K341" s="26"/>
      <c r="L341" s="25"/>
      <c r="N341" s="25"/>
      <c r="O341" s="25"/>
      <c r="P341" s="25"/>
      <c r="Q341" s="25"/>
      <c r="R341" s="25"/>
      <c r="S341" s="25"/>
      <c r="T341" s="25"/>
      <c r="V341" s="25"/>
      <c r="W341" s="25"/>
      <c r="X341" s="25"/>
      <c r="Y341" s="26"/>
      <c r="Z341" s="25"/>
      <c r="AA341" s="25"/>
      <c r="AB341" s="25"/>
      <c r="AC341" s="25"/>
      <c r="AD341" s="25"/>
      <c r="AH341" s="1"/>
      <c r="AI341" s="1"/>
      <c r="AJ341" s="27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J342" s="25"/>
      <c r="K342" s="26"/>
      <c r="L342" s="25"/>
      <c r="N342" s="25"/>
      <c r="O342" s="25"/>
      <c r="P342" s="25"/>
      <c r="Q342" s="25"/>
      <c r="R342" s="25"/>
      <c r="S342" s="25"/>
      <c r="T342" s="25"/>
      <c r="V342" s="25"/>
      <c r="W342" s="25"/>
      <c r="X342" s="25"/>
      <c r="Y342" s="26"/>
      <c r="Z342" s="25"/>
      <c r="AA342" s="25"/>
      <c r="AB342" s="25"/>
      <c r="AC342" s="25"/>
      <c r="AD342" s="25"/>
      <c r="AH342" s="1"/>
      <c r="AI342" s="1"/>
      <c r="AJ342" s="27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J343" s="25"/>
      <c r="K343" s="26"/>
      <c r="L343" s="25"/>
      <c r="N343" s="25"/>
      <c r="O343" s="25"/>
      <c r="P343" s="25"/>
      <c r="Q343" s="25"/>
      <c r="R343" s="25"/>
      <c r="S343" s="25"/>
      <c r="T343" s="25"/>
      <c r="V343" s="25"/>
      <c r="W343" s="25"/>
      <c r="X343" s="25"/>
      <c r="Y343" s="26"/>
      <c r="Z343" s="25"/>
      <c r="AA343" s="25"/>
      <c r="AB343" s="25"/>
      <c r="AC343" s="25"/>
      <c r="AD343" s="25"/>
      <c r="AH343" s="1"/>
      <c r="AI343" s="1"/>
      <c r="AJ343" s="27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J344" s="25"/>
      <c r="K344" s="26"/>
      <c r="L344" s="25"/>
      <c r="N344" s="25"/>
      <c r="O344" s="25"/>
      <c r="P344" s="25"/>
      <c r="Q344" s="25"/>
      <c r="R344" s="25"/>
      <c r="S344" s="25"/>
      <c r="T344" s="25"/>
      <c r="V344" s="25"/>
      <c r="W344" s="25"/>
      <c r="X344" s="25"/>
      <c r="Y344" s="26"/>
      <c r="Z344" s="25"/>
      <c r="AA344" s="25"/>
      <c r="AB344" s="25"/>
      <c r="AC344" s="25"/>
      <c r="AD344" s="25"/>
      <c r="AH344" s="1"/>
      <c r="AI344" s="1"/>
      <c r="AJ344" s="27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J345" s="25"/>
      <c r="K345" s="26"/>
      <c r="L345" s="25"/>
      <c r="N345" s="25"/>
      <c r="O345" s="25"/>
      <c r="P345" s="25"/>
      <c r="Q345" s="25"/>
      <c r="R345" s="25"/>
      <c r="S345" s="25"/>
      <c r="T345" s="25"/>
      <c r="V345" s="25"/>
      <c r="W345" s="25"/>
      <c r="X345" s="25"/>
      <c r="Y345" s="26"/>
      <c r="Z345" s="25"/>
      <c r="AA345" s="25"/>
      <c r="AB345" s="25"/>
      <c r="AC345" s="25"/>
      <c r="AD345" s="25"/>
      <c r="AH345" s="1"/>
      <c r="AI345" s="1"/>
      <c r="AJ345" s="27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J346" s="25"/>
      <c r="K346" s="26"/>
      <c r="L346" s="25"/>
      <c r="N346" s="25"/>
      <c r="O346" s="25"/>
      <c r="P346" s="25"/>
      <c r="Q346" s="25"/>
      <c r="R346" s="25"/>
      <c r="S346" s="25"/>
      <c r="T346" s="25"/>
      <c r="V346" s="25"/>
      <c r="W346" s="25"/>
      <c r="X346" s="25"/>
      <c r="Y346" s="26"/>
      <c r="Z346" s="25"/>
      <c r="AA346" s="25"/>
      <c r="AB346" s="25"/>
      <c r="AC346" s="25"/>
      <c r="AD346" s="25"/>
      <c r="AH346" s="1"/>
      <c r="AI346" s="1"/>
      <c r="AJ346" s="27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J347" s="25"/>
      <c r="K347" s="26"/>
      <c r="L347" s="25"/>
      <c r="N347" s="25"/>
      <c r="O347" s="25"/>
      <c r="P347" s="25"/>
      <c r="Q347" s="25"/>
      <c r="R347" s="25"/>
      <c r="S347" s="25"/>
      <c r="T347" s="25"/>
      <c r="V347" s="25"/>
      <c r="W347" s="25"/>
      <c r="X347" s="25"/>
      <c r="Y347" s="26"/>
      <c r="Z347" s="25"/>
      <c r="AA347" s="25"/>
      <c r="AB347" s="25"/>
      <c r="AC347" s="25"/>
      <c r="AD347" s="25"/>
      <c r="AH347" s="1"/>
      <c r="AI347" s="1"/>
      <c r="AJ347" s="27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J348" s="25"/>
      <c r="K348" s="26"/>
      <c r="L348" s="25"/>
      <c r="N348" s="25"/>
      <c r="O348" s="25"/>
      <c r="P348" s="25"/>
      <c r="Q348" s="25"/>
      <c r="R348" s="25"/>
      <c r="S348" s="25"/>
      <c r="T348" s="25"/>
      <c r="V348" s="25"/>
      <c r="W348" s="25"/>
      <c r="X348" s="25"/>
      <c r="Y348" s="26"/>
      <c r="Z348" s="25"/>
      <c r="AA348" s="25"/>
      <c r="AB348" s="25"/>
      <c r="AC348" s="25"/>
      <c r="AD348" s="25"/>
      <c r="AH348" s="1"/>
      <c r="AI348" s="1"/>
      <c r="AJ348" s="27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J349" s="25"/>
      <c r="K349" s="26"/>
      <c r="L349" s="25"/>
      <c r="N349" s="25"/>
      <c r="O349" s="25"/>
      <c r="P349" s="25"/>
      <c r="Q349" s="25"/>
      <c r="R349" s="25"/>
      <c r="S349" s="25"/>
      <c r="T349" s="25"/>
      <c r="V349" s="25"/>
      <c r="W349" s="25"/>
      <c r="X349" s="25"/>
      <c r="Y349" s="26"/>
      <c r="Z349" s="25"/>
      <c r="AA349" s="25"/>
      <c r="AB349" s="25"/>
      <c r="AC349" s="25"/>
      <c r="AD349" s="25"/>
      <c r="AH349" s="1"/>
      <c r="AI349" s="1"/>
      <c r="AJ349" s="27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J350" s="25"/>
      <c r="K350" s="26"/>
      <c r="L350" s="25"/>
      <c r="N350" s="25"/>
      <c r="O350" s="25"/>
      <c r="P350" s="25"/>
      <c r="Q350" s="25"/>
      <c r="R350" s="25"/>
      <c r="S350" s="25"/>
      <c r="T350" s="25"/>
      <c r="V350" s="25"/>
      <c r="W350" s="25"/>
      <c r="X350" s="25"/>
      <c r="Y350" s="26"/>
      <c r="Z350" s="25"/>
      <c r="AA350" s="25"/>
      <c r="AB350" s="25"/>
      <c r="AC350" s="25"/>
      <c r="AD350" s="25"/>
      <c r="AH350" s="1"/>
      <c r="AI350" s="1"/>
      <c r="AJ350" s="27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J351" s="25"/>
      <c r="K351" s="26"/>
      <c r="L351" s="25"/>
      <c r="N351" s="25"/>
      <c r="O351" s="25"/>
      <c r="P351" s="25"/>
      <c r="Q351" s="25"/>
      <c r="R351" s="25"/>
      <c r="S351" s="25"/>
      <c r="T351" s="25"/>
      <c r="V351" s="25"/>
      <c r="W351" s="25"/>
      <c r="X351" s="25"/>
      <c r="Y351" s="26"/>
      <c r="Z351" s="25"/>
      <c r="AA351" s="25"/>
      <c r="AB351" s="25"/>
      <c r="AC351" s="25"/>
      <c r="AD351" s="25"/>
      <c r="AH351" s="1"/>
      <c r="AI351" s="1"/>
      <c r="AJ351" s="27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J352" s="25"/>
      <c r="K352" s="26"/>
      <c r="L352" s="25"/>
      <c r="N352" s="25"/>
      <c r="O352" s="25"/>
      <c r="P352" s="25"/>
      <c r="Q352" s="25"/>
      <c r="R352" s="25"/>
      <c r="S352" s="25"/>
      <c r="T352" s="25"/>
      <c r="V352" s="25"/>
      <c r="W352" s="25"/>
      <c r="X352" s="25"/>
      <c r="Y352" s="26"/>
      <c r="Z352" s="25"/>
      <c r="AA352" s="25"/>
      <c r="AB352" s="25"/>
      <c r="AC352" s="25"/>
      <c r="AD352" s="25"/>
      <c r="AH352" s="1"/>
      <c r="AI352" s="1"/>
      <c r="AJ352" s="27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J353" s="25"/>
      <c r="K353" s="26"/>
      <c r="L353" s="25"/>
      <c r="N353" s="25"/>
      <c r="O353" s="25"/>
      <c r="P353" s="25"/>
      <c r="Q353" s="25"/>
      <c r="R353" s="25"/>
      <c r="S353" s="25"/>
      <c r="T353" s="25"/>
      <c r="V353" s="25"/>
      <c r="W353" s="25"/>
      <c r="X353" s="25"/>
      <c r="Y353" s="26"/>
      <c r="Z353" s="25"/>
      <c r="AA353" s="25"/>
      <c r="AB353" s="25"/>
      <c r="AC353" s="25"/>
      <c r="AD353" s="25"/>
      <c r="AH353" s="1"/>
      <c r="AI353" s="1"/>
      <c r="AJ353" s="27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J354" s="25"/>
      <c r="K354" s="26"/>
      <c r="L354" s="25"/>
      <c r="N354" s="25"/>
      <c r="O354" s="25"/>
      <c r="P354" s="25"/>
      <c r="Q354" s="25"/>
      <c r="R354" s="25"/>
      <c r="S354" s="25"/>
      <c r="T354" s="25"/>
      <c r="V354" s="25"/>
      <c r="W354" s="25"/>
      <c r="X354" s="25"/>
      <c r="Y354" s="26"/>
      <c r="Z354" s="25"/>
      <c r="AA354" s="25"/>
      <c r="AB354" s="25"/>
      <c r="AC354" s="25"/>
      <c r="AD354" s="25"/>
      <c r="AH354" s="1"/>
      <c r="AI354" s="1"/>
      <c r="AJ354" s="27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J355" s="25"/>
      <c r="K355" s="26"/>
      <c r="L355" s="25"/>
      <c r="N355" s="25"/>
      <c r="O355" s="25"/>
      <c r="P355" s="25"/>
      <c r="Q355" s="25"/>
      <c r="R355" s="25"/>
      <c r="S355" s="25"/>
      <c r="T355" s="25"/>
      <c r="V355" s="25"/>
      <c r="W355" s="25"/>
      <c r="X355" s="25"/>
      <c r="Y355" s="26"/>
      <c r="Z355" s="25"/>
      <c r="AA355" s="25"/>
      <c r="AB355" s="25"/>
      <c r="AC355" s="25"/>
      <c r="AD355" s="25"/>
      <c r="AH355" s="1"/>
      <c r="AI355" s="1"/>
      <c r="AJ355" s="27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J356" s="25"/>
      <c r="K356" s="26"/>
      <c r="L356" s="25"/>
      <c r="N356" s="25"/>
      <c r="O356" s="25"/>
      <c r="P356" s="25"/>
      <c r="Q356" s="25"/>
      <c r="R356" s="25"/>
      <c r="S356" s="25"/>
      <c r="T356" s="25"/>
      <c r="V356" s="25"/>
      <c r="W356" s="25"/>
      <c r="X356" s="25"/>
      <c r="Y356" s="26"/>
      <c r="Z356" s="25"/>
      <c r="AA356" s="25"/>
      <c r="AB356" s="25"/>
      <c r="AC356" s="25"/>
      <c r="AD356" s="25"/>
      <c r="AH356" s="1"/>
      <c r="AI356" s="1"/>
      <c r="AJ356" s="27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J357" s="25"/>
      <c r="K357" s="26"/>
      <c r="L357" s="25"/>
      <c r="N357" s="25"/>
      <c r="O357" s="25"/>
      <c r="P357" s="25"/>
      <c r="Q357" s="25"/>
      <c r="R357" s="25"/>
      <c r="S357" s="25"/>
      <c r="T357" s="25"/>
      <c r="V357" s="25"/>
      <c r="W357" s="25"/>
      <c r="X357" s="25"/>
      <c r="Y357" s="26"/>
      <c r="Z357" s="25"/>
      <c r="AA357" s="25"/>
      <c r="AB357" s="25"/>
      <c r="AC357" s="25"/>
      <c r="AD357" s="25"/>
      <c r="AH357" s="1"/>
      <c r="AI357" s="1"/>
      <c r="AJ357" s="27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J358" s="25"/>
      <c r="K358" s="26"/>
      <c r="L358" s="25"/>
      <c r="N358" s="25"/>
      <c r="O358" s="25"/>
      <c r="P358" s="25"/>
      <c r="Q358" s="25"/>
      <c r="R358" s="25"/>
      <c r="S358" s="25"/>
      <c r="T358" s="25"/>
      <c r="V358" s="25"/>
      <c r="W358" s="25"/>
      <c r="X358" s="25"/>
      <c r="Y358" s="26"/>
      <c r="Z358" s="25"/>
      <c r="AA358" s="25"/>
      <c r="AB358" s="25"/>
      <c r="AC358" s="25"/>
      <c r="AD358" s="25"/>
      <c r="AH358" s="1"/>
      <c r="AI358" s="1"/>
      <c r="AJ358" s="27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J359" s="25"/>
      <c r="K359" s="26"/>
      <c r="L359" s="25"/>
      <c r="N359" s="25"/>
      <c r="O359" s="25"/>
      <c r="P359" s="25"/>
      <c r="Q359" s="25"/>
      <c r="R359" s="25"/>
      <c r="S359" s="25"/>
      <c r="T359" s="25"/>
      <c r="V359" s="25"/>
      <c r="W359" s="25"/>
      <c r="X359" s="25"/>
      <c r="Y359" s="26"/>
      <c r="Z359" s="25"/>
      <c r="AA359" s="25"/>
      <c r="AB359" s="25"/>
      <c r="AC359" s="25"/>
      <c r="AD359" s="25"/>
      <c r="AH359" s="1"/>
      <c r="AI359" s="1"/>
      <c r="AJ359" s="27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J360" s="25"/>
      <c r="K360" s="26"/>
      <c r="L360" s="25"/>
      <c r="N360" s="25"/>
      <c r="O360" s="25"/>
      <c r="P360" s="25"/>
      <c r="Q360" s="25"/>
      <c r="R360" s="25"/>
      <c r="S360" s="25"/>
      <c r="T360" s="25"/>
      <c r="V360" s="25"/>
      <c r="W360" s="25"/>
      <c r="X360" s="25"/>
      <c r="Y360" s="26"/>
      <c r="Z360" s="25"/>
      <c r="AA360" s="25"/>
      <c r="AB360" s="25"/>
      <c r="AC360" s="25"/>
      <c r="AD360" s="25"/>
      <c r="AH360" s="1"/>
      <c r="AI360" s="1"/>
      <c r="AJ360" s="27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J361" s="25"/>
      <c r="K361" s="26"/>
      <c r="L361" s="25"/>
      <c r="N361" s="25"/>
      <c r="O361" s="25"/>
      <c r="P361" s="25"/>
      <c r="Q361" s="25"/>
      <c r="R361" s="25"/>
      <c r="S361" s="25"/>
      <c r="T361" s="25"/>
      <c r="V361" s="25"/>
      <c r="W361" s="25"/>
      <c r="X361" s="25"/>
      <c r="Y361" s="26"/>
      <c r="Z361" s="25"/>
      <c r="AA361" s="25"/>
      <c r="AB361" s="25"/>
      <c r="AC361" s="25"/>
      <c r="AD361" s="25"/>
      <c r="AH361" s="1"/>
      <c r="AI361" s="1"/>
      <c r="AJ361" s="27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J362" s="25"/>
      <c r="K362" s="26"/>
      <c r="L362" s="25"/>
      <c r="N362" s="25"/>
      <c r="O362" s="25"/>
      <c r="P362" s="25"/>
      <c r="Q362" s="25"/>
      <c r="R362" s="25"/>
      <c r="S362" s="25"/>
      <c r="T362" s="25"/>
      <c r="V362" s="25"/>
      <c r="W362" s="25"/>
      <c r="X362" s="25"/>
      <c r="Y362" s="26"/>
      <c r="Z362" s="25"/>
      <c r="AA362" s="25"/>
      <c r="AB362" s="25"/>
      <c r="AC362" s="25"/>
      <c r="AD362" s="25"/>
      <c r="AH362" s="1"/>
      <c r="AI362" s="1"/>
      <c r="AJ362" s="27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J363" s="25"/>
      <c r="K363" s="26"/>
      <c r="L363" s="25"/>
      <c r="N363" s="25"/>
      <c r="O363" s="25"/>
      <c r="P363" s="25"/>
      <c r="Q363" s="25"/>
      <c r="R363" s="25"/>
      <c r="S363" s="25"/>
      <c r="T363" s="25"/>
      <c r="V363" s="25"/>
      <c r="W363" s="25"/>
      <c r="X363" s="25"/>
      <c r="Y363" s="26"/>
      <c r="Z363" s="25"/>
      <c r="AA363" s="25"/>
      <c r="AB363" s="25"/>
      <c r="AC363" s="25"/>
      <c r="AD363" s="25"/>
      <c r="AH363" s="1"/>
      <c r="AI363" s="1"/>
      <c r="AJ363" s="27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J364" s="25"/>
      <c r="K364" s="26"/>
      <c r="L364" s="25"/>
      <c r="N364" s="25"/>
      <c r="O364" s="25"/>
      <c r="P364" s="25"/>
      <c r="Q364" s="25"/>
      <c r="R364" s="25"/>
      <c r="S364" s="25"/>
      <c r="T364" s="25"/>
      <c r="V364" s="25"/>
      <c r="W364" s="25"/>
      <c r="X364" s="25"/>
      <c r="Y364" s="26"/>
      <c r="Z364" s="25"/>
      <c r="AA364" s="25"/>
      <c r="AB364" s="25"/>
      <c r="AC364" s="25"/>
      <c r="AD364" s="25"/>
      <c r="AH364" s="1"/>
      <c r="AI364" s="1"/>
      <c r="AJ364" s="27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J365" s="25"/>
      <c r="K365" s="26"/>
      <c r="L365" s="25"/>
      <c r="N365" s="25"/>
      <c r="O365" s="25"/>
      <c r="P365" s="25"/>
      <c r="Q365" s="25"/>
      <c r="R365" s="25"/>
      <c r="S365" s="25"/>
      <c r="T365" s="25"/>
      <c r="V365" s="25"/>
      <c r="W365" s="25"/>
      <c r="X365" s="25"/>
      <c r="Y365" s="26"/>
      <c r="Z365" s="25"/>
      <c r="AA365" s="25"/>
      <c r="AB365" s="25"/>
      <c r="AC365" s="25"/>
      <c r="AD365" s="25"/>
      <c r="AH365" s="1"/>
      <c r="AI365" s="1"/>
      <c r="AJ365" s="27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J366" s="25"/>
      <c r="K366" s="26"/>
      <c r="L366" s="25"/>
      <c r="N366" s="25"/>
      <c r="O366" s="25"/>
      <c r="P366" s="25"/>
      <c r="Q366" s="25"/>
      <c r="R366" s="25"/>
      <c r="S366" s="25"/>
      <c r="T366" s="25"/>
      <c r="V366" s="25"/>
      <c r="W366" s="25"/>
      <c r="X366" s="25"/>
      <c r="Y366" s="26"/>
      <c r="Z366" s="25"/>
      <c r="AA366" s="25"/>
      <c r="AB366" s="25"/>
      <c r="AC366" s="25"/>
      <c r="AD366" s="25"/>
      <c r="AH366" s="1"/>
      <c r="AI366" s="1"/>
      <c r="AJ366" s="27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J367" s="25"/>
      <c r="K367" s="26"/>
      <c r="L367" s="25"/>
      <c r="N367" s="25"/>
      <c r="O367" s="25"/>
      <c r="P367" s="25"/>
      <c r="Q367" s="25"/>
      <c r="R367" s="25"/>
      <c r="S367" s="25"/>
      <c r="T367" s="25"/>
      <c r="V367" s="25"/>
      <c r="W367" s="25"/>
      <c r="X367" s="25"/>
      <c r="Y367" s="26"/>
      <c r="Z367" s="25"/>
      <c r="AA367" s="25"/>
      <c r="AB367" s="25"/>
      <c r="AC367" s="25"/>
      <c r="AD367" s="25"/>
      <c r="AH367" s="1"/>
      <c r="AI367" s="1"/>
      <c r="AJ367" s="27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J368" s="25"/>
      <c r="K368" s="26"/>
      <c r="L368" s="25"/>
      <c r="N368" s="25"/>
      <c r="O368" s="25"/>
      <c r="P368" s="25"/>
      <c r="Q368" s="25"/>
      <c r="R368" s="25"/>
      <c r="S368" s="25"/>
      <c r="T368" s="25"/>
      <c r="V368" s="25"/>
      <c r="W368" s="25"/>
      <c r="X368" s="25"/>
      <c r="Y368" s="26"/>
      <c r="Z368" s="25"/>
      <c r="AA368" s="25"/>
      <c r="AB368" s="25"/>
      <c r="AC368" s="25"/>
      <c r="AD368" s="25"/>
      <c r="AH368" s="1"/>
      <c r="AI368" s="1"/>
      <c r="AJ368" s="27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J369" s="25"/>
      <c r="K369" s="26"/>
      <c r="L369" s="25"/>
      <c r="N369" s="25"/>
      <c r="O369" s="25"/>
      <c r="P369" s="25"/>
      <c r="Q369" s="25"/>
      <c r="R369" s="25"/>
      <c r="S369" s="25"/>
      <c r="T369" s="25"/>
      <c r="V369" s="25"/>
      <c r="W369" s="25"/>
      <c r="X369" s="25"/>
      <c r="Y369" s="26"/>
      <c r="Z369" s="25"/>
      <c r="AA369" s="25"/>
      <c r="AB369" s="25"/>
      <c r="AC369" s="25"/>
      <c r="AD369" s="25"/>
      <c r="AH369" s="1"/>
      <c r="AI369" s="1"/>
      <c r="AJ369" s="27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J370" s="25"/>
      <c r="K370" s="26"/>
      <c r="L370" s="25"/>
      <c r="N370" s="25"/>
      <c r="O370" s="25"/>
      <c r="P370" s="25"/>
      <c r="Q370" s="25"/>
      <c r="R370" s="25"/>
      <c r="S370" s="25"/>
      <c r="T370" s="25"/>
      <c r="V370" s="25"/>
      <c r="W370" s="25"/>
      <c r="X370" s="25"/>
      <c r="Y370" s="26"/>
      <c r="Z370" s="25"/>
      <c r="AA370" s="25"/>
      <c r="AB370" s="25"/>
      <c r="AC370" s="25"/>
      <c r="AD370" s="25"/>
      <c r="AH370" s="1"/>
      <c r="AI370" s="1"/>
      <c r="AJ370" s="27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J371" s="25"/>
      <c r="K371" s="26"/>
      <c r="L371" s="25"/>
      <c r="N371" s="25"/>
      <c r="O371" s="25"/>
      <c r="P371" s="25"/>
      <c r="Q371" s="25"/>
      <c r="R371" s="25"/>
      <c r="S371" s="25"/>
      <c r="T371" s="25"/>
      <c r="V371" s="25"/>
      <c r="W371" s="25"/>
      <c r="X371" s="25"/>
      <c r="Y371" s="26"/>
      <c r="Z371" s="25"/>
      <c r="AA371" s="25"/>
      <c r="AB371" s="25"/>
      <c r="AC371" s="25"/>
      <c r="AD371" s="25"/>
      <c r="AH371" s="1"/>
      <c r="AI371" s="1"/>
      <c r="AJ371" s="27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J372" s="25"/>
      <c r="K372" s="26"/>
      <c r="L372" s="25"/>
      <c r="N372" s="25"/>
      <c r="O372" s="25"/>
      <c r="P372" s="25"/>
      <c r="Q372" s="25"/>
      <c r="R372" s="25"/>
      <c r="S372" s="25"/>
      <c r="T372" s="25"/>
      <c r="V372" s="25"/>
      <c r="W372" s="25"/>
      <c r="X372" s="25"/>
      <c r="Y372" s="26"/>
      <c r="Z372" s="25"/>
      <c r="AA372" s="25"/>
      <c r="AB372" s="25"/>
      <c r="AC372" s="25"/>
      <c r="AD372" s="25"/>
      <c r="AH372" s="1"/>
      <c r="AI372" s="1"/>
      <c r="AJ372" s="27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J373" s="25"/>
      <c r="K373" s="26"/>
      <c r="L373" s="25"/>
      <c r="N373" s="25"/>
      <c r="O373" s="25"/>
      <c r="P373" s="25"/>
      <c r="Q373" s="25"/>
      <c r="R373" s="25"/>
      <c r="S373" s="25"/>
      <c r="T373" s="25"/>
      <c r="V373" s="25"/>
      <c r="W373" s="25"/>
      <c r="X373" s="25"/>
      <c r="Y373" s="26"/>
      <c r="Z373" s="25"/>
      <c r="AA373" s="25"/>
      <c r="AB373" s="25"/>
      <c r="AC373" s="25"/>
      <c r="AD373" s="25"/>
      <c r="AH373" s="1"/>
      <c r="AI373" s="1"/>
      <c r="AJ373" s="27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J374" s="25"/>
      <c r="K374" s="26"/>
      <c r="L374" s="25"/>
      <c r="N374" s="25"/>
      <c r="O374" s="25"/>
      <c r="P374" s="25"/>
      <c r="Q374" s="25"/>
      <c r="R374" s="25"/>
      <c r="S374" s="25"/>
      <c r="T374" s="25"/>
      <c r="V374" s="25"/>
      <c r="W374" s="25"/>
      <c r="X374" s="25"/>
      <c r="Y374" s="26"/>
      <c r="Z374" s="25"/>
      <c r="AA374" s="25"/>
      <c r="AB374" s="25"/>
      <c r="AC374" s="25"/>
      <c r="AD374" s="25"/>
      <c r="AH374" s="1"/>
      <c r="AI374" s="1"/>
      <c r="AJ374" s="27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J375" s="25"/>
      <c r="K375" s="26"/>
      <c r="L375" s="25"/>
      <c r="N375" s="25"/>
      <c r="O375" s="25"/>
      <c r="P375" s="25"/>
      <c r="Q375" s="25"/>
      <c r="R375" s="25"/>
      <c r="S375" s="25"/>
      <c r="T375" s="25"/>
      <c r="V375" s="25"/>
      <c r="W375" s="25"/>
      <c r="X375" s="25"/>
      <c r="Y375" s="26"/>
      <c r="Z375" s="25"/>
      <c r="AA375" s="25"/>
      <c r="AB375" s="25"/>
      <c r="AC375" s="25"/>
      <c r="AD375" s="25"/>
      <c r="AH375" s="1"/>
      <c r="AI375" s="1"/>
      <c r="AJ375" s="27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J376" s="25"/>
      <c r="K376" s="26"/>
      <c r="L376" s="25"/>
      <c r="N376" s="25"/>
      <c r="O376" s="25"/>
      <c r="P376" s="25"/>
      <c r="Q376" s="25"/>
      <c r="R376" s="25"/>
      <c r="S376" s="25"/>
      <c r="T376" s="25"/>
      <c r="V376" s="25"/>
      <c r="W376" s="25"/>
      <c r="X376" s="25"/>
      <c r="Y376" s="26"/>
      <c r="Z376" s="25"/>
      <c r="AA376" s="25"/>
      <c r="AB376" s="25"/>
      <c r="AC376" s="25"/>
      <c r="AD376" s="25"/>
      <c r="AH376" s="1"/>
      <c r="AI376" s="1"/>
      <c r="AJ376" s="27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J377" s="25"/>
      <c r="K377" s="26"/>
      <c r="L377" s="25"/>
      <c r="N377" s="25"/>
      <c r="O377" s="25"/>
      <c r="P377" s="25"/>
      <c r="Q377" s="25"/>
      <c r="R377" s="25"/>
      <c r="S377" s="25"/>
      <c r="T377" s="25"/>
      <c r="V377" s="25"/>
      <c r="W377" s="25"/>
      <c r="X377" s="25"/>
      <c r="Y377" s="26"/>
      <c r="Z377" s="25"/>
      <c r="AA377" s="25"/>
      <c r="AB377" s="25"/>
      <c r="AC377" s="25"/>
      <c r="AD377" s="25"/>
      <c r="AH377" s="1"/>
      <c r="AI377" s="1"/>
      <c r="AJ377" s="27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J378" s="25"/>
      <c r="K378" s="26"/>
      <c r="L378" s="25"/>
      <c r="N378" s="25"/>
      <c r="O378" s="25"/>
      <c r="P378" s="25"/>
      <c r="Q378" s="25"/>
      <c r="R378" s="25"/>
      <c r="S378" s="25"/>
      <c r="T378" s="25"/>
      <c r="V378" s="25"/>
      <c r="W378" s="25"/>
      <c r="X378" s="25"/>
      <c r="Y378" s="26"/>
      <c r="Z378" s="25"/>
      <c r="AA378" s="25"/>
      <c r="AB378" s="25"/>
      <c r="AC378" s="25"/>
      <c r="AD378" s="25"/>
      <c r="AH378" s="1"/>
      <c r="AI378" s="1"/>
      <c r="AJ378" s="27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J379" s="25"/>
      <c r="K379" s="26"/>
      <c r="L379" s="25"/>
      <c r="N379" s="25"/>
      <c r="O379" s="25"/>
      <c r="P379" s="25"/>
      <c r="Q379" s="25"/>
      <c r="R379" s="25"/>
      <c r="S379" s="25"/>
      <c r="T379" s="25"/>
      <c r="V379" s="25"/>
      <c r="W379" s="25"/>
      <c r="X379" s="25"/>
      <c r="Y379" s="26"/>
      <c r="Z379" s="25"/>
      <c r="AA379" s="25"/>
      <c r="AB379" s="25"/>
      <c r="AC379" s="25"/>
      <c r="AD379" s="25"/>
      <c r="AH379" s="1"/>
      <c r="AI379" s="1"/>
      <c r="AJ379" s="27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J380" s="25"/>
      <c r="K380" s="26"/>
      <c r="L380" s="25"/>
      <c r="N380" s="25"/>
      <c r="O380" s="25"/>
      <c r="P380" s="25"/>
      <c r="Q380" s="25"/>
      <c r="R380" s="25"/>
      <c r="S380" s="25"/>
      <c r="T380" s="25"/>
      <c r="V380" s="25"/>
      <c r="W380" s="25"/>
      <c r="X380" s="25"/>
      <c r="Y380" s="26"/>
      <c r="Z380" s="25"/>
      <c r="AA380" s="25"/>
      <c r="AB380" s="25"/>
      <c r="AC380" s="25"/>
      <c r="AD380" s="25"/>
      <c r="AH380" s="1"/>
      <c r="AI380" s="1"/>
      <c r="AJ380" s="27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J381" s="25"/>
      <c r="K381" s="26"/>
      <c r="L381" s="25"/>
      <c r="N381" s="25"/>
      <c r="O381" s="25"/>
      <c r="P381" s="25"/>
      <c r="Q381" s="25"/>
      <c r="R381" s="25"/>
      <c r="S381" s="25"/>
      <c r="T381" s="25"/>
      <c r="V381" s="25"/>
      <c r="W381" s="25"/>
      <c r="X381" s="25"/>
      <c r="Y381" s="26"/>
      <c r="Z381" s="25"/>
      <c r="AA381" s="25"/>
      <c r="AB381" s="25"/>
      <c r="AC381" s="25"/>
      <c r="AD381" s="25"/>
      <c r="AH381" s="1"/>
      <c r="AI381" s="1"/>
      <c r="AJ381" s="27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J382" s="25"/>
      <c r="K382" s="26"/>
      <c r="L382" s="25"/>
      <c r="N382" s="25"/>
      <c r="O382" s="25"/>
      <c r="P382" s="25"/>
      <c r="Q382" s="25"/>
      <c r="R382" s="25"/>
      <c r="S382" s="25"/>
      <c r="T382" s="25"/>
      <c r="V382" s="25"/>
      <c r="W382" s="25"/>
      <c r="X382" s="25"/>
      <c r="Y382" s="26"/>
      <c r="Z382" s="25"/>
      <c r="AA382" s="25"/>
      <c r="AB382" s="25"/>
      <c r="AC382" s="25"/>
      <c r="AD382" s="25"/>
      <c r="AH382" s="1"/>
      <c r="AI382" s="1"/>
      <c r="AJ382" s="27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J383" s="25"/>
      <c r="K383" s="26"/>
      <c r="L383" s="25"/>
      <c r="N383" s="25"/>
      <c r="O383" s="25"/>
      <c r="P383" s="25"/>
      <c r="Q383" s="25"/>
      <c r="R383" s="25"/>
      <c r="S383" s="25"/>
      <c r="T383" s="25"/>
      <c r="V383" s="25"/>
      <c r="W383" s="25"/>
      <c r="X383" s="25"/>
      <c r="Y383" s="26"/>
      <c r="Z383" s="25"/>
      <c r="AA383" s="25"/>
      <c r="AB383" s="25"/>
      <c r="AC383" s="25"/>
      <c r="AD383" s="25"/>
      <c r="AH383" s="1"/>
      <c r="AI383" s="1"/>
      <c r="AJ383" s="27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J384" s="25"/>
      <c r="K384" s="26"/>
      <c r="L384" s="25"/>
      <c r="N384" s="25"/>
      <c r="O384" s="25"/>
      <c r="P384" s="25"/>
      <c r="Q384" s="25"/>
      <c r="R384" s="25"/>
      <c r="S384" s="25"/>
      <c r="T384" s="25"/>
      <c r="V384" s="25"/>
      <c r="W384" s="25"/>
      <c r="X384" s="25"/>
      <c r="Y384" s="26"/>
      <c r="Z384" s="25"/>
      <c r="AA384" s="25"/>
      <c r="AB384" s="25"/>
      <c r="AC384" s="25"/>
      <c r="AD384" s="25"/>
      <c r="AH384" s="1"/>
      <c r="AI384" s="1"/>
      <c r="AJ384" s="27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J385" s="25"/>
      <c r="K385" s="26"/>
      <c r="L385" s="25"/>
      <c r="N385" s="25"/>
      <c r="O385" s="25"/>
      <c r="P385" s="25"/>
      <c r="Q385" s="25"/>
      <c r="R385" s="25"/>
      <c r="S385" s="25"/>
      <c r="T385" s="25"/>
      <c r="V385" s="25"/>
      <c r="W385" s="25"/>
      <c r="X385" s="25"/>
      <c r="Y385" s="26"/>
      <c r="Z385" s="25"/>
      <c r="AA385" s="25"/>
      <c r="AB385" s="25"/>
      <c r="AC385" s="25"/>
      <c r="AD385" s="25"/>
      <c r="AH385" s="1"/>
      <c r="AI385" s="1"/>
      <c r="AJ385" s="27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J386" s="25"/>
      <c r="K386" s="26"/>
      <c r="L386" s="25"/>
      <c r="N386" s="25"/>
      <c r="O386" s="25"/>
      <c r="P386" s="25"/>
      <c r="Q386" s="25"/>
      <c r="R386" s="25"/>
      <c r="S386" s="25"/>
      <c r="T386" s="25"/>
      <c r="V386" s="25"/>
      <c r="W386" s="25"/>
      <c r="X386" s="25"/>
      <c r="Y386" s="26"/>
      <c r="Z386" s="25"/>
      <c r="AA386" s="25"/>
      <c r="AB386" s="25"/>
      <c r="AC386" s="25"/>
      <c r="AD386" s="25"/>
      <c r="AH386" s="1"/>
      <c r="AI386" s="1"/>
      <c r="AJ386" s="27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J387" s="25"/>
      <c r="K387" s="26"/>
      <c r="L387" s="25"/>
      <c r="N387" s="25"/>
      <c r="O387" s="25"/>
      <c r="P387" s="25"/>
      <c r="Q387" s="25"/>
      <c r="R387" s="25"/>
      <c r="S387" s="25"/>
      <c r="T387" s="25"/>
      <c r="V387" s="25"/>
      <c r="W387" s="25"/>
      <c r="X387" s="25"/>
      <c r="Y387" s="26"/>
      <c r="Z387" s="25"/>
      <c r="AA387" s="25"/>
      <c r="AB387" s="25"/>
      <c r="AC387" s="25"/>
      <c r="AD387" s="25"/>
      <c r="AH387" s="1"/>
      <c r="AI387" s="1"/>
      <c r="AJ387" s="27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J388" s="25"/>
      <c r="K388" s="26"/>
      <c r="L388" s="25"/>
      <c r="N388" s="25"/>
      <c r="O388" s="25"/>
      <c r="P388" s="25"/>
      <c r="Q388" s="25"/>
      <c r="R388" s="25"/>
      <c r="S388" s="25"/>
      <c r="T388" s="25"/>
      <c r="V388" s="25"/>
      <c r="W388" s="25"/>
      <c r="X388" s="25"/>
      <c r="Y388" s="26"/>
      <c r="Z388" s="25"/>
      <c r="AA388" s="25"/>
      <c r="AB388" s="25"/>
      <c r="AC388" s="25"/>
      <c r="AD388" s="25"/>
      <c r="AH388" s="1"/>
      <c r="AI388" s="1"/>
      <c r="AJ388" s="27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J389" s="25"/>
      <c r="K389" s="26"/>
      <c r="L389" s="25"/>
      <c r="N389" s="25"/>
      <c r="O389" s="25"/>
      <c r="P389" s="25"/>
      <c r="Q389" s="25"/>
      <c r="R389" s="25"/>
      <c r="S389" s="25"/>
      <c r="T389" s="25"/>
      <c r="V389" s="25"/>
      <c r="W389" s="25"/>
      <c r="X389" s="25"/>
      <c r="Y389" s="26"/>
      <c r="Z389" s="25"/>
      <c r="AA389" s="25"/>
      <c r="AB389" s="25"/>
      <c r="AC389" s="25"/>
      <c r="AD389" s="25"/>
      <c r="AH389" s="1"/>
      <c r="AI389" s="1"/>
      <c r="AJ389" s="27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J390" s="25"/>
      <c r="K390" s="26"/>
      <c r="L390" s="25"/>
      <c r="N390" s="25"/>
      <c r="O390" s="25"/>
      <c r="P390" s="25"/>
      <c r="Q390" s="25"/>
      <c r="R390" s="25"/>
      <c r="S390" s="25"/>
      <c r="T390" s="25"/>
      <c r="V390" s="25"/>
      <c r="W390" s="25"/>
      <c r="X390" s="25"/>
      <c r="Y390" s="26"/>
      <c r="Z390" s="25"/>
      <c r="AA390" s="25"/>
      <c r="AB390" s="25"/>
      <c r="AC390" s="25"/>
      <c r="AD390" s="25"/>
      <c r="AH390" s="1"/>
      <c r="AI390" s="1"/>
      <c r="AJ390" s="27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J391" s="25"/>
      <c r="K391" s="26"/>
      <c r="L391" s="25"/>
      <c r="N391" s="25"/>
      <c r="O391" s="25"/>
      <c r="P391" s="25"/>
      <c r="Q391" s="25"/>
      <c r="R391" s="25"/>
      <c r="S391" s="25"/>
      <c r="T391" s="25"/>
      <c r="V391" s="25"/>
      <c r="W391" s="25"/>
      <c r="X391" s="25"/>
      <c r="Y391" s="26"/>
      <c r="Z391" s="25"/>
      <c r="AA391" s="25"/>
      <c r="AB391" s="25"/>
      <c r="AC391" s="25"/>
      <c r="AD391" s="25"/>
      <c r="AH391" s="1"/>
      <c r="AI391" s="1"/>
      <c r="AJ391" s="27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J392" s="25"/>
      <c r="K392" s="26"/>
      <c r="L392" s="25"/>
      <c r="N392" s="25"/>
      <c r="O392" s="25"/>
      <c r="P392" s="25"/>
      <c r="Q392" s="25"/>
      <c r="R392" s="25"/>
      <c r="S392" s="25"/>
      <c r="T392" s="25"/>
      <c r="V392" s="25"/>
      <c r="W392" s="25"/>
      <c r="X392" s="25"/>
      <c r="Y392" s="26"/>
      <c r="Z392" s="25"/>
      <c r="AA392" s="25"/>
      <c r="AB392" s="25"/>
      <c r="AC392" s="25"/>
      <c r="AD392" s="25"/>
      <c r="AH392" s="1"/>
      <c r="AI392" s="1"/>
      <c r="AJ392" s="27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J393" s="25"/>
      <c r="K393" s="26"/>
      <c r="L393" s="25"/>
      <c r="N393" s="25"/>
      <c r="O393" s="25"/>
      <c r="P393" s="25"/>
      <c r="Q393" s="25"/>
      <c r="R393" s="25"/>
      <c r="S393" s="25"/>
      <c r="T393" s="25"/>
      <c r="V393" s="25"/>
      <c r="W393" s="25"/>
      <c r="X393" s="25"/>
      <c r="Y393" s="26"/>
      <c r="Z393" s="25"/>
      <c r="AA393" s="25"/>
      <c r="AB393" s="25"/>
      <c r="AC393" s="25"/>
      <c r="AD393" s="25"/>
      <c r="AH393" s="1"/>
      <c r="AI393" s="1"/>
      <c r="AJ393" s="27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J394" s="25"/>
      <c r="K394" s="26"/>
      <c r="L394" s="25"/>
      <c r="N394" s="25"/>
      <c r="O394" s="25"/>
      <c r="P394" s="25"/>
      <c r="Q394" s="25"/>
      <c r="R394" s="25"/>
      <c r="S394" s="25"/>
      <c r="T394" s="25"/>
      <c r="V394" s="25"/>
      <c r="W394" s="25"/>
      <c r="X394" s="25"/>
      <c r="Y394" s="26"/>
      <c r="Z394" s="25"/>
      <c r="AA394" s="25"/>
      <c r="AB394" s="25"/>
      <c r="AC394" s="25"/>
      <c r="AD394" s="25"/>
      <c r="AH394" s="1"/>
      <c r="AI394" s="1"/>
      <c r="AJ394" s="27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J395" s="25"/>
      <c r="K395" s="26"/>
      <c r="L395" s="25"/>
      <c r="N395" s="25"/>
      <c r="O395" s="25"/>
      <c r="P395" s="25"/>
      <c r="Q395" s="25"/>
      <c r="R395" s="25"/>
      <c r="S395" s="25"/>
      <c r="T395" s="25"/>
      <c r="V395" s="25"/>
      <c r="W395" s="25"/>
      <c r="X395" s="25"/>
      <c r="Y395" s="26"/>
      <c r="Z395" s="25"/>
      <c r="AA395" s="25"/>
      <c r="AB395" s="25"/>
      <c r="AC395" s="25"/>
      <c r="AD395" s="25"/>
      <c r="AH395" s="1"/>
      <c r="AI395" s="1"/>
      <c r="AJ395" s="27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J396" s="25"/>
      <c r="K396" s="26"/>
      <c r="L396" s="25"/>
      <c r="N396" s="25"/>
      <c r="O396" s="25"/>
      <c r="P396" s="25"/>
      <c r="Q396" s="25"/>
      <c r="R396" s="25"/>
      <c r="S396" s="25"/>
      <c r="T396" s="25"/>
      <c r="V396" s="25"/>
      <c r="W396" s="25"/>
      <c r="X396" s="25"/>
      <c r="Y396" s="26"/>
      <c r="Z396" s="25"/>
      <c r="AA396" s="25"/>
      <c r="AB396" s="25"/>
      <c r="AC396" s="25"/>
      <c r="AD396" s="25"/>
      <c r="AH396" s="1"/>
      <c r="AI396" s="1"/>
      <c r="AJ396" s="27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J397" s="25"/>
      <c r="K397" s="26"/>
      <c r="L397" s="25"/>
      <c r="N397" s="25"/>
      <c r="O397" s="25"/>
      <c r="P397" s="25"/>
      <c r="Q397" s="25"/>
      <c r="R397" s="25"/>
      <c r="S397" s="25"/>
      <c r="T397" s="25"/>
      <c r="V397" s="25"/>
      <c r="W397" s="25"/>
      <c r="X397" s="25"/>
      <c r="Y397" s="26"/>
      <c r="Z397" s="25"/>
      <c r="AA397" s="25"/>
      <c r="AB397" s="25"/>
      <c r="AC397" s="25"/>
      <c r="AD397" s="25"/>
      <c r="AH397" s="1"/>
      <c r="AI397" s="1"/>
      <c r="AJ397" s="27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J398" s="25"/>
      <c r="K398" s="26"/>
      <c r="L398" s="25"/>
      <c r="N398" s="25"/>
      <c r="O398" s="25"/>
      <c r="P398" s="25"/>
      <c r="Q398" s="25"/>
      <c r="R398" s="25"/>
      <c r="S398" s="25"/>
      <c r="T398" s="25"/>
      <c r="V398" s="25"/>
      <c r="W398" s="25"/>
      <c r="X398" s="25"/>
      <c r="Y398" s="26"/>
      <c r="Z398" s="25"/>
      <c r="AA398" s="25"/>
      <c r="AB398" s="25"/>
      <c r="AC398" s="25"/>
      <c r="AD398" s="25"/>
      <c r="AH398" s="1"/>
      <c r="AI398" s="1"/>
      <c r="AJ398" s="27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J399" s="25"/>
      <c r="K399" s="26"/>
      <c r="L399" s="25"/>
      <c r="N399" s="25"/>
      <c r="O399" s="25"/>
      <c r="P399" s="25"/>
      <c r="Q399" s="25"/>
      <c r="R399" s="25"/>
      <c r="S399" s="25"/>
      <c r="T399" s="25"/>
      <c r="V399" s="25"/>
      <c r="W399" s="25"/>
      <c r="X399" s="25"/>
      <c r="Y399" s="26"/>
      <c r="Z399" s="25"/>
      <c r="AA399" s="25"/>
      <c r="AB399" s="25"/>
      <c r="AC399" s="25"/>
      <c r="AD399" s="25"/>
      <c r="AH399" s="1"/>
      <c r="AI399" s="1"/>
      <c r="AJ399" s="27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J400" s="25"/>
      <c r="K400" s="26"/>
      <c r="L400" s="25"/>
      <c r="N400" s="25"/>
      <c r="O400" s="25"/>
      <c r="P400" s="25"/>
      <c r="Q400" s="25"/>
      <c r="R400" s="25"/>
      <c r="S400" s="25"/>
      <c r="T400" s="25"/>
      <c r="V400" s="25"/>
      <c r="W400" s="25"/>
      <c r="X400" s="25"/>
      <c r="Y400" s="26"/>
      <c r="Z400" s="25"/>
      <c r="AA400" s="25"/>
      <c r="AB400" s="25"/>
      <c r="AC400" s="25"/>
      <c r="AD400" s="25"/>
      <c r="AH400" s="1"/>
      <c r="AI400" s="1"/>
      <c r="AJ400" s="27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J401" s="25"/>
      <c r="K401" s="26"/>
      <c r="L401" s="25"/>
      <c r="N401" s="25"/>
      <c r="O401" s="25"/>
      <c r="P401" s="25"/>
      <c r="Q401" s="25"/>
      <c r="R401" s="25"/>
      <c r="S401" s="25"/>
      <c r="T401" s="25"/>
      <c r="V401" s="25"/>
      <c r="W401" s="25"/>
      <c r="X401" s="25"/>
      <c r="Y401" s="26"/>
      <c r="Z401" s="25"/>
      <c r="AA401" s="25"/>
      <c r="AB401" s="25"/>
      <c r="AC401" s="25"/>
      <c r="AD401" s="25"/>
      <c r="AH401" s="1"/>
      <c r="AI401" s="1"/>
      <c r="AJ401" s="27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J402" s="25"/>
      <c r="K402" s="26"/>
      <c r="L402" s="25"/>
      <c r="N402" s="25"/>
      <c r="O402" s="25"/>
      <c r="P402" s="25"/>
      <c r="Q402" s="25"/>
      <c r="R402" s="25"/>
      <c r="S402" s="25"/>
      <c r="T402" s="25"/>
      <c r="V402" s="25"/>
      <c r="W402" s="25"/>
      <c r="X402" s="25"/>
      <c r="Y402" s="26"/>
      <c r="Z402" s="25"/>
      <c r="AA402" s="25"/>
      <c r="AB402" s="25"/>
      <c r="AC402" s="25"/>
      <c r="AD402" s="25"/>
      <c r="AH402" s="1"/>
      <c r="AI402" s="1"/>
      <c r="AJ402" s="27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J403" s="25"/>
      <c r="K403" s="26"/>
      <c r="L403" s="25"/>
      <c r="N403" s="25"/>
      <c r="O403" s="25"/>
      <c r="P403" s="25"/>
      <c r="Q403" s="25"/>
      <c r="R403" s="25"/>
      <c r="S403" s="25"/>
      <c r="T403" s="25"/>
      <c r="V403" s="25"/>
      <c r="W403" s="25"/>
      <c r="X403" s="25"/>
      <c r="Y403" s="26"/>
      <c r="Z403" s="25"/>
      <c r="AA403" s="25"/>
      <c r="AB403" s="25"/>
      <c r="AC403" s="25"/>
      <c r="AD403" s="25"/>
      <c r="AH403" s="1"/>
      <c r="AI403" s="1"/>
      <c r="AJ403" s="27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J404" s="25"/>
      <c r="K404" s="26"/>
      <c r="L404" s="25"/>
      <c r="N404" s="25"/>
      <c r="O404" s="25"/>
      <c r="P404" s="25"/>
      <c r="Q404" s="25"/>
      <c r="R404" s="25"/>
      <c r="S404" s="25"/>
      <c r="T404" s="25"/>
      <c r="V404" s="25"/>
      <c r="W404" s="25"/>
      <c r="X404" s="25"/>
      <c r="Y404" s="26"/>
      <c r="Z404" s="25"/>
      <c r="AA404" s="25"/>
      <c r="AB404" s="25"/>
      <c r="AC404" s="25"/>
      <c r="AD404" s="25"/>
      <c r="AH404" s="1"/>
      <c r="AI404" s="1"/>
      <c r="AJ404" s="27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J405" s="25"/>
      <c r="K405" s="26"/>
      <c r="L405" s="25"/>
      <c r="N405" s="25"/>
      <c r="O405" s="25"/>
      <c r="P405" s="25"/>
      <c r="Q405" s="25"/>
      <c r="R405" s="25"/>
      <c r="S405" s="25"/>
      <c r="T405" s="25"/>
      <c r="V405" s="25"/>
      <c r="W405" s="25"/>
      <c r="X405" s="25"/>
      <c r="Y405" s="26"/>
      <c r="Z405" s="25"/>
      <c r="AA405" s="25"/>
      <c r="AB405" s="25"/>
      <c r="AC405" s="25"/>
      <c r="AD405" s="25"/>
      <c r="AH405" s="1"/>
      <c r="AI405" s="1"/>
      <c r="AJ405" s="27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J406" s="25"/>
      <c r="K406" s="26"/>
      <c r="L406" s="25"/>
      <c r="N406" s="25"/>
      <c r="O406" s="25"/>
      <c r="P406" s="25"/>
      <c r="Q406" s="25"/>
      <c r="R406" s="25"/>
      <c r="S406" s="25"/>
      <c r="T406" s="25"/>
      <c r="V406" s="25"/>
      <c r="W406" s="25"/>
      <c r="X406" s="25"/>
      <c r="Y406" s="26"/>
      <c r="Z406" s="25"/>
      <c r="AA406" s="25"/>
      <c r="AB406" s="25"/>
      <c r="AC406" s="25"/>
      <c r="AD406" s="25"/>
      <c r="AH406" s="1"/>
      <c r="AI406" s="1"/>
      <c r="AJ406" s="27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J407" s="25"/>
      <c r="K407" s="26"/>
      <c r="L407" s="25"/>
      <c r="N407" s="25"/>
      <c r="O407" s="25"/>
      <c r="P407" s="25"/>
      <c r="Q407" s="25"/>
      <c r="R407" s="25"/>
      <c r="S407" s="25"/>
      <c r="T407" s="25"/>
      <c r="V407" s="25"/>
      <c r="W407" s="25"/>
      <c r="X407" s="25"/>
      <c r="Y407" s="26"/>
      <c r="Z407" s="25"/>
      <c r="AA407" s="25"/>
      <c r="AB407" s="25"/>
      <c r="AC407" s="25"/>
      <c r="AD407" s="25"/>
      <c r="AH407" s="1"/>
      <c r="AI407" s="1"/>
      <c r="AJ407" s="27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J408" s="25"/>
      <c r="K408" s="26"/>
      <c r="L408" s="25"/>
      <c r="N408" s="25"/>
      <c r="O408" s="25"/>
      <c r="P408" s="25"/>
      <c r="Q408" s="25"/>
      <c r="R408" s="25"/>
      <c r="S408" s="25"/>
      <c r="T408" s="25"/>
      <c r="V408" s="25"/>
      <c r="W408" s="25"/>
      <c r="X408" s="25"/>
      <c r="Y408" s="26"/>
      <c r="Z408" s="25"/>
      <c r="AA408" s="25"/>
      <c r="AB408" s="25"/>
      <c r="AC408" s="25"/>
      <c r="AD408" s="25"/>
      <c r="AH408" s="1"/>
      <c r="AI408" s="1"/>
      <c r="AJ408" s="27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J409" s="25"/>
      <c r="K409" s="26"/>
      <c r="L409" s="25"/>
      <c r="N409" s="25"/>
      <c r="O409" s="25"/>
      <c r="P409" s="25"/>
      <c r="Q409" s="25"/>
      <c r="R409" s="25"/>
      <c r="S409" s="25"/>
      <c r="T409" s="25"/>
      <c r="V409" s="25"/>
      <c r="W409" s="25"/>
      <c r="X409" s="25"/>
      <c r="Y409" s="26"/>
      <c r="Z409" s="25"/>
      <c r="AA409" s="25"/>
      <c r="AB409" s="25"/>
      <c r="AC409" s="25"/>
      <c r="AD409" s="25"/>
      <c r="AH409" s="1"/>
      <c r="AI409" s="1"/>
      <c r="AJ409" s="27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J410" s="25"/>
      <c r="K410" s="26"/>
      <c r="L410" s="25"/>
      <c r="N410" s="25"/>
      <c r="O410" s="25"/>
      <c r="P410" s="25"/>
      <c r="Q410" s="25"/>
      <c r="R410" s="25"/>
      <c r="S410" s="25"/>
      <c r="T410" s="25"/>
      <c r="V410" s="25"/>
      <c r="W410" s="25"/>
      <c r="X410" s="25"/>
      <c r="Y410" s="26"/>
      <c r="Z410" s="25"/>
      <c r="AA410" s="25"/>
      <c r="AB410" s="25"/>
      <c r="AC410" s="25"/>
      <c r="AD410" s="25"/>
      <c r="AH410" s="1"/>
      <c r="AI410" s="1"/>
      <c r="AJ410" s="27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J411" s="25"/>
      <c r="K411" s="26"/>
      <c r="L411" s="25"/>
      <c r="N411" s="25"/>
      <c r="O411" s="25"/>
      <c r="P411" s="25"/>
      <c r="Q411" s="25"/>
      <c r="R411" s="25"/>
      <c r="S411" s="25"/>
      <c r="T411" s="25"/>
      <c r="V411" s="25"/>
      <c r="W411" s="25"/>
      <c r="X411" s="25"/>
      <c r="Y411" s="26"/>
      <c r="Z411" s="25"/>
      <c r="AA411" s="25"/>
      <c r="AB411" s="25"/>
      <c r="AC411" s="25"/>
      <c r="AD411" s="25"/>
      <c r="AH411" s="1"/>
      <c r="AI411" s="1"/>
      <c r="AJ411" s="27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J412" s="25"/>
      <c r="K412" s="26"/>
      <c r="L412" s="25"/>
      <c r="N412" s="25"/>
      <c r="O412" s="25"/>
      <c r="P412" s="25"/>
      <c r="Q412" s="25"/>
      <c r="R412" s="25"/>
      <c r="S412" s="25"/>
      <c r="T412" s="25"/>
      <c r="V412" s="25"/>
      <c r="W412" s="25"/>
      <c r="X412" s="25"/>
      <c r="Y412" s="26"/>
      <c r="Z412" s="25"/>
      <c r="AA412" s="25"/>
      <c r="AB412" s="25"/>
      <c r="AC412" s="25"/>
      <c r="AD412" s="25"/>
      <c r="AH412" s="1"/>
      <c r="AI412" s="1"/>
      <c r="AJ412" s="27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J413" s="25"/>
      <c r="K413" s="26"/>
      <c r="L413" s="25"/>
      <c r="N413" s="25"/>
      <c r="O413" s="25"/>
      <c r="P413" s="25"/>
      <c r="Q413" s="25"/>
      <c r="R413" s="25"/>
      <c r="S413" s="25"/>
      <c r="T413" s="25"/>
      <c r="V413" s="25"/>
      <c r="W413" s="25"/>
      <c r="X413" s="25"/>
      <c r="Y413" s="26"/>
      <c r="Z413" s="25"/>
      <c r="AA413" s="25"/>
      <c r="AB413" s="25"/>
      <c r="AC413" s="25"/>
      <c r="AD413" s="25"/>
      <c r="AH413" s="1"/>
      <c r="AI413" s="1"/>
      <c r="AJ413" s="27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J414" s="25"/>
      <c r="K414" s="26"/>
      <c r="L414" s="25"/>
      <c r="N414" s="25"/>
      <c r="O414" s="25"/>
      <c r="P414" s="25"/>
      <c r="Q414" s="25"/>
      <c r="R414" s="25"/>
      <c r="S414" s="25"/>
      <c r="T414" s="25"/>
      <c r="V414" s="25"/>
      <c r="W414" s="25"/>
      <c r="X414" s="25"/>
      <c r="Y414" s="26"/>
      <c r="Z414" s="25"/>
      <c r="AA414" s="25"/>
      <c r="AB414" s="25"/>
      <c r="AC414" s="25"/>
      <c r="AD414" s="25"/>
      <c r="AH414" s="1"/>
      <c r="AI414" s="1"/>
      <c r="AJ414" s="27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J415" s="25"/>
      <c r="K415" s="26"/>
      <c r="L415" s="25"/>
      <c r="N415" s="25"/>
      <c r="O415" s="25"/>
      <c r="P415" s="25"/>
      <c r="Q415" s="25"/>
      <c r="R415" s="25"/>
      <c r="S415" s="25"/>
      <c r="T415" s="25"/>
      <c r="V415" s="25"/>
      <c r="W415" s="25"/>
      <c r="X415" s="25"/>
      <c r="Y415" s="26"/>
      <c r="Z415" s="25"/>
      <c r="AA415" s="25"/>
      <c r="AB415" s="25"/>
      <c r="AC415" s="25"/>
      <c r="AD415" s="25"/>
      <c r="AH415" s="1"/>
      <c r="AI415" s="1"/>
      <c r="AJ415" s="27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J416" s="25"/>
      <c r="K416" s="26"/>
      <c r="L416" s="25"/>
      <c r="N416" s="25"/>
      <c r="O416" s="25"/>
      <c r="P416" s="25"/>
      <c r="Q416" s="25"/>
      <c r="R416" s="25"/>
      <c r="S416" s="25"/>
      <c r="T416" s="25"/>
      <c r="V416" s="25"/>
      <c r="W416" s="25"/>
      <c r="X416" s="25"/>
      <c r="Y416" s="26"/>
      <c r="Z416" s="25"/>
      <c r="AA416" s="25"/>
      <c r="AB416" s="25"/>
      <c r="AC416" s="25"/>
      <c r="AD416" s="25"/>
      <c r="AH416" s="1"/>
      <c r="AI416" s="1"/>
      <c r="AJ416" s="27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J417" s="25"/>
      <c r="K417" s="26"/>
      <c r="L417" s="25"/>
      <c r="N417" s="25"/>
      <c r="O417" s="25"/>
      <c r="P417" s="25"/>
      <c r="Q417" s="25"/>
      <c r="R417" s="25"/>
      <c r="S417" s="25"/>
      <c r="T417" s="25"/>
      <c r="V417" s="25"/>
      <c r="W417" s="25"/>
      <c r="X417" s="25"/>
      <c r="Y417" s="26"/>
      <c r="Z417" s="25"/>
      <c r="AA417" s="25"/>
      <c r="AB417" s="25"/>
      <c r="AC417" s="25"/>
      <c r="AD417" s="25"/>
      <c r="AH417" s="1"/>
      <c r="AI417" s="1"/>
      <c r="AJ417" s="27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J418" s="25"/>
      <c r="K418" s="26"/>
      <c r="L418" s="25"/>
      <c r="N418" s="25"/>
      <c r="O418" s="25"/>
      <c r="P418" s="25"/>
      <c r="Q418" s="25"/>
      <c r="R418" s="25"/>
      <c r="S418" s="25"/>
      <c r="T418" s="25"/>
      <c r="V418" s="25"/>
      <c r="W418" s="25"/>
      <c r="X418" s="25"/>
      <c r="Y418" s="26"/>
      <c r="Z418" s="25"/>
      <c r="AA418" s="25"/>
      <c r="AB418" s="25"/>
      <c r="AC418" s="25"/>
      <c r="AD418" s="25"/>
      <c r="AH418" s="1"/>
      <c r="AI418" s="1"/>
      <c r="AJ418" s="27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J419" s="25"/>
      <c r="K419" s="26"/>
      <c r="L419" s="25"/>
      <c r="N419" s="25"/>
      <c r="O419" s="25"/>
      <c r="P419" s="25"/>
      <c r="Q419" s="25"/>
      <c r="R419" s="25"/>
      <c r="S419" s="25"/>
      <c r="T419" s="25"/>
      <c r="V419" s="25"/>
      <c r="W419" s="25"/>
      <c r="X419" s="25"/>
      <c r="Y419" s="26"/>
      <c r="Z419" s="25"/>
      <c r="AA419" s="25"/>
      <c r="AB419" s="25"/>
      <c r="AC419" s="25"/>
      <c r="AD419" s="25"/>
      <c r="AH419" s="1"/>
      <c r="AI419" s="1"/>
      <c r="AJ419" s="27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J420" s="25"/>
      <c r="K420" s="26"/>
      <c r="L420" s="25"/>
      <c r="N420" s="25"/>
      <c r="O420" s="25"/>
      <c r="P420" s="25"/>
      <c r="Q420" s="25"/>
      <c r="R420" s="25"/>
      <c r="S420" s="25"/>
      <c r="T420" s="25"/>
      <c r="V420" s="25"/>
      <c r="W420" s="25"/>
      <c r="X420" s="25"/>
      <c r="Y420" s="26"/>
      <c r="Z420" s="25"/>
      <c r="AA420" s="25"/>
      <c r="AB420" s="25"/>
      <c r="AC420" s="25"/>
      <c r="AD420" s="25"/>
      <c r="AH420" s="1"/>
      <c r="AI420" s="1"/>
      <c r="AJ420" s="27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J421" s="25"/>
      <c r="K421" s="26"/>
      <c r="L421" s="25"/>
      <c r="N421" s="25"/>
      <c r="O421" s="25"/>
      <c r="P421" s="25"/>
      <c r="Q421" s="25"/>
      <c r="R421" s="25"/>
      <c r="S421" s="25"/>
      <c r="T421" s="25"/>
      <c r="V421" s="25"/>
      <c r="W421" s="25"/>
      <c r="X421" s="25"/>
      <c r="Y421" s="26"/>
      <c r="Z421" s="25"/>
      <c r="AA421" s="25"/>
      <c r="AB421" s="25"/>
      <c r="AC421" s="25"/>
      <c r="AD421" s="25"/>
      <c r="AH421" s="1"/>
      <c r="AI421" s="1"/>
      <c r="AJ421" s="27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J422" s="25"/>
      <c r="K422" s="26"/>
      <c r="L422" s="25"/>
      <c r="N422" s="25"/>
      <c r="O422" s="25"/>
      <c r="P422" s="25"/>
      <c r="Q422" s="25"/>
      <c r="R422" s="25"/>
      <c r="S422" s="25"/>
      <c r="T422" s="25"/>
      <c r="V422" s="25"/>
      <c r="W422" s="25"/>
      <c r="X422" s="25"/>
      <c r="Y422" s="26"/>
      <c r="Z422" s="25"/>
      <c r="AA422" s="25"/>
      <c r="AB422" s="25"/>
      <c r="AC422" s="25"/>
      <c r="AD422" s="25"/>
      <c r="AH422" s="1"/>
      <c r="AI422" s="1"/>
      <c r="AJ422" s="27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J423" s="25"/>
      <c r="K423" s="26"/>
      <c r="L423" s="25"/>
      <c r="N423" s="25"/>
      <c r="O423" s="25"/>
      <c r="P423" s="25"/>
      <c r="Q423" s="25"/>
      <c r="R423" s="25"/>
      <c r="S423" s="25"/>
      <c r="T423" s="25"/>
      <c r="V423" s="25"/>
      <c r="W423" s="25"/>
      <c r="X423" s="25"/>
      <c r="Y423" s="26"/>
      <c r="Z423" s="25"/>
      <c r="AA423" s="25"/>
      <c r="AB423" s="25"/>
      <c r="AC423" s="25"/>
      <c r="AD423" s="25"/>
      <c r="AH423" s="1"/>
      <c r="AI423" s="1"/>
      <c r="AJ423" s="27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J424" s="25"/>
      <c r="K424" s="26"/>
      <c r="L424" s="25"/>
      <c r="N424" s="25"/>
      <c r="O424" s="25"/>
      <c r="P424" s="25"/>
      <c r="Q424" s="25"/>
      <c r="R424" s="25"/>
      <c r="S424" s="25"/>
      <c r="T424" s="25"/>
      <c r="V424" s="25"/>
      <c r="W424" s="25"/>
      <c r="X424" s="25"/>
      <c r="Y424" s="26"/>
      <c r="Z424" s="25"/>
      <c r="AA424" s="25"/>
      <c r="AB424" s="25"/>
      <c r="AC424" s="25"/>
      <c r="AD424" s="25"/>
      <c r="AH424" s="1"/>
      <c r="AI424" s="1"/>
      <c r="AJ424" s="27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J425" s="25"/>
      <c r="K425" s="26"/>
      <c r="L425" s="25"/>
      <c r="N425" s="25"/>
      <c r="O425" s="25"/>
      <c r="P425" s="25"/>
      <c r="Q425" s="25"/>
      <c r="R425" s="25"/>
      <c r="S425" s="25"/>
      <c r="T425" s="25"/>
      <c r="V425" s="25"/>
      <c r="W425" s="25"/>
      <c r="X425" s="25"/>
      <c r="Y425" s="26"/>
      <c r="Z425" s="25"/>
      <c r="AA425" s="25"/>
      <c r="AB425" s="25"/>
      <c r="AC425" s="25"/>
      <c r="AD425" s="25"/>
      <c r="AH425" s="1"/>
      <c r="AI425" s="1"/>
      <c r="AJ425" s="27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J426" s="25"/>
      <c r="K426" s="26"/>
      <c r="L426" s="25"/>
      <c r="N426" s="25"/>
      <c r="O426" s="25"/>
      <c r="P426" s="25"/>
      <c r="Q426" s="25"/>
      <c r="R426" s="25"/>
      <c r="S426" s="25"/>
      <c r="T426" s="25"/>
      <c r="V426" s="25"/>
      <c r="W426" s="25"/>
      <c r="X426" s="25"/>
      <c r="Y426" s="26"/>
      <c r="Z426" s="25"/>
      <c r="AA426" s="25"/>
      <c r="AB426" s="25"/>
      <c r="AC426" s="25"/>
      <c r="AD426" s="25"/>
      <c r="AH426" s="1"/>
      <c r="AI426" s="1"/>
      <c r="AJ426" s="27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J427" s="25"/>
      <c r="K427" s="26"/>
      <c r="L427" s="25"/>
      <c r="N427" s="25"/>
      <c r="O427" s="25"/>
      <c r="P427" s="25"/>
      <c r="Q427" s="25"/>
      <c r="R427" s="25"/>
      <c r="S427" s="25"/>
      <c r="T427" s="25"/>
      <c r="V427" s="25"/>
      <c r="W427" s="25"/>
      <c r="X427" s="25"/>
      <c r="Y427" s="26"/>
      <c r="Z427" s="25"/>
      <c r="AA427" s="25"/>
      <c r="AB427" s="25"/>
      <c r="AC427" s="25"/>
      <c r="AD427" s="25"/>
      <c r="AH427" s="1"/>
      <c r="AI427" s="1"/>
      <c r="AJ427" s="27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J428" s="25"/>
      <c r="K428" s="26"/>
      <c r="L428" s="25"/>
      <c r="N428" s="25"/>
      <c r="O428" s="25"/>
      <c r="P428" s="25"/>
      <c r="Q428" s="25"/>
      <c r="R428" s="25"/>
      <c r="S428" s="25"/>
      <c r="T428" s="25"/>
      <c r="V428" s="25"/>
      <c r="W428" s="25"/>
      <c r="X428" s="25"/>
      <c r="Y428" s="26"/>
      <c r="Z428" s="25"/>
      <c r="AA428" s="25"/>
      <c r="AB428" s="25"/>
      <c r="AC428" s="25"/>
      <c r="AD428" s="25"/>
      <c r="AH428" s="1"/>
      <c r="AI428" s="1"/>
      <c r="AJ428" s="27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J429" s="25"/>
      <c r="K429" s="26"/>
      <c r="L429" s="25"/>
      <c r="N429" s="25"/>
      <c r="O429" s="25"/>
      <c r="P429" s="25"/>
      <c r="Q429" s="25"/>
      <c r="R429" s="25"/>
      <c r="S429" s="25"/>
      <c r="T429" s="25"/>
      <c r="V429" s="25"/>
      <c r="W429" s="25"/>
      <c r="X429" s="25"/>
      <c r="Y429" s="26"/>
      <c r="Z429" s="25"/>
      <c r="AA429" s="25"/>
      <c r="AB429" s="25"/>
      <c r="AC429" s="25"/>
      <c r="AD429" s="25"/>
      <c r="AH429" s="1"/>
      <c r="AI429" s="1"/>
      <c r="AJ429" s="27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J430" s="25"/>
      <c r="K430" s="26"/>
      <c r="L430" s="25"/>
      <c r="N430" s="25"/>
      <c r="O430" s="25"/>
      <c r="P430" s="25"/>
      <c r="Q430" s="25"/>
      <c r="R430" s="25"/>
      <c r="S430" s="25"/>
      <c r="T430" s="25"/>
      <c r="V430" s="25"/>
      <c r="W430" s="25"/>
      <c r="X430" s="25"/>
      <c r="Y430" s="26"/>
      <c r="Z430" s="25"/>
      <c r="AA430" s="25"/>
      <c r="AB430" s="25"/>
      <c r="AC430" s="25"/>
      <c r="AD430" s="25"/>
      <c r="AH430" s="1"/>
      <c r="AI430" s="1"/>
      <c r="AJ430" s="27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J431" s="25"/>
      <c r="K431" s="26"/>
      <c r="L431" s="25"/>
      <c r="N431" s="25"/>
      <c r="O431" s="25"/>
      <c r="P431" s="25"/>
      <c r="Q431" s="25"/>
      <c r="R431" s="25"/>
      <c r="S431" s="25"/>
      <c r="T431" s="25"/>
      <c r="V431" s="25"/>
      <c r="W431" s="25"/>
      <c r="X431" s="25"/>
      <c r="Y431" s="26"/>
      <c r="Z431" s="25"/>
      <c r="AA431" s="25"/>
      <c r="AB431" s="25"/>
      <c r="AC431" s="25"/>
      <c r="AD431" s="25"/>
      <c r="AH431" s="1"/>
      <c r="AI431" s="1"/>
      <c r="AJ431" s="27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J432" s="25"/>
      <c r="K432" s="26"/>
      <c r="L432" s="25"/>
      <c r="N432" s="25"/>
      <c r="O432" s="25"/>
      <c r="P432" s="25"/>
      <c r="Q432" s="25"/>
      <c r="R432" s="25"/>
      <c r="S432" s="25"/>
      <c r="T432" s="25"/>
      <c r="V432" s="25"/>
      <c r="W432" s="25"/>
      <c r="X432" s="25"/>
      <c r="Y432" s="26"/>
      <c r="Z432" s="25"/>
      <c r="AA432" s="25"/>
      <c r="AB432" s="25"/>
      <c r="AC432" s="25"/>
      <c r="AD432" s="25"/>
      <c r="AH432" s="1"/>
      <c r="AI432" s="1"/>
      <c r="AJ432" s="27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J433" s="25"/>
      <c r="K433" s="26"/>
      <c r="L433" s="25"/>
      <c r="N433" s="25"/>
      <c r="O433" s="25"/>
      <c r="P433" s="25"/>
      <c r="Q433" s="25"/>
      <c r="R433" s="25"/>
      <c r="S433" s="25"/>
      <c r="T433" s="25"/>
      <c r="V433" s="25"/>
      <c r="W433" s="25"/>
      <c r="X433" s="25"/>
      <c r="Y433" s="26"/>
      <c r="Z433" s="25"/>
      <c r="AA433" s="25"/>
      <c r="AB433" s="25"/>
      <c r="AC433" s="25"/>
      <c r="AD433" s="25"/>
      <c r="AH433" s="1"/>
      <c r="AI433" s="1"/>
      <c r="AJ433" s="27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J434" s="25"/>
      <c r="K434" s="26"/>
      <c r="L434" s="25"/>
      <c r="N434" s="25"/>
      <c r="O434" s="25"/>
      <c r="P434" s="25"/>
      <c r="Q434" s="25"/>
      <c r="R434" s="25"/>
      <c r="S434" s="25"/>
      <c r="T434" s="25"/>
      <c r="V434" s="25"/>
      <c r="W434" s="25"/>
      <c r="X434" s="25"/>
      <c r="Y434" s="26"/>
      <c r="Z434" s="25"/>
      <c r="AA434" s="25"/>
      <c r="AB434" s="25"/>
      <c r="AC434" s="25"/>
      <c r="AD434" s="25"/>
      <c r="AH434" s="1"/>
      <c r="AI434" s="1"/>
      <c r="AJ434" s="27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J435" s="25"/>
      <c r="K435" s="26"/>
      <c r="L435" s="25"/>
      <c r="N435" s="25"/>
      <c r="O435" s="25"/>
      <c r="P435" s="25"/>
      <c r="Q435" s="25"/>
      <c r="R435" s="25"/>
      <c r="S435" s="25"/>
      <c r="T435" s="25"/>
      <c r="V435" s="25"/>
      <c r="W435" s="25"/>
      <c r="X435" s="25"/>
      <c r="Y435" s="26"/>
      <c r="Z435" s="25"/>
      <c r="AA435" s="25"/>
      <c r="AB435" s="25"/>
      <c r="AC435" s="25"/>
      <c r="AD435" s="25"/>
      <c r="AH435" s="1"/>
      <c r="AI435" s="1"/>
      <c r="AJ435" s="27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J436" s="25"/>
      <c r="K436" s="26"/>
      <c r="L436" s="25"/>
      <c r="N436" s="25"/>
      <c r="O436" s="25"/>
      <c r="P436" s="25"/>
      <c r="Q436" s="25"/>
      <c r="R436" s="25"/>
      <c r="S436" s="25"/>
      <c r="T436" s="25"/>
      <c r="V436" s="25"/>
      <c r="W436" s="25"/>
      <c r="X436" s="25"/>
      <c r="Y436" s="26"/>
      <c r="Z436" s="25"/>
      <c r="AA436" s="25"/>
      <c r="AB436" s="25"/>
      <c r="AC436" s="25"/>
      <c r="AD436" s="25"/>
      <c r="AH436" s="1"/>
      <c r="AI436" s="1"/>
      <c r="AJ436" s="27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J437" s="25"/>
      <c r="K437" s="26"/>
      <c r="L437" s="25"/>
      <c r="N437" s="25"/>
      <c r="O437" s="25"/>
      <c r="P437" s="25"/>
      <c r="Q437" s="25"/>
      <c r="R437" s="25"/>
      <c r="S437" s="25"/>
      <c r="T437" s="25"/>
      <c r="V437" s="25"/>
      <c r="W437" s="25"/>
      <c r="X437" s="25"/>
      <c r="Y437" s="26"/>
      <c r="Z437" s="25"/>
      <c r="AA437" s="25"/>
      <c r="AB437" s="25"/>
      <c r="AC437" s="25"/>
      <c r="AD437" s="25"/>
      <c r="AH437" s="1"/>
      <c r="AI437" s="1"/>
      <c r="AJ437" s="27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J438" s="25"/>
      <c r="K438" s="26"/>
      <c r="L438" s="25"/>
      <c r="N438" s="25"/>
      <c r="O438" s="25"/>
      <c r="P438" s="25"/>
      <c r="Q438" s="25"/>
      <c r="R438" s="25"/>
      <c r="S438" s="25"/>
      <c r="T438" s="25"/>
      <c r="V438" s="25"/>
      <c r="W438" s="25"/>
      <c r="X438" s="25"/>
      <c r="Y438" s="26"/>
      <c r="Z438" s="25"/>
      <c r="AA438" s="25"/>
      <c r="AB438" s="25"/>
      <c r="AC438" s="25"/>
      <c r="AD438" s="25"/>
      <c r="AH438" s="1"/>
      <c r="AI438" s="1"/>
      <c r="AJ438" s="27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J439" s="25"/>
      <c r="K439" s="26"/>
      <c r="L439" s="25"/>
      <c r="N439" s="25"/>
      <c r="O439" s="25"/>
      <c r="P439" s="25"/>
      <c r="Q439" s="25"/>
      <c r="R439" s="25"/>
      <c r="S439" s="25"/>
      <c r="T439" s="25"/>
      <c r="V439" s="25"/>
      <c r="W439" s="25"/>
      <c r="X439" s="25"/>
      <c r="Y439" s="26"/>
      <c r="Z439" s="25"/>
      <c r="AA439" s="25"/>
      <c r="AB439" s="25"/>
      <c r="AC439" s="25"/>
      <c r="AD439" s="25"/>
      <c r="AH439" s="1"/>
      <c r="AI439" s="1"/>
      <c r="AJ439" s="27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J440" s="25"/>
      <c r="K440" s="26"/>
      <c r="L440" s="25"/>
      <c r="N440" s="25"/>
      <c r="O440" s="25"/>
      <c r="P440" s="25"/>
      <c r="Q440" s="25"/>
      <c r="R440" s="25"/>
      <c r="S440" s="25"/>
      <c r="T440" s="25"/>
      <c r="V440" s="25"/>
      <c r="W440" s="25"/>
      <c r="X440" s="25"/>
      <c r="Y440" s="26"/>
      <c r="Z440" s="25"/>
      <c r="AA440" s="25"/>
      <c r="AB440" s="25"/>
      <c r="AC440" s="25"/>
      <c r="AD440" s="25"/>
      <c r="AH440" s="1"/>
      <c r="AI440" s="1"/>
      <c r="AJ440" s="27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J441" s="25"/>
      <c r="K441" s="26"/>
      <c r="L441" s="25"/>
      <c r="N441" s="25"/>
      <c r="O441" s="25"/>
      <c r="P441" s="25"/>
      <c r="Q441" s="25"/>
      <c r="R441" s="25"/>
      <c r="S441" s="25"/>
      <c r="T441" s="25"/>
      <c r="V441" s="25"/>
      <c r="W441" s="25"/>
      <c r="X441" s="25"/>
      <c r="Y441" s="26"/>
      <c r="Z441" s="25"/>
      <c r="AA441" s="25"/>
      <c r="AB441" s="25"/>
      <c r="AC441" s="25"/>
      <c r="AD441" s="25"/>
      <c r="AH441" s="1"/>
      <c r="AI441" s="1"/>
      <c r="AJ441" s="27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J442" s="25"/>
      <c r="K442" s="26"/>
      <c r="L442" s="25"/>
      <c r="N442" s="25"/>
      <c r="O442" s="25"/>
      <c r="P442" s="25"/>
      <c r="Q442" s="25"/>
      <c r="R442" s="25"/>
      <c r="S442" s="25"/>
      <c r="T442" s="25"/>
      <c r="V442" s="25"/>
      <c r="W442" s="25"/>
      <c r="X442" s="25"/>
      <c r="Y442" s="26"/>
      <c r="Z442" s="25"/>
      <c r="AA442" s="25"/>
      <c r="AB442" s="25"/>
      <c r="AC442" s="25"/>
      <c r="AD442" s="25"/>
      <c r="AH442" s="1"/>
      <c r="AI442" s="1"/>
      <c r="AJ442" s="27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J443" s="25"/>
      <c r="K443" s="26"/>
      <c r="L443" s="25"/>
      <c r="N443" s="25"/>
      <c r="O443" s="25"/>
      <c r="P443" s="25"/>
      <c r="Q443" s="25"/>
      <c r="R443" s="25"/>
      <c r="S443" s="25"/>
      <c r="T443" s="25"/>
      <c r="V443" s="25"/>
      <c r="W443" s="25"/>
      <c r="X443" s="25"/>
      <c r="Y443" s="26"/>
      <c r="Z443" s="25"/>
      <c r="AA443" s="25"/>
      <c r="AB443" s="25"/>
      <c r="AC443" s="25"/>
      <c r="AD443" s="25"/>
      <c r="AH443" s="1"/>
      <c r="AI443" s="1"/>
      <c r="AJ443" s="27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J444" s="25"/>
      <c r="K444" s="26"/>
      <c r="L444" s="25"/>
      <c r="N444" s="25"/>
      <c r="O444" s="25"/>
      <c r="P444" s="25"/>
      <c r="Q444" s="25"/>
      <c r="R444" s="25"/>
      <c r="S444" s="25"/>
      <c r="T444" s="25"/>
      <c r="V444" s="25"/>
      <c r="W444" s="25"/>
      <c r="X444" s="25"/>
      <c r="Y444" s="26"/>
      <c r="Z444" s="25"/>
      <c r="AA444" s="25"/>
      <c r="AB444" s="25"/>
      <c r="AC444" s="25"/>
      <c r="AD444" s="25"/>
      <c r="AH444" s="1"/>
      <c r="AI444" s="1"/>
      <c r="AJ444" s="27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J445" s="25"/>
      <c r="K445" s="26"/>
      <c r="L445" s="25"/>
      <c r="N445" s="25"/>
      <c r="O445" s="25"/>
      <c r="P445" s="25"/>
      <c r="Q445" s="25"/>
      <c r="R445" s="25"/>
      <c r="S445" s="25"/>
      <c r="T445" s="25"/>
      <c r="V445" s="25"/>
      <c r="W445" s="25"/>
      <c r="X445" s="25"/>
      <c r="Y445" s="26"/>
      <c r="Z445" s="25"/>
      <c r="AA445" s="25"/>
      <c r="AB445" s="25"/>
      <c r="AC445" s="25"/>
      <c r="AD445" s="25"/>
      <c r="AH445" s="1"/>
      <c r="AI445" s="1"/>
      <c r="AJ445" s="27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J446" s="25"/>
      <c r="K446" s="26"/>
      <c r="L446" s="25"/>
      <c r="N446" s="25"/>
      <c r="O446" s="25"/>
      <c r="P446" s="25"/>
      <c r="Q446" s="25"/>
      <c r="R446" s="25"/>
      <c r="S446" s="25"/>
      <c r="T446" s="25"/>
      <c r="V446" s="25"/>
      <c r="W446" s="25"/>
      <c r="X446" s="25"/>
      <c r="Y446" s="26"/>
      <c r="Z446" s="25"/>
      <c r="AA446" s="25"/>
      <c r="AB446" s="25"/>
      <c r="AC446" s="25"/>
      <c r="AD446" s="25"/>
      <c r="AH446" s="1"/>
      <c r="AI446" s="1"/>
      <c r="AJ446" s="27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J447" s="25"/>
      <c r="K447" s="26"/>
      <c r="L447" s="25"/>
      <c r="N447" s="25"/>
      <c r="O447" s="25"/>
      <c r="P447" s="25"/>
      <c r="Q447" s="25"/>
      <c r="R447" s="25"/>
      <c r="S447" s="25"/>
      <c r="T447" s="25"/>
      <c r="V447" s="25"/>
      <c r="W447" s="25"/>
      <c r="X447" s="25"/>
      <c r="Y447" s="26"/>
      <c r="Z447" s="25"/>
      <c r="AA447" s="25"/>
      <c r="AB447" s="25"/>
      <c r="AC447" s="25"/>
      <c r="AD447" s="25"/>
      <c r="AH447" s="1"/>
      <c r="AI447" s="1"/>
      <c r="AJ447" s="27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J448" s="25"/>
      <c r="K448" s="26"/>
      <c r="L448" s="25"/>
      <c r="N448" s="25"/>
      <c r="O448" s="25"/>
      <c r="P448" s="25"/>
      <c r="Q448" s="25"/>
      <c r="R448" s="25"/>
      <c r="S448" s="25"/>
      <c r="T448" s="25"/>
      <c r="V448" s="25"/>
      <c r="W448" s="25"/>
      <c r="X448" s="25"/>
      <c r="Y448" s="26"/>
      <c r="Z448" s="25"/>
      <c r="AA448" s="25"/>
      <c r="AB448" s="25"/>
      <c r="AC448" s="25"/>
      <c r="AD448" s="25"/>
      <c r="AH448" s="1"/>
      <c r="AI448" s="1"/>
      <c r="AJ448" s="27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J449" s="25"/>
      <c r="K449" s="26"/>
      <c r="L449" s="25"/>
      <c r="N449" s="25"/>
      <c r="O449" s="25"/>
      <c r="P449" s="25"/>
      <c r="Q449" s="25"/>
      <c r="R449" s="25"/>
      <c r="S449" s="25"/>
      <c r="T449" s="25"/>
      <c r="V449" s="25"/>
      <c r="W449" s="25"/>
      <c r="X449" s="25"/>
      <c r="Y449" s="26"/>
      <c r="Z449" s="25"/>
      <c r="AA449" s="25"/>
      <c r="AB449" s="25"/>
      <c r="AC449" s="25"/>
      <c r="AD449" s="25"/>
      <c r="AH449" s="1"/>
      <c r="AI449" s="1"/>
      <c r="AJ449" s="27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J450" s="25"/>
      <c r="K450" s="26"/>
      <c r="L450" s="25"/>
      <c r="N450" s="25"/>
      <c r="O450" s="25"/>
      <c r="P450" s="25"/>
      <c r="Q450" s="25"/>
      <c r="R450" s="25"/>
      <c r="S450" s="25"/>
      <c r="T450" s="25"/>
      <c r="V450" s="25"/>
      <c r="W450" s="25"/>
      <c r="X450" s="25"/>
      <c r="Y450" s="26"/>
      <c r="Z450" s="25"/>
      <c r="AA450" s="25"/>
      <c r="AB450" s="25"/>
      <c r="AC450" s="25"/>
      <c r="AD450" s="25"/>
      <c r="AH450" s="1"/>
      <c r="AI450" s="1"/>
      <c r="AJ450" s="27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J451" s="25"/>
      <c r="K451" s="26"/>
      <c r="L451" s="25"/>
      <c r="N451" s="25"/>
      <c r="O451" s="25"/>
      <c r="P451" s="25"/>
      <c r="Q451" s="25"/>
      <c r="R451" s="25"/>
      <c r="S451" s="25"/>
      <c r="T451" s="25"/>
      <c r="V451" s="25"/>
      <c r="W451" s="25"/>
      <c r="X451" s="25"/>
      <c r="Y451" s="26"/>
      <c r="Z451" s="25"/>
      <c r="AA451" s="25"/>
      <c r="AB451" s="25"/>
      <c r="AC451" s="25"/>
      <c r="AD451" s="25"/>
      <c r="AH451" s="1"/>
      <c r="AI451" s="1"/>
      <c r="AJ451" s="27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J452" s="25"/>
      <c r="K452" s="26"/>
      <c r="L452" s="25"/>
      <c r="N452" s="25"/>
      <c r="O452" s="25"/>
      <c r="P452" s="25"/>
      <c r="Q452" s="25"/>
      <c r="R452" s="25"/>
      <c r="S452" s="25"/>
      <c r="T452" s="25"/>
      <c r="V452" s="25"/>
      <c r="W452" s="25"/>
      <c r="X452" s="25"/>
      <c r="Y452" s="26"/>
      <c r="Z452" s="25"/>
      <c r="AA452" s="25"/>
      <c r="AB452" s="25"/>
      <c r="AC452" s="25"/>
      <c r="AD452" s="25"/>
      <c r="AH452" s="1"/>
      <c r="AI452" s="1"/>
      <c r="AJ452" s="27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J453" s="25"/>
      <c r="K453" s="26"/>
      <c r="L453" s="25"/>
      <c r="N453" s="25"/>
      <c r="O453" s="25"/>
      <c r="P453" s="25"/>
      <c r="Q453" s="25"/>
      <c r="R453" s="25"/>
      <c r="S453" s="25"/>
      <c r="T453" s="25"/>
      <c r="V453" s="25"/>
      <c r="W453" s="25"/>
      <c r="X453" s="25"/>
      <c r="Y453" s="26"/>
      <c r="Z453" s="25"/>
      <c r="AA453" s="25"/>
      <c r="AB453" s="25"/>
      <c r="AC453" s="25"/>
      <c r="AD453" s="25"/>
      <c r="AH453" s="1"/>
      <c r="AI453" s="1"/>
      <c r="AJ453" s="27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J454" s="25"/>
      <c r="K454" s="26"/>
      <c r="L454" s="25"/>
      <c r="N454" s="25"/>
      <c r="O454" s="25"/>
      <c r="P454" s="25"/>
      <c r="Q454" s="25"/>
      <c r="R454" s="25"/>
      <c r="S454" s="25"/>
      <c r="T454" s="25"/>
      <c r="V454" s="25"/>
      <c r="W454" s="25"/>
      <c r="X454" s="25"/>
      <c r="Y454" s="26"/>
      <c r="Z454" s="25"/>
      <c r="AA454" s="25"/>
      <c r="AB454" s="25"/>
      <c r="AC454" s="25"/>
      <c r="AD454" s="25"/>
      <c r="AH454" s="1"/>
      <c r="AI454" s="1"/>
      <c r="AJ454" s="27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J455" s="25"/>
      <c r="K455" s="26"/>
      <c r="L455" s="25"/>
      <c r="N455" s="25"/>
      <c r="O455" s="25"/>
      <c r="P455" s="25"/>
      <c r="Q455" s="25"/>
      <c r="R455" s="25"/>
      <c r="S455" s="25"/>
      <c r="T455" s="25"/>
      <c r="V455" s="25"/>
      <c r="W455" s="25"/>
      <c r="X455" s="25"/>
      <c r="Y455" s="26"/>
      <c r="Z455" s="25"/>
      <c r="AA455" s="25"/>
      <c r="AB455" s="25"/>
      <c r="AC455" s="25"/>
      <c r="AD455" s="25"/>
      <c r="AH455" s="1"/>
      <c r="AI455" s="1"/>
      <c r="AJ455" s="27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J456" s="25"/>
      <c r="K456" s="26"/>
      <c r="L456" s="25"/>
      <c r="N456" s="25"/>
      <c r="O456" s="25"/>
      <c r="P456" s="25"/>
      <c r="Q456" s="25"/>
      <c r="R456" s="25"/>
      <c r="S456" s="25"/>
      <c r="T456" s="25"/>
      <c r="V456" s="25"/>
      <c r="W456" s="25"/>
      <c r="X456" s="25"/>
      <c r="Y456" s="26"/>
      <c r="Z456" s="25"/>
      <c r="AA456" s="25"/>
      <c r="AB456" s="25"/>
      <c r="AC456" s="25"/>
      <c r="AD456" s="25"/>
      <c r="AH456" s="1"/>
      <c r="AI456" s="1"/>
      <c r="AJ456" s="27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J457" s="25"/>
      <c r="K457" s="26"/>
      <c r="L457" s="25"/>
      <c r="N457" s="25"/>
      <c r="O457" s="25"/>
      <c r="P457" s="25"/>
      <c r="Q457" s="25"/>
      <c r="R457" s="25"/>
      <c r="S457" s="25"/>
      <c r="T457" s="25"/>
      <c r="V457" s="25"/>
      <c r="W457" s="25"/>
      <c r="X457" s="25"/>
      <c r="Y457" s="26"/>
      <c r="Z457" s="25"/>
      <c r="AA457" s="25"/>
      <c r="AB457" s="25"/>
      <c r="AC457" s="25"/>
      <c r="AD457" s="25"/>
      <c r="AH457" s="1"/>
      <c r="AI457" s="1"/>
      <c r="AJ457" s="27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J458" s="25"/>
      <c r="K458" s="26"/>
      <c r="L458" s="25"/>
      <c r="N458" s="25"/>
      <c r="O458" s="25"/>
      <c r="P458" s="25"/>
      <c r="Q458" s="25"/>
      <c r="R458" s="25"/>
      <c r="S458" s="25"/>
      <c r="T458" s="25"/>
      <c r="V458" s="25"/>
      <c r="W458" s="25"/>
      <c r="X458" s="25"/>
      <c r="Y458" s="26"/>
      <c r="Z458" s="25"/>
      <c r="AA458" s="25"/>
      <c r="AB458" s="25"/>
      <c r="AC458" s="25"/>
      <c r="AD458" s="25"/>
      <c r="AH458" s="1"/>
      <c r="AI458" s="1"/>
      <c r="AJ458" s="27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J459" s="25"/>
      <c r="K459" s="26"/>
      <c r="L459" s="25"/>
      <c r="N459" s="25"/>
      <c r="O459" s="25"/>
      <c r="P459" s="25"/>
      <c r="Q459" s="25"/>
      <c r="R459" s="25"/>
      <c r="S459" s="25"/>
      <c r="T459" s="25"/>
      <c r="V459" s="25"/>
      <c r="W459" s="25"/>
      <c r="X459" s="25"/>
      <c r="Y459" s="26"/>
      <c r="Z459" s="25"/>
      <c r="AA459" s="25"/>
      <c r="AB459" s="25"/>
      <c r="AC459" s="25"/>
      <c r="AD459" s="25"/>
      <c r="AH459" s="1"/>
      <c r="AI459" s="1"/>
      <c r="AJ459" s="27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J460" s="25"/>
      <c r="K460" s="26"/>
      <c r="L460" s="25"/>
      <c r="N460" s="25"/>
      <c r="O460" s="25"/>
      <c r="P460" s="25"/>
      <c r="Q460" s="25"/>
      <c r="R460" s="25"/>
      <c r="S460" s="25"/>
      <c r="T460" s="25"/>
      <c r="V460" s="25"/>
      <c r="W460" s="25"/>
      <c r="X460" s="25"/>
      <c r="Y460" s="26"/>
      <c r="Z460" s="25"/>
      <c r="AA460" s="25"/>
      <c r="AB460" s="25"/>
      <c r="AC460" s="25"/>
      <c r="AD460" s="25"/>
      <c r="AH460" s="1"/>
      <c r="AI460" s="1"/>
      <c r="AJ460" s="27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J461" s="25"/>
      <c r="K461" s="26"/>
      <c r="L461" s="25"/>
      <c r="N461" s="25"/>
      <c r="O461" s="25"/>
      <c r="P461" s="25"/>
      <c r="Q461" s="25"/>
      <c r="R461" s="25"/>
      <c r="S461" s="25"/>
      <c r="T461" s="25"/>
      <c r="V461" s="25"/>
      <c r="W461" s="25"/>
      <c r="X461" s="25"/>
      <c r="Y461" s="26"/>
      <c r="Z461" s="25"/>
      <c r="AA461" s="25"/>
      <c r="AB461" s="25"/>
      <c r="AC461" s="25"/>
      <c r="AD461" s="25"/>
      <c r="AH461" s="1"/>
      <c r="AI461" s="1"/>
      <c r="AJ461" s="27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J462" s="25"/>
      <c r="K462" s="26"/>
      <c r="L462" s="25"/>
      <c r="N462" s="25"/>
      <c r="O462" s="25"/>
      <c r="P462" s="25"/>
      <c r="Q462" s="25"/>
      <c r="R462" s="25"/>
      <c r="S462" s="25"/>
      <c r="T462" s="25"/>
      <c r="V462" s="25"/>
      <c r="W462" s="25"/>
      <c r="X462" s="25"/>
      <c r="Y462" s="26"/>
      <c r="Z462" s="25"/>
      <c r="AA462" s="25"/>
      <c r="AB462" s="25"/>
      <c r="AC462" s="25"/>
      <c r="AD462" s="25"/>
      <c r="AH462" s="1"/>
      <c r="AI462" s="1"/>
      <c r="AJ462" s="27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J463" s="25"/>
      <c r="K463" s="26"/>
      <c r="L463" s="25"/>
      <c r="N463" s="25"/>
      <c r="O463" s="25"/>
      <c r="P463" s="25"/>
      <c r="Q463" s="25"/>
      <c r="R463" s="25"/>
      <c r="S463" s="25"/>
      <c r="T463" s="25"/>
      <c r="V463" s="25"/>
      <c r="W463" s="25"/>
      <c r="X463" s="25"/>
      <c r="Y463" s="26"/>
      <c r="Z463" s="25"/>
      <c r="AA463" s="25"/>
      <c r="AB463" s="25"/>
      <c r="AC463" s="25"/>
      <c r="AD463" s="25"/>
      <c r="AH463" s="1"/>
      <c r="AI463" s="1"/>
      <c r="AJ463" s="27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J464" s="25"/>
      <c r="K464" s="26"/>
      <c r="L464" s="25"/>
      <c r="N464" s="25"/>
      <c r="O464" s="25"/>
      <c r="P464" s="25"/>
      <c r="Q464" s="25"/>
      <c r="R464" s="25"/>
      <c r="S464" s="25"/>
      <c r="T464" s="25"/>
      <c r="V464" s="25"/>
      <c r="W464" s="25"/>
      <c r="X464" s="25"/>
      <c r="Y464" s="26"/>
      <c r="Z464" s="25"/>
      <c r="AA464" s="25"/>
      <c r="AB464" s="25"/>
      <c r="AC464" s="25"/>
      <c r="AD464" s="25"/>
      <c r="AH464" s="1"/>
      <c r="AI464" s="1"/>
      <c r="AJ464" s="27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J465" s="25"/>
      <c r="K465" s="26"/>
      <c r="L465" s="25"/>
      <c r="N465" s="25"/>
      <c r="O465" s="25"/>
      <c r="P465" s="25"/>
      <c r="Q465" s="25"/>
      <c r="R465" s="25"/>
      <c r="S465" s="25"/>
      <c r="T465" s="25"/>
      <c r="V465" s="25"/>
      <c r="W465" s="25"/>
      <c r="X465" s="25"/>
      <c r="Y465" s="26"/>
      <c r="Z465" s="25"/>
      <c r="AA465" s="25"/>
      <c r="AB465" s="25"/>
      <c r="AC465" s="25"/>
      <c r="AD465" s="25"/>
      <c r="AH465" s="1"/>
      <c r="AI465" s="1"/>
      <c r="AJ465" s="27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J466" s="25"/>
      <c r="K466" s="26"/>
      <c r="L466" s="25"/>
      <c r="N466" s="25"/>
      <c r="O466" s="25"/>
      <c r="P466" s="25"/>
      <c r="Q466" s="25"/>
      <c r="R466" s="25"/>
      <c r="S466" s="25"/>
      <c r="T466" s="25"/>
      <c r="V466" s="25"/>
      <c r="W466" s="25"/>
      <c r="X466" s="25"/>
      <c r="Y466" s="26"/>
      <c r="Z466" s="25"/>
      <c r="AA466" s="25"/>
      <c r="AB466" s="25"/>
      <c r="AC466" s="25"/>
      <c r="AD466" s="25"/>
      <c r="AH466" s="1"/>
      <c r="AI466" s="1"/>
      <c r="AJ466" s="27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J467" s="25"/>
      <c r="K467" s="26"/>
      <c r="L467" s="25"/>
      <c r="N467" s="25"/>
      <c r="O467" s="25"/>
      <c r="P467" s="25"/>
      <c r="Q467" s="25"/>
      <c r="R467" s="25"/>
      <c r="S467" s="25"/>
      <c r="T467" s="25"/>
      <c r="V467" s="25"/>
      <c r="W467" s="25"/>
      <c r="X467" s="25"/>
      <c r="Y467" s="26"/>
      <c r="Z467" s="25"/>
      <c r="AA467" s="25"/>
      <c r="AB467" s="25"/>
      <c r="AC467" s="25"/>
      <c r="AD467" s="25"/>
      <c r="AH467" s="1"/>
      <c r="AI467" s="1"/>
      <c r="AJ467" s="27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J468" s="25"/>
      <c r="K468" s="26"/>
      <c r="L468" s="25"/>
      <c r="N468" s="25"/>
      <c r="O468" s="25"/>
      <c r="P468" s="25"/>
      <c r="Q468" s="25"/>
      <c r="R468" s="25"/>
      <c r="S468" s="25"/>
      <c r="T468" s="25"/>
      <c r="V468" s="25"/>
      <c r="W468" s="25"/>
      <c r="X468" s="25"/>
      <c r="Y468" s="26"/>
      <c r="Z468" s="25"/>
      <c r="AA468" s="25"/>
      <c r="AB468" s="25"/>
      <c r="AC468" s="25"/>
      <c r="AD468" s="25"/>
      <c r="AH468" s="1"/>
      <c r="AI468" s="1"/>
      <c r="AJ468" s="27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J469" s="25"/>
      <c r="K469" s="26"/>
      <c r="L469" s="25"/>
      <c r="N469" s="25"/>
      <c r="O469" s="25"/>
      <c r="P469" s="25"/>
      <c r="Q469" s="25"/>
      <c r="R469" s="25"/>
      <c r="S469" s="25"/>
      <c r="T469" s="25"/>
      <c r="V469" s="25"/>
      <c r="W469" s="25"/>
      <c r="X469" s="25"/>
      <c r="Y469" s="26"/>
      <c r="Z469" s="25"/>
      <c r="AA469" s="25"/>
      <c r="AB469" s="25"/>
      <c r="AC469" s="25"/>
      <c r="AD469" s="25"/>
      <c r="AH469" s="1"/>
      <c r="AI469" s="1"/>
      <c r="AJ469" s="27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J470" s="25"/>
      <c r="K470" s="26"/>
      <c r="L470" s="25"/>
      <c r="N470" s="25"/>
      <c r="O470" s="25"/>
      <c r="P470" s="25"/>
      <c r="Q470" s="25"/>
      <c r="R470" s="25"/>
      <c r="S470" s="25"/>
      <c r="T470" s="25"/>
      <c r="V470" s="25"/>
      <c r="W470" s="25"/>
      <c r="X470" s="25"/>
      <c r="Y470" s="26"/>
      <c r="Z470" s="25"/>
      <c r="AA470" s="25"/>
      <c r="AB470" s="25"/>
      <c r="AC470" s="25"/>
      <c r="AD470" s="25"/>
      <c r="AH470" s="1"/>
      <c r="AI470" s="1"/>
      <c r="AJ470" s="27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J471" s="25"/>
      <c r="K471" s="26"/>
      <c r="L471" s="25"/>
      <c r="N471" s="25"/>
      <c r="O471" s="25"/>
      <c r="P471" s="25"/>
      <c r="Q471" s="25"/>
      <c r="R471" s="25"/>
      <c r="S471" s="25"/>
      <c r="T471" s="25"/>
      <c r="V471" s="25"/>
      <c r="W471" s="25"/>
      <c r="X471" s="25"/>
      <c r="Y471" s="26"/>
      <c r="Z471" s="25"/>
      <c r="AA471" s="25"/>
      <c r="AB471" s="25"/>
      <c r="AC471" s="25"/>
      <c r="AD471" s="25"/>
      <c r="AH471" s="1"/>
      <c r="AI471" s="1"/>
      <c r="AJ471" s="27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J472" s="25"/>
      <c r="K472" s="26"/>
      <c r="L472" s="25"/>
      <c r="N472" s="25"/>
      <c r="O472" s="25"/>
      <c r="P472" s="25"/>
      <c r="Q472" s="25"/>
      <c r="R472" s="25"/>
      <c r="S472" s="25"/>
      <c r="T472" s="25"/>
      <c r="V472" s="25"/>
      <c r="W472" s="25"/>
      <c r="X472" s="25"/>
      <c r="Y472" s="26"/>
      <c r="Z472" s="25"/>
      <c r="AA472" s="25"/>
      <c r="AB472" s="25"/>
      <c r="AC472" s="25"/>
      <c r="AD472" s="25"/>
      <c r="AH472" s="1"/>
      <c r="AI472" s="1"/>
      <c r="AJ472" s="27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J473" s="25"/>
      <c r="K473" s="26"/>
      <c r="L473" s="25"/>
      <c r="N473" s="25"/>
      <c r="O473" s="25"/>
      <c r="P473" s="25"/>
      <c r="Q473" s="25"/>
      <c r="R473" s="25"/>
      <c r="S473" s="25"/>
      <c r="T473" s="25"/>
      <c r="V473" s="25"/>
      <c r="W473" s="25"/>
      <c r="X473" s="25"/>
      <c r="Y473" s="26"/>
      <c r="Z473" s="25"/>
      <c r="AA473" s="25"/>
      <c r="AB473" s="25"/>
      <c r="AC473" s="25"/>
      <c r="AD473" s="25"/>
      <c r="AH473" s="1"/>
      <c r="AI473" s="1"/>
      <c r="AJ473" s="27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J474" s="25"/>
      <c r="K474" s="26"/>
      <c r="L474" s="25"/>
      <c r="N474" s="25"/>
      <c r="O474" s="25"/>
      <c r="P474" s="25"/>
      <c r="Q474" s="25"/>
      <c r="R474" s="25"/>
      <c r="S474" s="25"/>
      <c r="T474" s="25"/>
      <c r="V474" s="25"/>
      <c r="W474" s="25"/>
      <c r="X474" s="25"/>
      <c r="Y474" s="26"/>
      <c r="Z474" s="25"/>
      <c r="AA474" s="25"/>
      <c r="AB474" s="25"/>
      <c r="AC474" s="25"/>
      <c r="AD474" s="25"/>
      <c r="AH474" s="1"/>
      <c r="AI474" s="1"/>
      <c r="AJ474" s="27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J475" s="25"/>
      <c r="K475" s="26"/>
      <c r="L475" s="25"/>
      <c r="N475" s="25"/>
      <c r="O475" s="25"/>
      <c r="P475" s="25"/>
      <c r="Q475" s="25"/>
      <c r="R475" s="25"/>
      <c r="S475" s="25"/>
      <c r="T475" s="25"/>
      <c r="V475" s="25"/>
      <c r="W475" s="25"/>
      <c r="X475" s="25"/>
      <c r="Y475" s="26"/>
      <c r="Z475" s="25"/>
      <c r="AA475" s="25"/>
      <c r="AB475" s="25"/>
      <c r="AC475" s="25"/>
      <c r="AD475" s="25"/>
      <c r="AH475" s="1"/>
      <c r="AI475" s="1"/>
      <c r="AJ475" s="27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J476" s="25"/>
      <c r="K476" s="26"/>
      <c r="L476" s="25"/>
      <c r="N476" s="25"/>
      <c r="O476" s="25"/>
      <c r="P476" s="25"/>
      <c r="Q476" s="25"/>
      <c r="R476" s="25"/>
      <c r="S476" s="25"/>
      <c r="T476" s="25"/>
      <c r="V476" s="25"/>
      <c r="W476" s="25"/>
      <c r="X476" s="25"/>
      <c r="Y476" s="26"/>
      <c r="Z476" s="25"/>
      <c r="AA476" s="25"/>
      <c r="AB476" s="25"/>
      <c r="AC476" s="25"/>
      <c r="AD476" s="25"/>
      <c r="AH476" s="1"/>
      <c r="AI476" s="1"/>
      <c r="AJ476" s="27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J477" s="25"/>
      <c r="K477" s="26"/>
      <c r="L477" s="25"/>
      <c r="N477" s="25"/>
      <c r="O477" s="25"/>
      <c r="P477" s="25"/>
      <c r="Q477" s="25"/>
      <c r="R477" s="25"/>
      <c r="S477" s="25"/>
      <c r="T477" s="25"/>
      <c r="V477" s="25"/>
      <c r="W477" s="25"/>
      <c r="X477" s="25"/>
      <c r="Y477" s="26"/>
      <c r="Z477" s="25"/>
      <c r="AA477" s="25"/>
      <c r="AB477" s="25"/>
      <c r="AC477" s="25"/>
      <c r="AD477" s="25"/>
      <c r="AH477" s="1"/>
      <c r="AI477" s="1"/>
      <c r="AJ477" s="27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J478" s="25"/>
      <c r="K478" s="26"/>
      <c r="L478" s="25"/>
      <c r="N478" s="25"/>
      <c r="O478" s="25"/>
      <c r="P478" s="25"/>
      <c r="Q478" s="25"/>
      <c r="R478" s="25"/>
      <c r="S478" s="25"/>
      <c r="T478" s="25"/>
      <c r="V478" s="25"/>
      <c r="W478" s="25"/>
      <c r="X478" s="25"/>
      <c r="Y478" s="26"/>
      <c r="Z478" s="25"/>
      <c r="AA478" s="25"/>
      <c r="AB478" s="25"/>
      <c r="AC478" s="25"/>
      <c r="AD478" s="25"/>
      <c r="AH478" s="1"/>
      <c r="AI478" s="1"/>
      <c r="AJ478" s="27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J479" s="25"/>
      <c r="K479" s="26"/>
      <c r="L479" s="25"/>
      <c r="N479" s="25"/>
      <c r="O479" s="25"/>
      <c r="P479" s="25"/>
      <c r="Q479" s="25"/>
      <c r="R479" s="25"/>
      <c r="S479" s="25"/>
      <c r="T479" s="25"/>
      <c r="V479" s="25"/>
      <c r="W479" s="25"/>
      <c r="X479" s="25"/>
      <c r="Y479" s="26"/>
      <c r="Z479" s="25"/>
      <c r="AA479" s="25"/>
      <c r="AB479" s="25"/>
      <c r="AC479" s="25"/>
      <c r="AD479" s="25"/>
      <c r="AH479" s="1"/>
      <c r="AI479" s="1"/>
      <c r="AJ479" s="27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J480" s="25"/>
      <c r="K480" s="26"/>
      <c r="L480" s="25"/>
      <c r="N480" s="25"/>
      <c r="O480" s="25"/>
      <c r="P480" s="25"/>
      <c r="Q480" s="25"/>
      <c r="R480" s="25"/>
      <c r="S480" s="25"/>
      <c r="T480" s="25"/>
      <c r="V480" s="25"/>
      <c r="W480" s="25"/>
      <c r="X480" s="25"/>
      <c r="Y480" s="26"/>
      <c r="Z480" s="25"/>
      <c r="AA480" s="25"/>
      <c r="AB480" s="25"/>
      <c r="AC480" s="25"/>
      <c r="AD480" s="25"/>
      <c r="AH480" s="1"/>
      <c r="AI480" s="1"/>
      <c r="AJ480" s="27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J481" s="25"/>
      <c r="K481" s="26"/>
      <c r="L481" s="25"/>
      <c r="N481" s="25"/>
      <c r="O481" s="25"/>
      <c r="P481" s="25"/>
      <c r="Q481" s="25"/>
      <c r="R481" s="25"/>
      <c r="S481" s="25"/>
      <c r="T481" s="25"/>
      <c r="V481" s="25"/>
      <c r="W481" s="25"/>
      <c r="X481" s="25"/>
      <c r="Y481" s="26"/>
      <c r="Z481" s="25"/>
      <c r="AA481" s="25"/>
      <c r="AB481" s="25"/>
      <c r="AC481" s="25"/>
      <c r="AD481" s="25"/>
      <c r="AH481" s="1"/>
      <c r="AI481" s="1"/>
      <c r="AJ481" s="27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J482" s="25"/>
      <c r="K482" s="26"/>
      <c r="L482" s="25"/>
      <c r="N482" s="25"/>
      <c r="O482" s="25"/>
      <c r="P482" s="25"/>
      <c r="Q482" s="25"/>
      <c r="R482" s="25"/>
      <c r="S482" s="25"/>
      <c r="T482" s="25"/>
      <c r="V482" s="25"/>
      <c r="W482" s="25"/>
      <c r="X482" s="25"/>
      <c r="Y482" s="26"/>
      <c r="Z482" s="25"/>
      <c r="AA482" s="25"/>
      <c r="AB482" s="25"/>
      <c r="AC482" s="25"/>
      <c r="AD482" s="25"/>
      <c r="AH482" s="1"/>
      <c r="AI482" s="1"/>
      <c r="AJ482" s="27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J483" s="25"/>
      <c r="K483" s="26"/>
      <c r="L483" s="25"/>
      <c r="N483" s="25"/>
      <c r="O483" s="25"/>
      <c r="P483" s="25"/>
      <c r="Q483" s="25"/>
      <c r="R483" s="25"/>
      <c r="S483" s="25"/>
      <c r="T483" s="25"/>
      <c r="V483" s="25"/>
      <c r="W483" s="25"/>
      <c r="X483" s="25"/>
      <c r="Y483" s="26"/>
      <c r="Z483" s="25"/>
      <c r="AA483" s="25"/>
      <c r="AB483" s="25"/>
      <c r="AC483" s="25"/>
      <c r="AD483" s="25"/>
      <c r="AH483" s="1"/>
      <c r="AI483" s="1"/>
      <c r="AJ483" s="27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J484" s="25"/>
      <c r="K484" s="26"/>
      <c r="L484" s="25"/>
      <c r="N484" s="25"/>
      <c r="O484" s="25"/>
      <c r="P484" s="25"/>
      <c r="Q484" s="25"/>
      <c r="R484" s="25"/>
      <c r="S484" s="25"/>
      <c r="T484" s="25"/>
      <c r="V484" s="25"/>
      <c r="W484" s="25"/>
      <c r="X484" s="25"/>
      <c r="Y484" s="26"/>
      <c r="Z484" s="25"/>
      <c r="AA484" s="25"/>
      <c r="AB484" s="25"/>
      <c r="AC484" s="25"/>
      <c r="AD484" s="25"/>
      <c r="AH484" s="1"/>
      <c r="AI484" s="1"/>
      <c r="AJ484" s="27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J485" s="25"/>
      <c r="K485" s="26"/>
      <c r="L485" s="25"/>
      <c r="N485" s="25"/>
      <c r="O485" s="25"/>
      <c r="P485" s="25"/>
      <c r="Q485" s="25"/>
      <c r="R485" s="25"/>
      <c r="S485" s="25"/>
      <c r="T485" s="25"/>
      <c r="V485" s="25"/>
      <c r="W485" s="25"/>
      <c r="X485" s="25"/>
      <c r="Y485" s="26"/>
      <c r="Z485" s="25"/>
      <c r="AA485" s="25"/>
      <c r="AB485" s="25"/>
      <c r="AC485" s="25"/>
      <c r="AD485" s="25"/>
      <c r="AH485" s="1"/>
      <c r="AI485" s="1"/>
      <c r="AJ485" s="27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J486" s="25"/>
      <c r="K486" s="26"/>
      <c r="L486" s="25"/>
      <c r="N486" s="25"/>
      <c r="O486" s="25"/>
      <c r="P486" s="25"/>
      <c r="Q486" s="25"/>
      <c r="R486" s="25"/>
      <c r="S486" s="25"/>
      <c r="T486" s="25"/>
      <c r="V486" s="25"/>
      <c r="W486" s="25"/>
      <c r="X486" s="25"/>
      <c r="Y486" s="26"/>
      <c r="Z486" s="25"/>
      <c r="AA486" s="25"/>
      <c r="AB486" s="25"/>
      <c r="AC486" s="25"/>
      <c r="AD486" s="25"/>
      <c r="AH486" s="1"/>
      <c r="AI486" s="1"/>
      <c r="AJ486" s="27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J487" s="25"/>
      <c r="K487" s="26"/>
      <c r="L487" s="25"/>
      <c r="N487" s="25"/>
      <c r="O487" s="25"/>
      <c r="P487" s="25"/>
      <c r="Q487" s="25"/>
      <c r="R487" s="25"/>
      <c r="S487" s="25"/>
      <c r="T487" s="25"/>
      <c r="V487" s="25"/>
      <c r="W487" s="25"/>
      <c r="X487" s="25"/>
      <c r="Y487" s="26"/>
      <c r="Z487" s="25"/>
      <c r="AA487" s="25"/>
      <c r="AB487" s="25"/>
      <c r="AC487" s="25"/>
      <c r="AD487" s="25"/>
      <c r="AH487" s="1"/>
      <c r="AI487" s="1"/>
      <c r="AJ487" s="27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J488" s="25"/>
      <c r="K488" s="26"/>
      <c r="L488" s="25"/>
      <c r="N488" s="25"/>
      <c r="O488" s="25"/>
      <c r="P488" s="25"/>
      <c r="Q488" s="25"/>
      <c r="R488" s="25"/>
      <c r="S488" s="25"/>
      <c r="T488" s="25"/>
      <c r="V488" s="25"/>
      <c r="W488" s="25"/>
      <c r="X488" s="25"/>
      <c r="Y488" s="26"/>
      <c r="Z488" s="25"/>
      <c r="AA488" s="25"/>
      <c r="AB488" s="25"/>
      <c r="AC488" s="25"/>
      <c r="AD488" s="25"/>
      <c r="AH488" s="1"/>
      <c r="AI488" s="1"/>
      <c r="AJ488" s="27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J489" s="25"/>
      <c r="K489" s="26"/>
      <c r="L489" s="25"/>
      <c r="N489" s="25"/>
      <c r="O489" s="25"/>
      <c r="P489" s="25"/>
      <c r="Q489" s="25"/>
      <c r="R489" s="25"/>
      <c r="S489" s="25"/>
      <c r="T489" s="25"/>
      <c r="V489" s="25"/>
      <c r="W489" s="25"/>
      <c r="X489" s="25"/>
      <c r="Y489" s="26"/>
      <c r="Z489" s="25"/>
      <c r="AA489" s="25"/>
      <c r="AB489" s="25"/>
      <c r="AC489" s="25"/>
      <c r="AD489" s="25"/>
      <c r="AH489" s="1"/>
      <c r="AI489" s="1"/>
      <c r="AJ489" s="27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J490" s="25"/>
      <c r="K490" s="26"/>
      <c r="L490" s="25"/>
      <c r="N490" s="25"/>
      <c r="O490" s="25"/>
      <c r="P490" s="25"/>
      <c r="Q490" s="25"/>
      <c r="R490" s="25"/>
      <c r="S490" s="25"/>
      <c r="T490" s="25"/>
      <c r="V490" s="25"/>
      <c r="W490" s="25"/>
      <c r="X490" s="25"/>
      <c r="Y490" s="26"/>
      <c r="Z490" s="25"/>
      <c r="AA490" s="25"/>
      <c r="AB490" s="25"/>
      <c r="AC490" s="25"/>
      <c r="AD490" s="25"/>
      <c r="AH490" s="1"/>
      <c r="AI490" s="1"/>
      <c r="AJ490" s="27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J491" s="25"/>
      <c r="K491" s="26"/>
      <c r="L491" s="25"/>
      <c r="N491" s="25"/>
      <c r="O491" s="25"/>
      <c r="P491" s="25"/>
      <c r="Q491" s="25"/>
      <c r="R491" s="25"/>
      <c r="S491" s="25"/>
      <c r="T491" s="25"/>
      <c r="V491" s="25"/>
      <c r="W491" s="25"/>
      <c r="X491" s="25"/>
      <c r="Y491" s="26"/>
      <c r="Z491" s="25"/>
      <c r="AA491" s="25"/>
      <c r="AB491" s="25"/>
      <c r="AC491" s="25"/>
      <c r="AD491" s="25"/>
      <c r="AH491" s="1"/>
      <c r="AI491" s="1"/>
      <c r="AJ491" s="27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J492" s="25"/>
      <c r="K492" s="26"/>
      <c r="L492" s="25"/>
      <c r="N492" s="25"/>
      <c r="O492" s="25"/>
      <c r="P492" s="25"/>
      <c r="Q492" s="25"/>
      <c r="R492" s="25"/>
      <c r="S492" s="25"/>
      <c r="T492" s="25"/>
      <c r="V492" s="25"/>
      <c r="W492" s="25"/>
      <c r="X492" s="25"/>
      <c r="Y492" s="26"/>
      <c r="Z492" s="25"/>
      <c r="AA492" s="25"/>
      <c r="AB492" s="25"/>
      <c r="AC492" s="25"/>
      <c r="AD492" s="25"/>
      <c r="AH492" s="1"/>
      <c r="AI492" s="1"/>
      <c r="AJ492" s="27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J493" s="25"/>
      <c r="K493" s="26"/>
      <c r="L493" s="25"/>
      <c r="N493" s="25"/>
      <c r="O493" s="25"/>
      <c r="P493" s="25"/>
      <c r="Q493" s="25"/>
      <c r="R493" s="25"/>
      <c r="S493" s="25"/>
      <c r="T493" s="25"/>
      <c r="V493" s="25"/>
      <c r="W493" s="25"/>
      <c r="X493" s="25"/>
      <c r="Y493" s="26"/>
      <c r="Z493" s="25"/>
      <c r="AA493" s="25"/>
      <c r="AB493" s="25"/>
      <c r="AC493" s="25"/>
      <c r="AD493" s="25"/>
      <c r="AH493" s="1"/>
      <c r="AI493" s="1"/>
      <c r="AJ493" s="27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J494" s="25"/>
      <c r="K494" s="26"/>
      <c r="L494" s="25"/>
      <c r="N494" s="25"/>
      <c r="O494" s="25"/>
      <c r="P494" s="25"/>
      <c r="Q494" s="25"/>
      <c r="R494" s="25"/>
      <c r="S494" s="25"/>
      <c r="T494" s="25"/>
      <c r="V494" s="25"/>
      <c r="W494" s="25"/>
      <c r="X494" s="25"/>
      <c r="Y494" s="26"/>
      <c r="Z494" s="25"/>
      <c r="AA494" s="25"/>
      <c r="AB494" s="25"/>
      <c r="AC494" s="25"/>
      <c r="AD494" s="25"/>
      <c r="AH494" s="1"/>
      <c r="AI494" s="1"/>
      <c r="AJ494" s="27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J495" s="25"/>
      <c r="K495" s="26"/>
      <c r="L495" s="25"/>
      <c r="N495" s="25"/>
      <c r="O495" s="25"/>
      <c r="P495" s="25"/>
      <c r="Q495" s="25"/>
      <c r="R495" s="25"/>
      <c r="S495" s="25"/>
      <c r="T495" s="25"/>
      <c r="V495" s="25"/>
      <c r="W495" s="25"/>
      <c r="X495" s="25"/>
      <c r="Y495" s="26"/>
      <c r="Z495" s="25"/>
      <c r="AA495" s="25"/>
      <c r="AB495" s="25"/>
      <c r="AC495" s="25"/>
      <c r="AD495" s="25"/>
      <c r="AH495" s="1"/>
      <c r="AI495" s="1"/>
      <c r="AJ495" s="27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J496" s="25"/>
      <c r="K496" s="26"/>
      <c r="L496" s="25"/>
      <c r="N496" s="25"/>
      <c r="O496" s="25"/>
      <c r="P496" s="25"/>
      <c r="Q496" s="25"/>
      <c r="R496" s="25"/>
      <c r="S496" s="25"/>
      <c r="T496" s="25"/>
      <c r="V496" s="25"/>
      <c r="W496" s="25"/>
      <c r="X496" s="25"/>
      <c r="Y496" s="26"/>
      <c r="Z496" s="25"/>
      <c r="AA496" s="25"/>
      <c r="AB496" s="25"/>
      <c r="AC496" s="25"/>
      <c r="AD496" s="25"/>
      <c r="AH496" s="1"/>
      <c r="AI496" s="1"/>
      <c r="AJ496" s="27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J497" s="25"/>
      <c r="K497" s="26"/>
      <c r="L497" s="25"/>
      <c r="N497" s="25"/>
      <c r="O497" s="25"/>
      <c r="P497" s="25"/>
      <c r="Q497" s="25"/>
      <c r="R497" s="25"/>
      <c r="S497" s="25"/>
      <c r="T497" s="25"/>
      <c r="V497" s="25"/>
      <c r="W497" s="25"/>
      <c r="X497" s="25"/>
      <c r="Y497" s="26"/>
      <c r="Z497" s="25"/>
      <c r="AA497" s="25"/>
      <c r="AB497" s="25"/>
      <c r="AC497" s="25"/>
      <c r="AD497" s="25"/>
      <c r="AH497" s="1"/>
      <c r="AI497" s="1"/>
      <c r="AJ497" s="27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J498" s="25"/>
      <c r="K498" s="26"/>
      <c r="L498" s="25"/>
      <c r="N498" s="25"/>
      <c r="O498" s="25"/>
      <c r="P498" s="25"/>
      <c r="Q498" s="25"/>
      <c r="R498" s="25"/>
      <c r="S498" s="25"/>
      <c r="T498" s="25"/>
      <c r="V498" s="25"/>
      <c r="W498" s="25"/>
      <c r="X498" s="25"/>
      <c r="Y498" s="26"/>
      <c r="Z498" s="25"/>
      <c r="AA498" s="25"/>
      <c r="AB498" s="25"/>
      <c r="AC498" s="25"/>
      <c r="AD498" s="25"/>
      <c r="AH498" s="1"/>
      <c r="AI498" s="1"/>
      <c r="AJ498" s="27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J499" s="25"/>
      <c r="K499" s="26"/>
      <c r="L499" s="25"/>
      <c r="N499" s="25"/>
      <c r="O499" s="25"/>
      <c r="P499" s="25"/>
      <c r="Q499" s="25"/>
      <c r="R499" s="25"/>
      <c r="S499" s="25"/>
      <c r="T499" s="25"/>
      <c r="V499" s="25"/>
      <c r="W499" s="25"/>
      <c r="X499" s="25"/>
      <c r="Y499" s="26"/>
      <c r="Z499" s="25"/>
      <c r="AA499" s="25"/>
      <c r="AB499" s="25"/>
      <c r="AC499" s="25"/>
      <c r="AD499" s="25"/>
      <c r="AH499" s="1"/>
      <c r="AI499" s="1"/>
      <c r="AJ499" s="27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J500" s="25"/>
      <c r="K500" s="26"/>
      <c r="L500" s="25"/>
      <c r="N500" s="25"/>
      <c r="O500" s="25"/>
      <c r="P500" s="25"/>
      <c r="Q500" s="25"/>
      <c r="R500" s="25"/>
      <c r="S500" s="25"/>
      <c r="T500" s="25"/>
      <c r="V500" s="25"/>
      <c r="W500" s="25"/>
      <c r="X500" s="25"/>
      <c r="Y500" s="26"/>
      <c r="Z500" s="25"/>
      <c r="AA500" s="25"/>
      <c r="AB500" s="25"/>
      <c r="AC500" s="25"/>
      <c r="AD500" s="25"/>
      <c r="AH500" s="1"/>
      <c r="AI500" s="1"/>
      <c r="AJ500" s="27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J501" s="25"/>
      <c r="K501" s="26"/>
      <c r="L501" s="25"/>
      <c r="N501" s="25"/>
      <c r="O501" s="25"/>
      <c r="P501" s="25"/>
      <c r="Q501" s="25"/>
      <c r="R501" s="25"/>
      <c r="S501" s="25"/>
      <c r="T501" s="25"/>
      <c r="V501" s="25"/>
      <c r="W501" s="25"/>
      <c r="X501" s="25"/>
      <c r="Y501" s="26"/>
      <c r="Z501" s="25"/>
      <c r="AA501" s="25"/>
      <c r="AB501" s="25"/>
      <c r="AC501" s="25"/>
      <c r="AD501" s="25"/>
      <c r="AH501" s="1"/>
      <c r="AI501" s="1"/>
      <c r="AJ501" s="27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J502" s="25"/>
      <c r="K502" s="26"/>
      <c r="L502" s="25"/>
      <c r="N502" s="25"/>
      <c r="O502" s="25"/>
      <c r="P502" s="25"/>
      <c r="Q502" s="25"/>
      <c r="R502" s="25"/>
      <c r="S502" s="25"/>
      <c r="T502" s="25"/>
      <c r="V502" s="25"/>
      <c r="W502" s="25"/>
      <c r="X502" s="25"/>
      <c r="Y502" s="26"/>
      <c r="Z502" s="25"/>
      <c r="AA502" s="25"/>
      <c r="AB502" s="25"/>
      <c r="AC502" s="25"/>
      <c r="AD502" s="25"/>
      <c r="AH502" s="1"/>
      <c r="AI502" s="1"/>
      <c r="AJ502" s="27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J503" s="25"/>
      <c r="K503" s="26"/>
      <c r="L503" s="25"/>
      <c r="N503" s="25"/>
      <c r="O503" s="25"/>
      <c r="P503" s="25"/>
      <c r="Q503" s="25"/>
      <c r="R503" s="25"/>
      <c r="S503" s="25"/>
      <c r="T503" s="25"/>
      <c r="V503" s="25"/>
      <c r="W503" s="25"/>
      <c r="X503" s="25"/>
      <c r="Y503" s="26"/>
      <c r="Z503" s="25"/>
      <c r="AA503" s="25"/>
      <c r="AB503" s="25"/>
      <c r="AC503" s="25"/>
      <c r="AD503" s="25"/>
      <c r="AH503" s="1"/>
      <c r="AI503" s="1"/>
      <c r="AJ503" s="27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J504" s="25"/>
      <c r="K504" s="26"/>
      <c r="L504" s="25"/>
      <c r="N504" s="25"/>
      <c r="O504" s="25"/>
      <c r="P504" s="25"/>
      <c r="Q504" s="25"/>
      <c r="R504" s="25"/>
      <c r="S504" s="25"/>
      <c r="T504" s="25"/>
      <c r="V504" s="25"/>
      <c r="W504" s="25"/>
      <c r="X504" s="25"/>
      <c r="Y504" s="26"/>
      <c r="Z504" s="25"/>
      <c r="AA504" s="25"/>
      <c r="AB504" s="25"/>
      <c r="AC504" s="25"/>
      <c r="AD504" s="25"/>
      <c r="AH504" s="1"/>
      <c r="AI504" s="1"/>
      <c r="AJ504" s="27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J505" s="25"/>
      <c r="K505" s="26"/>
      <c r="L505" s="25"/>
      <c r="N505" s="25"/>
      <c r="O505" s="25"/>
      <c r="P505" s="25"/>
      <c r="Q505" s="25"/>
      <c r="R505" s="25"/>
      <c r="S505" s="25"/>
      <c r="T505" s="25"/>
      <c r="V505" s="25"/>
      <c r="W505" s="25"/>
      <c r="X505" s="25"/>
      <c r="Y505" s="26"/>
      <c r="Z505" s="25"/>
      <c r="AA505" s="25"/>
      <c r="AB505" s="25"/>
      <c r="AC505" s="25"/>
      <c r="AD505" s="25"/>
      <c r="AH505" s="1"/>
      <c r="AI505" s="1"/>
      <c r="AJ505" s="27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J506" s="25"/>
      <c r="K506" s="26"/>
      <c r="L506" s="25"/>
      <c r="N506" s="25"/>
      <c r="O506" s="25"/>
      <c r="P506" s="25"/>
      <c r="Q506" s="25"/>
      <c r="R506" s="25"/>
      <c r="S506" s="25"/>
      <c r="T506" s="25"/>
      <c r="V506" s="25"/>
      <c r="W506" s="25"/>
      <c r="X506" s="25"/>
      <c r="Y506" s="26"/>
      <c r="Z506" s="25"/>
      <c r="AA506" s="25"/>
      <c r="AB506" s="25"/>
      <c r="AC506" s="25"/>
      <c r="AD506" s="25"/>
      <c r="AH506" s="1"/>
      <c r="AI506" s="1"/>
      <c r="AJ506" s="27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J507" s="25"/>
      <c r="K507" s="26"/>
      <c r="L507" s="25"/>
      <c r="N507" s="25"/>
      <c r="O507" s="25"/>
      <c r="P507" s="25"/>
      <c r="Q507" s="25"/>
      <c r="R507" s="25"/>
      <c r="S507" s="25"/>
      <c r="T507" s="25"/>
      <c r="V507" s="25"/>
      <c r="W507" s="25"/>
      <c r="X507" s="25"/>
      <c r="Y507" s="26"/>
      <c r="Z507" s="25"/>
      <c r="AA507" s="25"/>
      <c r="AB507" s="25"/>
      <c r="AC507" s="25"/>
      <c r="AD507" s="25"/>
      <c r="AH507" s="1"/>
      <c r="AI507" s="1"/>
      <c r="AJ507" s="27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J508" s="25"/>
      <c r="K508" s="26"/>
      <c r="L508" s="25"/>
      <c r="N508" s="25"/>
      <c r="O508" s="25"/>
      <c r="P508" s="25"/>
      <c r="Q508" s="25"/>
      <c r="R508" s="25"/>
      <c r="S508" s="25"/>
      <c r="T508" s="25"/>
      <c r="V508" s="25"/>
      <c r="W508" s="25"/>
      <c r="X508" s="25"/>
      <c r="Y508" s="26"/>
      <c r="Z508" s="25"/>
      <c r="AA508" s="25"/>
      <c r="AB508" s="25"/>
      <c r="AC508" s="25"/>
      <c r="AD508" s="25"/>
      <c r="AH508" s="1"/>
      <c r="AI508" s="1"/>
      <c r="AJ508" s="27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J509" s="25"/>
      <c r="K509" s="26"/>
      <c r="L509" s="25"/>
      <c r="N509" s="25"/>
      <c r="O509" s="25"/>
      <c r="P509" s="25"/>
      <c r="Q509" s="25"/>
      <c r="R509" s="25"/>
      <c r="S509" s="25"/>
      <c r="T509" s="25"/>
      <c r="V509" s="25"/>
      <c r="W509" s="25"/>
      <c r="X509" s="25"/>
      <c r="Y509" s="26"/>
      <c r="Z509" s="25"/>
      <c r="AA509" s="25"/>
      <c r="AB509" s="25"/>
      <c r="AC509" s="25"/>
      <c r="AD509" s="25"/>
      <c r="AH509" s="1"/>
      <c r="AI509" s="1"/>
      <c r="AJ509" s="27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J510" s="25"/>
      <c r="K510" s="26"/>
      <c r="L510" s="25"/>
      <c r="N510" s="25"/>
      <c r="O510" s="25"/>
      <c r="P510" s="25"/>
      <c r="Q510" s="25"/>
      <c r="R510" s="25"/>
      <c r="S510" s="25"/>
      <c r="T510" s="25"/>
      <c r="V510" s="25"/>
      <c r="W510" s="25"/>
      <c r="X510" s="25"/>
      <c r="Y510" s="26"/>
      <c r="Z510" s="25"/>
      <c r="AA510" s="25"/>
      <c r="AB510" s="25"/>
      <c r="AC510" s="25"/>
      <c r="AD510" s="25"/>
      <c r="AH510" s="1"/>
      <c r="AI510" s="1"/>
      <c r="AJ510" s="27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J511" s="25"/>
      <c r="K511" s="26"/>
      <c r="L511" s="25"/>
      <c r="N511" s="25"/>
      <c r="O511" s="25"/>
      <c r="P511" s="25"/>
      <c r="Q511" s="25"/>
      <c r="R511" s="25"/>
      <c r="S511" s="25"/>
      <c r="T511" s="25"/>
      <c r="V511" s="25"/>
      <c r="W511" s="25"/>
      <c r="X511" s="25"/>
      <c r="Y511" s="26"/>
      <c r="Z511" s="25"/>
      <c r="AA511" s="25"/>
      <c r="AB511" s="25"/>
      <c r="AC511" s="25"/>
      <c r="AD511" s="25"/>
      <c r="AH511" s="1"/>
      <c r="AI511" s="1"/>
      <c r="AJ511" s="27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J512" s="25"/>
      <c r="K512" s="26"/>
      <c r="L512" s="25"/>
      <c r="N512" s="25"/>
      <c r="O512" s="25"/>
      <c r="P512" s="25"/>
      <c r="Q512" s="25"/>
      <c r="R512" s="25"/>
      <c r="S512" s="25"/>
      <c r="T512" s="25"/>
      <c r="V512" s="25"/>
      <c r="W512" s="25"/>
      <c r="X512" s="25"/>
      <c r="Y512" s="26"/>
      <c r="Z512" s="25"/>
      <c r="AA512" s="25"/>
      <c r="AB512" s="25"/>
      <c r="AC512" s="25"/>
      <c r="AD512" s="25"/>
      <c r="AH512" s="1"/>
      <c r="AI512" s="1"/>
      <c r="AJ512" s="27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J513" s="25"/>
      <c r="K513" s="26"/>
      <c r="L513" s="25"/>
      <c r="N513" s="25"/>
      <c r="O513" s="25"/>
      <c r="P513" s="25"/>
      <c r="Q513" s="25"/>
      <c r="R513" s="25"/>
      <c r="S513" s="25"/>
      <c r="T513" s="25"/>
      <c r="V513" s="25"/>
      <c r="W513" s="25"/>
      <c r="X513" s="25"/>
      <c r="Y513" s="26"/>
      <c r="Z513" s="25"/>
      <c r="AA513" s="25"/>
      <c r="AB513" s="25"/>
      <c r="AC513" s="25"/>
      <c r="AD513" s="25"/>
      <c r="AH513" s="1"/>
      <c r="AI513" s="1"/>
      <c r="AJ513" s="27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J514" s="25"/>
      <c r="K514" s="26"/>
      <c r="L514" s="25"/>
      <c r="N514" s="25"/>
      <c r="O514" s="25"/>
      <c r="P514" s="25"/>
      <c r="Q514" s="25"/>
      <c r="R514" s="25"/>
      <c r="S514" s="25"/>
      <c r="T514" s="25"/>
      <c r="V514" s="25"/>
      <c r="W514" s="25"/>
      <c r="X514" s="25"/>
      <c r="Y514" s="26"/>
      <c r="Z514" s="25"/>
      <c r="AA514" s="25"/>
      <c r="AB514" s="25"/>
      <c r="AC514" s="25"/>
      <c r="AD514" s="25"/>
      <c r="AH514" s="1"/>
      <c r="AI514" s="1"/>
      <c r="AJ514" s="27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J515" s="25"/>
      <c r="K515" s="26"/>
      <c r="L515" s="25"/>
      <c r="N515" s="25"/>
      <c r="O515" s="25"/>
      <c r="P515" s="25"/>
      <c r="Q515" s="25"/>
      <c r="R515" s="25"/>
      <c r="S515" s="25"/>
      <c r="T515" s="25"/>
      <c r="V515" s="25"/>
      <c r="W515" s="25"/>
      <c r="X515" s="25"/>
      <c r="Y515" s="26"/>
      <c r="Z515" s="25"/>
      <c r="AA515" s="25"/>
      <c r="AB515" s="25"/>
      <c r="AC515" s="25"/>
      <c r="AD515" s="25"/>
      <c r="AH515" s="1"/>
      <c r="AI515" s="1"/>
      <c r="AJ515" s="27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J516" s="25"/>
      <c r="K516" s="26"/>
      <c r="L516" s="25"/>
      <c r="N516" s="25"/>
      <c r="O516" s="25"/>
      <c r="P516" s="25"/>
      <c r="Q516" s="25"/>
      <c r="R516" s="25"/>
      <c r="S516" s="25"/>
      <c r="T516" s="25"/>
      <c r="V516" s="25"/>
      <c r="W516" s="25"/>
      <c r="X516" s="25"/>
      <c r="Y516" s="26"/>
      <c r="Z516" s="25"/>
      <c r="AA516" s="25"/>
      <c r="AB516" s="25"/>
      <c r="AC516" s="25"/>
      <c r="AD516" s="25"/>
      <c r="AH516" s="1"/>
      <c r="AI516" s="1"/>
      <c r="AJ516" s="27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J517" s="25"/>
      <c r="K517" s="26"/>
      <c r="L517" s="25"/>
      <c r="N517" s="25"/>
      <c r="O517" s="25"/>
      <c r="P517" s="25"/>
      <c r="Q517" s="25"/>
      <c r="R517" s="25"/>
      <c r="S517" s="25"/>
      <c r="T517" s="25"/>
      <c r="V517" s="25"/>
      <c r="W517" s="25"/>
      <c r="X517" s="25"/>
      <c r="Y517" s="26"/>
      <c r="Z517" s="25"/>
      <c r="AA517" s="25"/>
      <c r="AB517" s="25"/>
      <c r="AC517" s="25"/>
      <c r="AD517" s="25"/>
      <c r="AH517" s="1"/>
      <c r="AI517" s="1"/>
      <c r="AJ517" s="27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J518" s="25"/>
      <c r="K518" s="26"/>
      <c r="L518" s="25"/>
      <c r="N518" s="25"/>
      <c r="O518" s="25"/>
      <c r="P518" s="25"/>
      <c r="Q518" s="25"/>
      <c r="R518" s="25"/>
      <c r="S518" s="25"/>
      <c r="T518" s="25"/>
      <c r="V518" s="25"/>
      <c r="W518" s="25"/>
      <c r="X518" s="25"/>
      <c r="Y518" s="26"/>
      <c r="Z518" s="25"/>
      <c r="AA518" s="25"/>
      <c r="AB518" s="25"/>
      <c r="AC518" s="25"/>
      <c r="AD518" s="25"/>
      <c r="AH518" s="1"/>
      <c r="AI518" s="1"/>
      <c r="AJ518" s="27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J519" s="25"/>
      <c r="K519" s="26"/>
      <c r="L519" s="25"/>
      <c r="N519" s="25"/>
      <c r="O519" s="25"/>
      <c r="P519" s="25"/>
      <c r="Q519" s="25"/>
      <c r="R519" s="25"/>
      <c r="S519" s="25"/>
      <c r="T519" s="25"/>
      <c r="V519" s="25"/>
      <c r="W519" s="25"/>
      <c r="X519" s="25"/>
      <c r="Y519" s="26"/>
      <c r="Z519" s="25"/>
      <c r="AA519" s="25"/>
      <c r="AB519" s="25"/>
      <c r="AC519" s="25"/>
      <c r="AD519" s="25"/>
      <c r="AH519" s="1"/>
      <c r="AI519" s="1"/>
      <c r="AJ519" s="27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J520" s="25"/>
      <c r="K520" s="26"/>
      <c r="L520" s="25"/>
      <c r="N520" s="25"/>
      <c r="O520" s="25"/>
      <c r="P520" s="25"/>
      <c r="Q520" s="25"/>
      <c r="R520" s="25"/>
      <c r="S520" s="25"/>
      <c r="T520" s="25"/>
      <c r="V520" s="25"/>
      <c r="W520" s="25"/>
      <c r="X520" s="25"/>
      <c r="Y520" s="26"/>
      <c r="Z520" s="25"/>
      <c r="AA520" s="25"/>
      <c r="AB520" s="25"/>
      <c r="AC520" s="25"/>
      <c r="AD520" s="25"/>
      <c r="AH520" s="1"/>
      <c r="AI520" s="1"/>
      <c r="AJ520" s="27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J521" s="25"/>
      <c r="K521" s="26"/>
      <c r="L521" s="25"/>
      <c r="N521" s="25"/>
      <c r="O521" s="25"/>
      <c r="P521" s="25"/>
      <c r="Q521" s="25"/>
      <c r="R521" s="25"/>
      <c r="S521" s="25"/>
      <c r="T521" s="25"/>
      <c r="V521" s="25"/>
      <c r="W521" s="25"/>
      <c r="X521" s="25"/>
      <c r="Y521" s="26"/>
      <c r="Z521" s="25"/>
      <c r="AA521" s="25"/>
      <c r="AB521" s="25"/>
      <c r="AC521" s="25"/>
      <c r="AD521" s="25"/>
      <c r="AH521" s="1"/>
      <c r="AI521" s="1"/>
      <c r="AJ521" s="27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J522" s="25"/>
      <c r="K522" s="26"/>
      <c r="L522" s="25"/>
      <c r="N522" s="25"/>
      <c r="O522" s="25"/>
      <c r="P522" s="25"/>
      <c r="Q522" s="25"/>
      <c r="R522" s="25"/>
      <c r="S522" s="25"/>
      <c r="T522" s="25"/>
      <c r="V522" s="25"/>
      <c r="W522" s="25"/>
      <c r="X522" s="25"/>
      <c r="Y522" s="26"/>
      <c r="Z522" s="25"/>
      <c r="AA522" s="25"/>
      <c r="AB522" s="25"/>
      <c r="AC522" s="25"/>
      <c r="AD522" s="25"/>
      <c r="AH522" s="1"/>
      <c r="AI522" s="1"/>
      <c r="AJ522" s="27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J523" s="25"/>
      <c r="K523" s="26"/>
      <c r="L523" s="25"/>
      <c r="N523" s="25"/>
      <c r="O523" s="25"/>
      <c r="P523" s="25"/>
      <c r="Q523" s="25"/>
      <c r="R523" s="25"/>
      <c r="S523" s="25"/>
      <c r="T523" s="25"/>
      <c r="V523" s="25"/>
      <c r="W523" s="25"/>
      <c r="X523" s="25"/>
      <c r="Y523" s="26"/>
      <c r="Z523" s="25"/>
      <c r="AA523" s="25"/>
      <c r="AB523" s="25"/>
      <c r="AC523" s="25"/>
      <c r="AD523" s="25"/>
      <c r="AH523" s="1"/>
      <c r="AI523" s="1"/>
      <c r="AJ523" s="27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J524" s="25"/>
      <c r="K524" s="26"/>
      <c r="L524" s="25"/>
      <c r="N524" s="25"/>
      <c r="O524" s="25"/>
      <c r="P524" s="25"/>
      <c r="Q524" s="25"/>
      <c r="R524" s="25"/>
      <c r="S524" s="25"/>
      <c r="T524" s="25"/>
      <c r="V524" s="25"/>
      <c r="W524" s="25"/>
      <c r="X524" s="25"/>
      <c r="Y524" s="26"/>
      <c r="Z524" s="25"/>
      <c r="AA524" s="25"/>
      <c r="AB524" s="25"/>
      <c r="AC524" s="25"/>
      <c r="AD524" s="25"/>
      <c r="AH524" s="1"/>
      <c r="AI524" s="1"/>
      <c r="AJ524" s="27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J525" s="25"/>
      <c r="K525" s="26"/>
      <c r="L525" s="25"/>
      <c r="N525" s="25"/>
      <c r="O525" s="25"/>
      <c r="P525" s="25"/>
      <c r="Q525" s="25"/>
      <c r="R525" s="25"/>
      <c r="S525" s="25"/>
      <c r="T525" s="25"/>
      <c r="V525" s="25"/>
      <c r="W525" s="25"/>
      <c r="X525" s="25"/>
      <c r="Y525" s="26"/>
      <c r="Z525" s="25"/>
      <c r="AA525" s="25"/>
      <c r="AB525" s="25"/>
      <c r="AC525" s="25"/>
      <c r="AD525" s="25"/>
      <c r="AH525" s="1"/>
      <c r="AI525" s="1"/>
      <c r="AJ525" s="27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J526" s="25"/>
      <c r="K526" s="26"/>
      <c r="L526" s="25"/>
      <c r="N526" s="25"/>
      <c r="O526" s="25"/>
      <c r="P526" s="25"/>
      <c r="Q526" s="25"/>
      <c r="R526" s="25"/>
      <c r="S526" s="25"/>
      <c r="T526" s="25"/>
      <c r="V526" s="25"/>
      <c r="W526" s="25"/>
      <c r="X526" s="25"/>
      <c r="Y526" s="26"/>
      <c r="Z526" s="25"/>
      <c r="AA526" s="25"/>
      <c r="AB526" s="25"/>
      <c r="AC526" s="25"/>
      <c r="AD526" s="25"/>
      <c r="AH526" s="1"/>
      <c r="AI526" s="1"/>
      <c r="AJ526" s="27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J527" s="25"/>
      <c r="K527" s="26"/>
      <c r="L527" s="25"/>
      <c r="N527" s="25"/>
      <c r="O527" s="25"/>
      <c r="P527" s="25"/>
      <c r="Q527" s="25"/>
      <c r="R527" s="25"/>
      <c r="S527" s="25"/>
      <c r="T527" s="25"/>
      <c r="V527" s="25"/>
      <c r="W527" s="25"/>
      <c r="X527" s="25"/>
      <c r="Y527" s="26"/>
      <c r="Z527" s="25"/>
      <c r="AA527" s="25"/>
      <c r="AB527" s="25"/>
      <c r="AC527" s="25"/>
      <c r="AD527" s="25"/>
      <c r="AH527" s="1"/>
      <c r="AI527" s="1"/>
      <c r="AJ527" s="27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J528" s="25"/>
      <c r="K528" s="26"/>
      <c r="L528" s="25"/>
      <c r="N528" s="25"/>
      <c r="O528" s="25"/>
      <c r="P528" s="25"/>
      <c r="Q528" s="25"/>
      <c r="R528" s="25"/>
      <c r="S528" s="25"/>
      <c r="T528" s="25"/>
      <c r="V528" s="25"/>
      <c r="W528" s="25"/>
      <c r="X528" s="25"/>
      <c r="Y528" s="26"/>
      <c r="Z528" s="25"/>
      <c r="AA528" s="25"/>
      <c r="AB528" s="25"/>
      <c r="AC528" s="25"/>
      <c r="AD528" s="25"/>
      <c r="AH528" s="1"/>
      <c r="AI528" s="1"/>
      <c r="AJ528" s="27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J529" s="25"/>
      <c r="K529" s="26"/>
      <c r="L529" s="25"/>
      <c r="N529" s="25"/>
      <c r="O529" s="25"/>
      <c r="P529" s="25"/>
      <c r="Q529" s="25"/>
      <c r="R529" s="25"/>
      <c r="S529" s="25"/>
      <c r="T529" s="25"/>
      <c r="V529" s="25"/>
      <c r="W529" s="25"/>
      <c r="X529" s="25"/>
      <c r="Y529" s="26"/>
      <c r="Z529" s="25"/>
      <c r="AA529" s="25"/>
      <c r="AB529" s="25"/>
      <c r="AC529" s="25"/>
      <c r="AD529" s="25"/>
      <c r="AH529" s="1"/>
      <c r="AI529" s="1"/>
      <c r="AJ529" s="27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J530" s="25"/>
      <c r="K530" s="26"/>
      <c r="L530" s="25"/>
      <c r="N530" s="25"/>
      <c r="O530" s="25"/>
      <c r="P530" s="25"/>
      <c r="Q530" s="25"/>
      <c r="R530" s="25"/>
      <c r="S530" s="25"/>
      <c r="T530" s="25"/>
      <c r="V530" s="25"/>
      <c r="W530" s="25"/>
      <c r="X530" s="25"/>
      <c r="Y530" s="26"/>
      <c r="Z530" s="25"/>
      <c r="AA530" s="25"/>
      <c r="AB530" s="25"/>
      <c r="AC530" s="25"/>
      <c r="AD530" s="25"/>
      <c r="AH530" s="1"/>
      <c r="AI530" s="1"/>
      <c r="AJ530" s="27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J531" s="25"/>
      <c r="K531" s="26"/>
      <c r="L531" s="25"/>
      <c r="N531" s="25"/>
      <c r="O531" s="25"/>
      <c r="P531" s="25"/>
      <c r="Q531" s="25"/>
      <c r="R531" s="25"/>
      <c r="S531" s="25"/>
      <c r="T531" s="25"/>
      <c r="V531" s="25"/>
      <c r="W531" s="25"/>
      <c r="X531" s="25"/>
      <c r="Y531" s="26"/>
      <c r="Z531" s="25"/>
      <c r="AA531" s="25"/>
      <c r="AB531" s="25"/>
      <c r="AC531" s="25"/>
      <c r="AD531" s="25"/>
      <c r="AH531" s="1"/>
      <c r="AI531" s="1"/>
      <c r="AJ531" s="27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J532" s="25"/>
      <c r="K532" s="26"/>
      <c r="L532" s="25"/>
      <c r="N532" s="25"/>
      <c r="O532" s="25"/>
      <c r="P532" s="25"/>
      <c r="Q532" s="25"/>
      <c r="R532" s="25"/>
      <c r="S532" s="25"/>
      <c r="T532" s="25"/>
      <c r="V532" s="25"/>
      <c r="W532" s="25"/>
      <c r="X532" s="25"/>
      <c r="Y532" s="26"/>
      <c r="Z532" s="25"/>
      <c r="AA532" s="25"/>
      <c r="AB532" s="25"/>
      <c r="AC532" s="25"/>
      <c r="AD532" s="25"/>
      <c r="AH532" s="1"/>
      <c r="AI532" s="1"/>
      <c r="AJ532" s="27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J533" s="25"/>
      <c r="K533" s="26"/>
      <c r="L533" s="25"/>
      <c r="N533" s="25"/>
      <c r="O533" s="25"/>
      <c r="P533" s="25"/>
      <c r="Q533" s="25"/>
      <c r="R533" s="25"/>
      <c r="S533" s="25"/>
      <c r="T533" s="25"/>
      <c r="V533" s="25"/>
      <c r="W533" s="25"/>
      <c r="X533" s="25"/>
      <c r="Y533" s="26"/>
      <c r="Z533" s="25"/>
      <c r="AA533" s="25"/>
      <c r="AB533" s="25"/>
      <c r="AC533" s="25"/>
      <c r="AD533" s="25"/>
      <c r="AH533" s="1"/>
      <c r="AI533" s="1"/>
      <c r="AJ533" s="27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J534" s="25"/>
      <c r="K534" s="26"/>
      <c r="L534" s="25"/>
      <c r="N534" s="25"/>
      <c r="O534" s="25"/>
      <c r="P534" s="25"/>
      <c r="Q534" s="25"/>
      <c r="R534" s="25"/>
      <c r="S534" s="25"/>
      <c r="T534" s="25"/>
      <c r="V534" s="25"/>
      <c r="W534" s="25"/>
      <c r="X534" s="25"/>
      <c r="Y534" s="26"/>
      <c r="Z534" s="25"/>
      <c r="AA534" s="25"/>
      <c r="AB534" s="25"/>
      <c r="AC534" s="25"/>
      <c r="AD534" s="25"/>
      <c r="AH534" s="1"/>
      <c r="AI534" s="1"/>
      <c r="AJ534" s="27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J535" s="25"/>
      <c r="K535" s="26"/>
      <c r="L535" s="25"/>
      <c r="N535" s="25"/>
      <c r="O535" s="25"/>
      <c r="P535" s="25"/>
      <c r="Q535" s="25"/>
      <c r="R535" s="25"/>
      <c r="S535" s="25"/>
      <c r="T535" s="25"/>
      <c r="V535" s="25"/>
      <c r="W535" s="25"/>
      <c r="X535" s="25"/>
      <c r="Y535" s="26"/>
      <c r="Z535" s="25"/>
      <c r="AA535" s="25"/>
      <c r="AB535" s="25"/>
      <c r="AC535" s="25"/>
      <c r="AD535" s="25"/>
      <c r="AH535" s="1"/>
      <c r="AI535" s="1"/>
      <c r="AJ535" s="27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J536" s="25"/>
      <c r="K536" s="26"/>
      <c r="L536" s="25"/>
      <c r="N536" s="25"/>
      <c r="O536" s="25"/>
      <c r="P536" s="25"/>
      <c r="Q536" s="25"/>
      <c r="R536" s="25"/>
      <c r="S536" s="25"/>
      <c r="T536" s="25"/>
      <c r="V536" s="25"/>
      <c r="W536" s="25"/>
      <c r="X536" s="25"/>
      <c r="Y536" s="26"/>
      <c r="Z536" s="25"/>
      <c r="AA536" s="25"/>
      <c r="AB536" s="25"/>
      <c r="AC536" s="25"/>
      <c r="AD536" s="25"/>
      <c r="AH536" s="1"/>
      <c r="AI536" s="1"/>
      <c r="AJ536" s="27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J537" s="25"/>
      <c r="K537" s="26"/>
      <c r="L537" s="25"/>
      <c r="N537" s="25"/>
      <c r="O537" s="25"/>
      <c r="P537" s="25"/>
      <c r="Q537" s="25"/>
      <c r="R537" s="25"/>
      <c r="S537" s="25"/>
      <c r="T537" s="25"/>
      <c r="V537" s="25"/>
      <c r="W537" s="25"/>
      <c r="X537" s="25"/>
      <c r="Y537" s="26"/>
      <c r="Z537" s="25"/>
      <c r="AA537" s="25"/>
      <c r="AB537" s="25"/>
      <c r="AC537" s="25"/>
      <c r="AD537" s="25"/>
      <c r="AH537" s="1"/>
      <c r="AI537" s="1"/>
      <c r="AJ537" s="27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J538" s="25"/>
      <c r="K538" s="26"/>
      <c r="L538" s="25"/>
      <c r="N538" s="25"/>
      <c r="O538" s="25"/>
      <c r="P538" s="25"/>
      <c r="Q538" s="25"/>
      <c r="R538" s="25"/>
      <c r="S538" s="25"/>
      <c r="T538" s="25"/>
      <c r="V538" s="25"/>
      <c r="W538" s="25"/>
      <c r="X538" s="25"/>
      <c r="Y538" s="26"/>
      <c r="Z538" s="25"/>
      <c r="AA538" s="25"/>
      <c r="AB538" s="25"/>
      <c r="AC538" s="25"/>
      <c r="AD538" s="25"/>
      <c r="AH538" s="1"/>
      <c r="AI538" s="1"/>
      <c r="AJ538" s="27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J539" s="25"/>
      <c r="K539" s="26"/>
      <c r="L539" s="25"/>
      <c r="N539" s="25"/>
      <c r="O539" s="25"/>
      <c r="P539" s="25"/>
      <c r="Q539" s="25"/>
      <c r="R539" s="25"/>
      <c r="S539" s="25"/>
      <c r="T539" s="25"/>
      <c r="V539" s="25"/>
      <c r="W539" s="25"/>
      <c r="X539" s="25"/>
      <c r="Y539" s="26"/>
      <c r="Z539" s="25"/>
      <c r="AA539" s="25"/>
      <c r="AB539" s="25"/>
      <c r="AC539" s="25"/>
      <c r="AD539" s="25"/>
      <c r="AH539" s="1"/>
      <c r="AI539" s="1"/>
      <c r="AJ539" s="27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J540" s="25"/>
      <c r="K540" s="26"/>
      <c r="L540" s="25"/>
      <c r="N540" s="25"/>
      <c r="O540" s="25"/>
      <c r="P540" s="25"/>
      <c r="Q540" s="25"/>
      <c r="R540" s="25"/>
      <c r="S540" s="25"/>
      <c r="T540" s="25"/>
      <c r="V540" s="25"/>
      <c r="W540" s="25"/>
      <c r="X540" s="25"/>
      <c r="Y540" s="26"/>
      <c r="Z540" s="25"/>
      <c r="AA540" s="25"/>
      <c r="AB540" s="25"/>
      <c r="AC540" s="25"/>
      <c r="AD540" s="25"/>
      <c r="AH540" s="1"/>
      <c r="AI540" s="1"/>
      <c r="AJ540" s="27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J541" s="25"/>
      <c r="K541" s="26"/>
      <c r="L541" s="25"/>
      <c r="N541" s="25"/>
      <c r="O541" s="25"/>
      <c r="P541" s="25"/>
      <c r="Q541" s="25"/>
      <c r="R541" s="25"/>
      <c r="S541" s="25"/>
      <c r="T541" s="25"/>
      <c r="V541" s="25"/>
      <c r="W541" s="25"/>
      <c r="X541" s="25"/>
      <c r="Y541" s="26"/>
      <c r="Z541" s="25"/>
      <c r="AA541" s="25"/>
      <c r="AB541" s="25"/>
      <c r="AC541" s="25"/>
      <c r="AD541" s="25"/>
      <c r="AH541" s="1"/>
      <c r="AI541" s="1"/>
      <c r="AJ541" s="27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J542" s="25"/>
      <c r="K542" s="26"/>
      <c r="L542" s="25"/>
      <c r="N542" s="25"/>
      <c r="O542" s="25"/>
      <c r="P542" s="25"/>
      <c r="Q542" s="25"/>
      <c r="R542" s="25"/>
      <c r="S542" s="25"/>
      <c r="T542" s="25"/>
      <c r="V542" s="25"/>
      <c r="W542" s="25"/>
      <c r="X542" s="25"/>
      <c r="Y542" s="26"/>
      <c r="Z542" s="25"/>
      <c r="AA542" s="25"/>
      <c r="AB542" s="25"/>
      <c r="AC542" s="25"/>
      <c r="AD542" s="25"/>
      <c r="AH542" s="1"/>
      <c r="AI542" s="1"/>
      <c r="AJ542" s="27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J543" s="25"/>
      <c r="K543" s="26"/>
      <c r="L543" s="25"/>
      <c r="N543" s="25"/>
      <c r="O543" s="25"/>
      <c r="P543" s="25"/>
      <c r="Q543" s="25"/>
      <c r="R543" s="25"/>
      <c r="S543" s="25"/>
      <c r="T543" s="25"/>
      <c r="V543" s="25"/>
      <c r="W543" s="25"/>
      <c r="X543" s="25"/>
      <c r="Y543" s="26"/>
      <c r="Z543" s="25"/>
      <c r="AA543" s="25"/>
      <c r="AB543" s="25"/>
      <c r="AC543" s="25"/>
      <c r="AD543" s="25"/>
      <c r="AH543" s="1"/>
      <c r="AI543" s="1"/>
      <c r="AJ543" s="27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J544" s="25"/>
      <c r="K544" s="26"/>
      <c r="L544" s="25"/>
      <c r="N544" s="25"/>
      <c r="O544" s="25"/>
      <c r="P544" s="25"/>
      <c r="Q544" s="25"/>
      <c r="R544" s="25"/>
      <c r="S544" s="25"/>
      <c r="T544" s="25"/>
      <c r="V544" s="25"/>
      <c r="W544" s="25"/>
      <c r="X544" s="25"/>
      <c r="Y544" s="26"/>
      <c r="Z544" s="25"/>
      <c r="AA544" s="25"/>
      <c r="AB544" s="25"/>
      <c r="AC544" s="25"/>
      <c r="AD544" s="25"/>
      <c r="AH544" s="1"/>
      <c r="AI544" s="1"/>
      <c r="AJ544" s="27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J545" s="25"/>
      <c r="K545" s="26"/>
      <c r="L545" s="25"/>
      <c r="N545" s="25"/>
      <c r="O545" s="25"/>
      <c r="P545" s="25"/>
      <c r="Q545" s="25"/>
      <c r="R545" s="25"/>
      <c r="S545" s="25"/>
      <c r="T545" s="25"/>
      <c r="V545" s="25"/>
      <c r="W545" s="25"/>
      <c r="X545" s="25"/>
      <c r="Y545" s="26"/>
      <c r="Z545" s="25"/>
      <c r="AA545" s="25"/>
      <c r="AB545" s="25"/>
      <c r="AC545" s="25"/>
      <c r="AD545" s="25"/>
      <c r="AH545" s="1"/>
      <c r="AI545" s="1"/>
      <c r="AJ545" s="27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J546" s="25"/>
      <c r="K546" s="26"/>
      <c r="L546" s="25"/>
      <c r="N546" s="25"/>
      <c r="O546" s="25"/>
      <c r="P546" s="25"/>
      <c r="Q546" s="25"/>
      <c r="R546" s="25"/>
      <c r="S546" s="25"/>
      <c r="T546" s="25"/>
      <c r="V546" s="25"/>
      <c r="W546" s="25"/>
      <c r="X546" s="25"/>
      <c r="Y546" s="26"/>
      <c r="Z546" s="25"/>
      <c r="AA546" s="25"/>
      <c r="AB546" s="25"/>
      <c r="AC546" s="25"/>
      <c r="AD546" s="25"/>
      <c r="AH546" s="1"/>
      <c r="AI546" s="1"/>
      <c r="AJ546" s="27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J547" s="25"/>
      <c r="K547" s="26"/>
      <c r="L547" s="25"/>
      <c r="N547" s="25"/>
      <c r="O547" s="25"/>
      <c r="P547" s="25"/>
      <c r="Q547" s="25"/>
      <c r="R547" s="25"/>
      <c r="S547" s="25"/>
      <c r="T547" s="25"/>
      <c r="V547" s="25"/>
      <c r="W547" s="25"/>
      <c r="X547" s="25"/>
      <c r="Y547" s="26"/>
      <c r="Z547" s="25"/>
      <c r="AA547" s="25"/>
      <c r="AB547" s="25"/>
      <c r="AC547" s="25"/>
      <c r="AD547" s="25"/>
      <c r="AH547" s="1"/>
      <c r="AI547" s="1"/>
      <c r="AJ547" s="27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J548" s="25"/>
      <c r="K548" s="26"/>
      <c r="L548" s="25"/>
      <c r="N548" s="25"/>
      <c r="O548" s="25"/>
      <c r="P548" s="25"/>
      <c r="Q548" s="25"/>
      <c r="R548" s="25"/>
      <c r="S548" s="25"/>
      <c r="T548" s="25"/>
      <c r="V548" s="25"/>
      <c r="W548" s="25"/>
      <c r="X548" s="25"/>
      <c r="Y548" s="26"/>
      <c r="Z548" s="25"/>
      <c r="AA548" s="25"/>
      <c r="AB548" s="25"/>
      <c r="AC548" s="25"/>
      <c r="AD548" s="25"/>
      <c r="AH548" s="1"/>
      <c r="AI548" s="1"/>
      <c r="AJ548" s="27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J549" s="25"/>
      <c r="K549" s="26"/>
      <c r="L549" s="25"/>
      <c r="N549" s="25"/>
      <c r="O549" s="25"/>
      <c r="P549" s="25"/>
      <c r="Q549" s="25"/>
      <c r="R549" s="25"/>
      <c r="S549" s="25"/>
      <c r="T549" s="25"/>
      <c r="V549" s="25"/>
      <c r="W549" s="25"/>
      <c r="X549" s="25"/>
      <c r="Y549" s="26"/>
      <c r="Z549" s="25"/>
      <c r="AA549" s="25"/>
      <c r="AB549" s="25"/>
      <c r="AC549" s="25"/>
      <c r="AD549" s="25"/>
      <c r="AH549" s="1"/>
      <c r="AI549" s="1"/>
      <c r="AJ549" s="27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J550" s="25"/>
      <c r="K550" s="26"/>
      <c r="L550" s="25"/>
      <c r="N550" s="25"/>
      <c r="O550" s="25"/>
      <c r="P550" s="25"/>
      <c r="Q550" s="25"/>
      <c r="R550" s="25"/>
      <c r="S550" s="25"/>
      <c r="T550" s="25"/>
      <c r="V550" s="25"/>
      <c r="W550" s="25"/>
      <c r="X550" s="25"/>
      <c r="Y550" s="26"/>
      <c r="Z550" s="25"/>
      <c r="AA550" s="25"/>
      <c r="AB550" s="25"/>
      <c r="AC550" s="25"/>
      <c r="AD550" s="25"/>
      <c r="AH550" s="1"/>
      <c r="AI550" s="1"/>
      <c r="AJ550" s="27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J551" s="25"/>
      <c r="K551" s="26"/>
      <c r="L551" s="25"/>
      <c r="N551" s="25"/>
      <c r="O551" s="25"/>
      <c r="P551" s="25"/>
      <c r="Q551" s="25"/>
      <c r="R551" s="25"/>
      <c r="S551" s="25"/>
      <c r="T551" s="25"/>
      <c r="V551" s="25"/>
      <c r="W551" s="25"/>
      <c r="X551" s="25"/>
      <c r="Y551" s="26"/>
      <c r="Z551" s="25"/>
      <c r="AA551" s="25"/>
      <c r="AB551" s="25"/>
      <c r="AC551" s="25"/>
      <c r="AD551" s="25"/>
      <c r="AH551" s="1"/>
      <c r="AI551" s="1"/>
      <c r="AJ551" s="27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J552" s="25"/>
      <c r="K552" s="26"/>
      <c r="L552" s="25"/>
      <c r="N552" s="25"/>
      <c r="O552" s="25"/>
      <c r="P552" s="25"/>
      <c r="Q552" s="25"/>
      <c r="R552" s="25"/>
      <c r="S552" s="25"/>
      <c r="T552" s="25"/>
      <c r="V552" s="25"/>
      <c r="W552" s="25"/>
      <c r="X552" s="25"/>
      <c r="Y552" s="26"/>
      <c r="Z552" s="25"/>
      <c r="AA552" s="25"/>
      <c r="AB552" s="25"/>
      <c r="AC552" s="25"/>
      <c r="AD552" s="25"/>
      <c r="AH552" s="1"/>
      <c r="AI552" s="1"/>
      <c r="AJ552" s="27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J553" s="25"/>
      <c r="K553" s="26"/>
      <c r="L553" s="25"/>
      <c r="N553" s="25"/>
      <c r="O553" s="25"/>
      <c r="P553" s="25"/>
      <c r="Q553" s="25"/>
      <c r="R553" s="25"/>
      <c r="S553" s="25"/>
      <c r="T553" s="25"/>
      <c r="V553" s="25"/>
      <c r="W553" s="25"/>
      <c r="X553" s="25"/>
      <c r="Y553" s="26"/>
      <c r="Z553" s="25"/>
      <c r="AA553" s="25"/>
      <c r="AB553" s="25"/>
      <c r="AC553" s="25"/>
      <c r="AD553" s="25"/>
      <c r="AH553" s="1"/>
      <c r="AI553" s="1"/>
      <c r="AJ553" s="27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J554" s="25"/>
      <c r="K554" s="26"/>
      <c r="L554" s="25"/>
      <c r="N554" s="25"/>
      <c r="O554" s="25"/>
      <c r="P554" s="25"/>
      <c r="Q554" s="25"/>
      <c r="R554" s="25"/>
      <c r="S554" s="25"/>
      <c r="T554" s="25"/>
      <c r="V554" s="25"/>
      <c r="W554" s="25"/>
      <c r="X554" s="25"/>
      <c r="Y554" s="26"/>
      <c r="Z554" s="25"/>
      <c r="AA554" s="25"/>
      <c r="AB554" s="25"/>
      <c r="AC554" s="25"/>
      <c r="AD554" s="25"/>
      <c r="AH554" s="1"/>
      <c r="AI554" s="1"/>
      <c r="AJ554" s="27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J555" s="25"/>
      <c r="K555" s="26"/>
      <c r="L555" s="25"/>
      <c r="N555" s="25"/>
      <c r="O555" s="25"/>
      <c r="P555" s="25"/>
      <c r="Q555" s="25"/>
      <c r="R555" s="25"/>
      <c r="S555" s="25"/>
      <c r="T555" s="25"/>
      <c r="V555" s="25"/>
      <c r="W555" s="25"/>
      <c r="X555" s="25"/>
      <c r="Y555" s="26"/>
      <c r="Z555" s="25"/>
      <c r="AA555" s="25"/>
      <c r="AB555" s="25"/>
      <c r="AC555" s="25"/>
      <c r="AD555" s="25"/>
      <c r="AH555" s="1"/>
      <c r="AI555" s="1"/>
      <c r="AJ555" s="27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J556" s="25"/>
      <c r="K556" s="26"/>
      <c r="L556" s="25"/>
      <c r="N556" s="25"/>
      <c r="O556" s="25"/>
      <c r="P556" s="25"/>
      <c r="Q556" s="25"/>
      <c r="R556" s="25"/>
      <c r="S556" s="25"/>
      <c r="T556" s="25"/>
      <c r="V556" s="25"/>
      <c r="W556" s="25"/>
      <c r="X556" s="25"/>
      <c r="Y556" s="26"/>
      <c r="Z556" s="25"/>
      <c r="AA556" s="25"/>
      <c r="AB556" s="25"/>
      <c r="AC556" s="25"/>
      <c r="AD556" s="25"/>
      <c r="AH556" s="1"/>
      <c r="AI556" s="1"/>
      <c r="AJ556" s="27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J557" s="25"/>
      <c r="K557" s="26"/>
      <c r="L557" s="25"/>
      <c r="N557" s="25"/>
      <c r="O557" s="25"/>
      <c r="P557" s="25"/>
      <c r="Q557" s="25"/>
      <c r="R557" s="25"/>
      <c r="S557" s="25"/>
      <c r="T557" s="25"/>
      <c r="V557" s="25"/>
      <c r="W557" s="25"/>
      <c r="X557" s="25"/>
      <c r="Y557" s="26"/>
      <c r="Z557" s="25"/>
      <c r="AA557" s="25"/>
      <c r="AB557" s="25"/>
      <c r="AC557" s="25"/>
      <c r="AD557" s="25"/>
      <c r="AH557" s="1"/>
      <c r="AI557" s="1"/>
      <c r="AJ557" s="27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J558" s="25"/>
      <c r="K558" s="26"/>
      <c r="L558" s="25"/>
      <c r="N558" s="25"/>
      <c r="O558" s="25"/>
      <c r="P558" s="25"/>
      <c r="Q558" s="25"/>
      <c r="R558" s="25"/>
      <c r="S558" s="25"/>
      <c r="T558" s="25"/>
      <c r="V558" s="25"/>
      <c r="W558" s="25"/>
      <c r="X558" s="25"/>
      <c r="Y558" s="26"/>
      <c r="Z558" s="25"/>
      <c r="AA558" s="25"/>
      <c r="AB558" s="25"/>
      <c r="AC558" s="25"/>
      <c r="AD558" s="25"/>
      <c r="AH558" s="1"/>
      <c r="AI558" s="1"/>
      <c r="AJ558" s="27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J559" s="25"/>
      <c r="K559" s="26"/>
      <c r="L559" s="25"/>
      <c r="N559" s="25"/>
      <c r="O559" s="25"/>
      <c r="P559" s="25"/>
      <c r="Q559" s="25"/>
      <c r="R559" s="25"/>
      <c r="S559" s="25"/>
      <c r="T559" s="25"/>
      <c r="V559" s="25"/>
      <c r="W559" s="25"/>
      <c r="X559" s="25"/>
      <c r="Y559" s="26"/>
      <c r="Z559" s="25"/>
      <c r="AA559" s="25"/>
      <c r="AB559" s="25"/>
      <c r="AC559" s="25"/>
      <c r="AD559" s="25"/>
      <c r="AH559" s="1"/>
      <c r="AI559" s="1"/>
      <c r="AJ559" s="27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J560" s="25"/>
      <c r="K560" s="26"/>
      <c r="L560" s="25"/>
      <c r="N560" s="25"/>
      <c r="O560" s="25"/>
      <c r="P560" s="25"/>
      <c r="Q560" s="25"/>
      <c r="R560" s="25"/>
      <c r="S560" s="25"/>
      <c r="T560" s="25"/>
      <c r="V560" s="25"/>
      <c r="W560" s="25"/>
      <c r="X560" s="25"/>
      <c r="Y560" s="26"/>
      <c r="Z560" s="25"/>
      <c r="AA560" s="25"/>
      <c r="AB560" s="25"/>
      <c r="AC560" s="25"/>
      <c r="AD560" s="25"/>
      <c r="AH560" s="1"/>
      <c r="AI560" s="1"/>
      <c r="AJ560" s="27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J561" s="25"/>
      <c r="K561" s="26"/>
      <c r="L561" s="25"/>
      <c r="N561" s="25"/>
      <c r="O561" s="25"/>
      <c r="P561" s="25"/>
      <c r="Q561" s="25"/>
      <c r="R561" s="25"/>
      <c r="S561" s="25"/>
      <c r="T561" s="25"/>
      <c r="V561" s="25"/>
      <c r="W561" s="25"/>
      <c r="X561" s="25"/>
      <c r="Y561" s="26"/>
      <c r="Z561" s="25"/>
      <c r="AA561" s="25"/>
      <c r="AB561" s="25"/>
      <c r="AC561" s="25"/>
      <c r="AD561" s="25"/>
      <c r="AH561" s="1"/>
      <c r="AI561" s="1"/>
      <c r="AJ561" s="27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J562" s="25"/>
      <c r="K562" s="26"/>
      <c r="L562" s="25"/>
      <c r="N562" s="25"/>
      <c r="O562" s="25"/>
      <c r="P562" s="25"/>
      <c r="Q562" s="25"/>
      <c r="R562" s="25"/>
      <c r="S562" s="25"/>
      <c r="T562" s="25"/>
      <c r="V562" s="25"/>
      <c r="W562" s="25"/>
      <c r="X562" s="25"/>
      <c r="Y562" s="26"/>
      <c r="Z562" s="25"/>
      <c r="AA562" s="25"/>
      <c r="AB562" s="25"/>
      <c r="AC562" s="25"/>
      <c r="AD562" s="25"/>
      <c r="AH562" s="1"/>
      <c r="AI562" s="1"/>
      <c r="AJ562" s="27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J563" s="25"/>
      <c r="K563" s="26"/>
      <c r="L563" s="25"/>
      <c r="N563" s="25"/>
      <c r="O563" s="25"/>
      <c r="P563" s="25"/>
      <c r="Q563" s="25"/>
      <c r="R563" s="25"/>
      <c r="S563" s="25"/>
      <c r="T563" s="25"/>
      <c r="V563" s="25"/>
      <c r="W563" s="25"/>
      <c r="X563" s="25"/>
      <c r="Y563" s="26"/>
      <c r="Z563" s="25"/>
      <c r="AA563" s="25"/>
      <c r="AB563" s="25"/>
      <c r="AC563" s="25"/>
      <c r="AD563" s="25"/>
      <c r="AH563" s="1"/>
      <c r="AI563" s="1"/>
      <c r="AJ563" s="27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J564" s="25"/>
      <c r="K564" s="26"/>
      <c r="L564" s="25"/>
      <c r="N564" s="25"/>
      <c r="O564" s="25"/>
      <c r="P564" s="25"/>
      <c r="Q564" s="25"/>
      <c r="R564" s="25"/>
      <c r="S564" s="25"/>
      <c r="T564" s="25"/>
      <c r="V564" s="25"/>
      <c r="W564" s="25"/>
      <c r="X564" s="25"/>
      <c r="Y564" s="26"/>
      <c r="Z564" s="25"/>
      <c r="AA564" s="25"/>
      <c r="AB564" s="25"/>
      <c r="AC564" s="25"/>
      <c r="AD564" s="25"/>
      <c r="AH564" s="1"/>
      <c r="AI564" s="1"/>
      <c r="AJ564" s="27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J565" s="25"/>
      <c r="K565" s="26"/>
      <c r="L565" s="25"/>
      <c r="N565" s="25"/>
      <c r="O565" s="25"/>
      <c r="P565" s="25"/>
      <c r="Q565" s="25"/>
      <c r="R565" s="25"/>
      <c r="S565" s="25"/>
      <c r="T565" s="25"/>
      <c r="V565" s="25"/>
      <c r="W565" s="25"/>
      <c r="X565" s="25"/>
      <c r="Y565" s="26"/>
      <c r="Z565" s="25"/>
      <c r="AA565" s="25"/>
      <c r="AB565" s="25"/>
      <c r="AC565" s="25"/>
      <c r="AD565" s="25"/>
      <c r="AH565" s="1"/>
      <c r="AI565" s="1"/>
      <c r="AJ565" s="27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J566" s="25"/>
      <c r="K566" s="26"/>
      <c r="L566" s="25"/>
      <c r="N566" s="25"/>
      <c r="O566" s="25"/>
      <c r="P566" s="25"/>
      <c r="Q566" s="25"/>
      <c r="R566" s="25"/>
      <c r="S566" s="25"/>
      <c r="T566" s="25"/>
      <c r="V566" s="25"/>
      <c r="W566" s="25"/>
      <c r="X566" s="25"/>
      <c r="Y566" s="26"/>
      <c r="Z566" s="25"/>
      <c r="AA566" s="25"/>
      <c r="AB566" s="25"/>
      <c r="AC566" s="25"/>
      <c r="AD566" s="25"/>
      <c r="AH566" s="1"/>
      <c r="AI566" s="1"/>
      <c r="AJ566" s="27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J567" s="25"/>
      <c r="K567" s="26"/>
      <c r="L567" s="25"/>
      <c r="N567" s="25"/>
      <c r="O567" s="25"/>
      <c r="P567" s="25"/>
      <c r="Q567" s="25"/>
      <c r="R567" s="25"/>
      <c r="S567" s="25"/>
      <c r="T567" s="25"/>
      <c r="V567" s="25"/>
      <c r="W567" s="25"/>
      <c r="X567" s="25"/>
      <c r="Y567" s="26"/>
      <c r="Z567" s="25"/>
      <c r="AA567" s="25"/>
      <c r="AB567" s="25"/>
      <c r="AC567" s="25"/>
      <c r="AD567" s="25"/>
      <c r="AH567" s="1"/>
      <c r="AI567" s="1"/>
      <c r="AJ567" s="27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J568" s="25"/>
      <c r="K568" s="26"/>
      <c r="L568" s="25"/>
      <c r="N568" s="25"/>
      <c r="O568" s="25"/>
      <c r="P568" s="25"/>
      <c r="Q568" s="25"/>
      <c r="R568" s="25"/>
      <c r="S568" s="25"/>
      <c r="T568" s="25"/>
      <c r="V568" s="25"/>
      <c r="W568" s="25"/>
      <c r="X568" s="25"/>
      <c r="Y568" s="26"/>
      <c r="Z568" s="25"/>
      <c r="AA568" s="25"/>
      <c r="AB568" s="25"/>
      <c r="AC568" s="25"/>
      <c r="AD568" s="25"/>
      <c r="AH568" s="1"/>
      <c r="AI568" s="1"/>
      <c r="AJ568" s="27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J569" s="25"/>
      <c r="K569" s="26"/>
      <c r="L569" s="25"/>
      <c r="N569" s="25"/>
      <c r="O569" s="25"/>
      <c r="P569" s="25"/>
      <c r="Q569" s="25"/>
      <c r="R569" s="25"/>
      <c r="S569" s="25"/>
      <c r="T569" s="25"/>
      <c r="V569" s="25"/>
      <c r="W569" s="25"/>
      <c r="X569" s="25"/>
      <c r="Y569" s="26"/>
      <c r="Z569" s="25"/>
      <c r="AA569" s="25"/>
      <c r="AB569" s="25"/>
      <c r="AC569" s="25"/>
      <c r="AD569" s="25"/>
      <c r="AH569" s="1"/>
      <c r="AI569" s="1"/>
      <c r="AJ569" s="27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J570" s="25"/>
      <c r="K570" s="26"/>
      <c r="L570" s="25"/>
      <c r="N570" s="25"/>
      <c r="O570" s="25"/>
      <c r="P570" s="25"/>
      <c r="Q570" s="25"/>
      <c r="R570" s="25"/>
      <c r="S570" s="25"/>
      <c r="T570" s="25"/>
      <c r="V570" s="25"/>
      <c r="W570" s="25"/>
      <c r="X570" s="25"/>
      <c r="Y570" s="26"/>
      <c r="Z570" s="25"/>
      <c r="AA570" s="25"/>
      <c r="AB570" s="25"/>
      <c r="AC570" s="25"/>
      <c r="AD570" s="25"/>
      <c r="AH570" s="1"/>
      <c r="AI570" s="1"/>
      <c r="AJ570" s="27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J571" s="25"/>
      <c r="K571" s="26"/>
      <c r="L571" s="25"/>
      <c r="N571" s="25"/>
      <c r="O571" s="25"/>
      <c r="P571" s="25"/>
      <c r="Q571" s="25"/>
      <c r="R571" s="25"/>
      <c r="S571" s="25"/>
      <c r="T571" s="25"/>
      <c r="V571" s="25"/>
      <c r="W571" s="25"/>
      <c r="X571" s="25"/>
      <c r="Y571" s="26"/>
      <c r="Z571" s="25"/>
      <c r="AA571" s="25"/>
      <c r="AB571" s="25"/>
      <c r="AC571" s="25"/>
      <c r="AD571" s="25"/>
      <c r="AH571" s="1"/>
      <c r="AI571" s="1"/>
      <c r="AJ571" s="27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J572" s="25"/>
      <c r="K572" s="26"/>
      <c r="L572" s="25"/>
      <c r="N572" s="25"/>
      <c r="O572" s="25"/>
      <c r="P572" s="25"/>
      <c r="Q572" s="25"/>
      <c r="R572" s="25"/>
      <c r="S572" s="25"/>
      <c r="T572" s="25"/>
      <c r="V572" s="25"/>
      <c r="W572" s="25"/>
      <c r="X572" s="25"/>
      <c r="Y572" s="26"/>
      <c r="Z572" s="25"/>
      <c r="AA572" s="25"/>
      <c r="AB572" s="25"/>
      <c r="AC572" s="25"/>
      <c r="AD572" s="25"/>
      <c r="AH572" s="1"/>
      <c r="AI572" s="1"/>
      <c r="AJ572" s="27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J573" s="25"/>
      <c r="K573" s="26"/>
      <c r="L573" s="25"/>
      <c r="N573" s="25"/>
      <c r="O573" s="25"/>
      <c r="P573" s="25"/>
      <c r="Q573" s="25"/>
      <c r="R573" s="25"/>
      <c r="S573" s="25"/>
      <c r="T573" s="25"/>
      <c r="V573" s="25"/>
      <c r="W573" s="25"/>
      <c r="X573" s="25"/>
      <c r="Y573" s="26"/>
      <c r="Z573" s="25"/>
      <c r="AA573" s="25"/>
      <c r="AB573" s="25"/>
      <c r="AC573" s="25"/>
      <c r="AD573" s="25"/>
      <c r="AH573" s="1"/>
      <c r="AI573" s="1"/>
      <c r="AJ573" s="27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J574" s="25"/>
      <c r="K574" s="26"/>
      <c r="L574" s="25"/>
      <c r="N574" s="25"/>
      <c r="O574" s="25"/>
      <c r="P574" s="25"/>
      <c r="Q574" s="25"/>
      <c r="R574" s="25"/>
      <c r="S574" s="25"/>
      <c r="T574" s="25"/>
      <c r="V574" s="25"/>
      <c r="W574" s="25"/>
      <c r="X574" s="25"/>
      <c r="Y574" s="26"/>
      <c r="Z574" s="25"/>
      <c r="AA574" s="25"/>
      <c r="AB574" s="25"/>
      <c r="AC574" s="25"/>
      <c r="AD574" s="25"/>
      <c r="AH574" s="1"/>
      <c r="AI574" s="1"/>
      <c r="AJ574" s="27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J575" s="25"/>
      <c r="K575" s="26"/>
      <c r="L575" s="25"/>
      <c r="N575" s="25"/>
      <c r="O575" s="25"/>
      <c r="P575" s="25"/>
      <c r="Q575" s="25"/>
      <c r="R575" s="25"/>
      <c r="S575" s="25"/>
      <c r="T575" s="25"/>
      <c r="V575" s="25"/>
      <c r="W575" s="25"/>
      <c r="X575" s="25"/>
      <c r="Y575" s="26"/>
      <c r="Z575" s="25"/>
      <c r="AA575" s="25"/>
      <c r="AB575" s="25"/>
      <c r="AC575" s="25"/>
      <c r="AD575" s="25"/>
      <c r="AH575" s="1"/>
      <c r="AI575" s="1"/>
      <c r="AJ575" s="27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J576" s="25"/>
      <c r="K576" s="26"/>
      <c r="L576" s="25"/>
      <c r="N576" s="25"/>
      <c r="O576" s="25"/>
      <c r="P576" s="25"/>
      <c r="Q576" s="25"/>
      <c r="R576" s="25"/>
      <c r="S576" s="25"/>
      <c r="T576" s="25"/>
      <c r="V576" s="25"/>
      <c r="W576" s="25"/>
      <c r="X576" s="25"/>
      <c r="Y576" s="26"/>
      <c r="Z576" s="25"/>
      <c r="AA576" s="25"/>
      <c r="AB576" s="25"/>
      <c r="AC576" s="25"/>
      <c r="AD576" s="25"/>
      <c r="AH576" s="1"/>
      <c r="AI576" s="1"/>
      <c r="AJ576" s="27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J577" s="25"/>
      <c r="K577" s="26"/>
      <c r="L577" s="25"/>
      <c r="N577" s="25"/>
      <c r="O577" s="25"/>
      <c r="P577" s="25"/>
      <c r="Q577" s="25"/>
      <c r="R577" s="25"/>
      <c r="S577" s="25"/>
      <c r="T577" s="25"/>
      <c r="V577" s="25"/>
      <c r="W577" s="25"/>
      <c r="X577" s="25"/>
      <c r="Y577" s="26"/>
      <c r="Z577" s="25"/>
      <c r="AA577" s="25"/>
      <c r="AB577" s="25"/>
      <c r="AC577" s="25"/>
      <c r="AD577" s="25"/>
      <c r="AH577" s="1"/>
      <c r="AI577" s="1"/>
      <c r="AJ577" s="27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J578" s="25"/>
      <c r="K578" s="26"/>
      <c r="L578" s="25"/>
      <c r="N578" s="25"/>
      <c r="O578" s="25"/>
      <c r="P578" s="25"/>
      <c r="Q578" s="25"/>
      <c r="R578" s="25"/>
      <c r="S578" s="25"/>
      <c r="T578" s="25"/>
      <c r="V578" s="25"/>
      <c r="W578" s="25"/>
      <c r="X578" s="25"/>
      <c r="Y578" s="26"/>
      <c r="Z578" s="25"/>
      <c r="AA578" s="25"/>
      <c r="AB578" s="25"/>
      <c r="AC578" s="25"/>
      <c r="AD578" s="25"/>
      <c r="AH578" s="1"/>
      <c r="AI578" s="1"/>
      <c r="AJ578" s="27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J579" s="25"/>
      <c r="K579" s="26"/>
      <c r="L579" s="25"/>
      <c r="N579" s="25"/>
      <c r="O579" s="25"/>
      <c r="P579" s="25"/>
      <c r="Q579" s="25"/>
      <c r="R579" s="25"/>
      <c r="S579" s="25"/>
      <c r="T579" s="25"/>
      <c r="V579" s="25"/>
      <c r="W579" s="25"/>
      <c r="X579" s="25"/>
      <c r="Y579" s="26"/>
      <c r="Z579" s="25"/>
      <c r="AA579" s="25"/>
      <c r="AB579" s="25"/>
      <c r="AC579" s="25"/>
      <c r="AD579" s="25"/>
      <c r="AH579" s="1"/>
      <c r="AI579" s="1"/>
      <c r="AJ579" s="27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J580" s="25"/>
      <c r="K580" s="26"/>
      <c r="L580" s="25"/>
      <c r="N580" s="25"/>
      <c r="O580" s="25"/>
      <c r="P580" s="25"/>
      <c r="Q580" s="25"/>
      <c r="R580" s="25"/>
      <c r="S580" s="25"/>
      <c r="T580" s="25"/>
      <c r="V580" s="25"/>
      <c r="W580" s="25"/>
      <c r="X580" s="25"/>
      <c r="Y580" s="26"/>
      <c r="Z580" s="25"/>
      <c r="AA580" s="25"/>
      <c r="AB580" s="25"/>
      <c r="AC580" s="25"/>
      <c r="AD580" s="25"/>
      <c r="AH580" s="1"/>
      <c r="AI580" s="1"/>
      <c r="AJ580" s="27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J581" s="25"/>
      <c r="K581" s="26"/>
      <c r="L581" s="25"/>
      <c r="N581" s="25"/>
      <c r="O581" s="25"/>
      <c r="P581" s="25"/>
      <c r="Q581" s="25"/>
      <c r="R581" s="25"/>
      <c r="S581" s="25"/>
      <c r="T581" s="25"/>
      <c r="V581" s="25"/>
      <c r="W581" s="25"/>
      <c r="X581" s="25"/>
      <c r="Y581" s="26"/>
      <c r="Z581" s="25"/>
      <c r="AA581" s="25"/>
      <c r="AB581" s="25"/>
      <c r="AC581" s="25"/>
      <c r="AD581" s="25"/>
      <c r="AH581" s="1"/>
      <c r="AI581" s="1"/>
      <c r="AJ581" s="27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J582" s="25"/>
      <c r="K582" s="26"/>
      <c r="L582" s="25"/>
      <c r="N582" s="25"/>
      <c r="O582" s="25"/>
      <c r="P582" s="25"/>
      <c r="Q582" s="25"/>
      <c r="R582" s="25"/>
      <c r="S582" s="25"/>
      <c r="T582" s="25"/>
      <c r="V582" s="25"/>
      <c r="W582" s="25"/>
      <c r="X582" s="25"/>
      <c r="Y582" s="26"/>
      <c r="Z582" s="25"/>
      <c r="AA582" s="25"/>
      <c r="AB582" s="25"/>
      <c r="AC582" s="25"/>
      <c r="AD582" s="25"/>
      <c r="AH582" s="1"/>
      <c r="AI582" s="1"/>
      <c r="AJ582" s="27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J583" s="25"/>
      <c r="K583" s="26"/>
      <c r="L583" s="25"/>
      <c r="N583" s="25"/>
      <c r="O583" s="25"/>
      <c r="P583" s="25"/>
      <c r="Q583" s="25"/>
      <c r="R583" s="25"/>
      <c r="S583" s="25"/>
      <c r="T583" s="25"/>
      <c r="V583" s="25"/>
      <c r="W583" s="25"/>
      <c r="X583" s="25"/>
      <c r="Y583" s="26"/>
      <c r="Z583" s="25"/>
      <c r="AA583" s="25"/>
      <c r="AB583" s="25"/>
      <c r="AC583" s="25"/>
      <c r="AD583" s="25"/>
      <c r="AH583" s="1"/>
      <c r="AI583" s="1"/>
      <c r="AJ583" s="27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J584" s="25"/>
      <c r="K584" s="26"/>
      <c r="L584" s="25"/>
      <c r="N584" s="25"/>
      <c r="O584" s="25"/>
      <c r="P584" s="25"/>
      <c r="Q584" s="25"/>
      <c r="R584" s="25"/>
      <c r="S584" s="25"/>
      <c r="T584" s="25"/>
      <c r="V584" s="25"/>
      <c r="W584" s="25"/>
      <c r="X584" s="25"/>
      <c r="Y584" s="26"/>
      <c r="Z584" s="25"/>
      <c r="AA584" s="25"/>
      <c r="AB584" s="25"/>
      <c r="AC584" s="25"/>
      <c r="AD584" s="25"/>
      <c r="AH584" s="1"/>
      <c r="AI584" s="1"/>
      <c r="AJ584" s="27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J585" s="25"/>
      <c r="K585" s="26"/>
      <c r="L585" s="25"/>
      <c r="N585" s="25"/>
      <c r="O585" s="25"/>
      <c r="P585" s="25"/>
      <c r="Q585" s="25"/>
      <c r="R585" s="25"/>
      <c r="S585" s="25"/>
      <c r="T585" s="25"/>
      <c r="V585" s="25"/>
      <c r="W585" s="25"/>
      <c r="X585" s="25"/>
      <c r="Y585" s="26"/>
      <c r="Z585" s="25"/>
      <c r="AA585" s="25"/>
      <c r="AB585" s="25"/>
      <c r="AC585" s="25"/>
      <c r="AD585" s="25"/>
      <c r="AH585" s="1"/>
      <c r="AI585" s="1"/>
      <c r="AJ585" s="27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J586" s="25"/>
      <c r="K586" s="26"/>
      <c r="L586" s="25"/>
      <c r="N586" s="25"/>
      <c r="O586" s="25"/>
      <c r="P586" s="25"/>
      <c r="Q586" s="25"/>
      <c r="R586" s="25"/>
      <c r="S586" s="25"/>
      <c r="T586" s="25"/>
      <c r="V586" s="25"/>
      <c r="W586" s="25"/>
      <c r="X586" s="25"/>
      <c r="Y586" s="26"/>
      <c r="Z586" s="25"/>
      <c r="AA586" s="25"/>
      <c r="AB586" s="25"/>
      <c r="AC586" s="25"/>
      <c r="AD586" s="25"/>
      <c r="AH586" s="1"/>
      <c r="AI586" s="1"/>
      <c r="AJ586" s="27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J587" s="25"/>
      <c r="K587" s="26"/>
      <c r="L587" s="25"/>
      <c r="N587" s="25"/>
      <c r="O587" s="25"/>
      <c r="P587" s="25"/>
      <c r="Q587" s="25"/>
      <c r="R587" s="25"/>
      <c r="S587" s="25"/>
      <c r="T587" s="25"/>
      <c r="V587" s="25"/>
      <c r="W587" s="25"/>
      <c r="X587" s="25"/>
      <c r="Y587" s="26"/>
      <c r="Z587" s="25"/>
      <c r="AA587" s="25"/>
      <c r="AB587" s="25"/>
      <c r="AC587" s="25"/>
      <c r="AD587" s="25"/>
      <c r="AH587" s="1"/>
      <c r="AI587" s="1"/>
      <c r="AJ587" s="27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J588" s="25"/>
      <c r="K588" s="26"/>
      <c r="L588" s="25"/>
      <c r="N588" s="25"/>
      <c r="O588" s="25"/>
      <c r="P588" s="25"/>
      <c r="Q588" s="25"/>
      <c r="R588" s="25"/>
      <c r="S588" s="25"/>
      <c r="T588" s="25"/>
      <c r="V588" s="25"/>
      <c r="W588" s="25"/>
      <c r="X588" s="25"/>
      <c r="Y588" s="26"/>
      <c r="Z588" s="25"/>
      <c r="AA588" s="25"/>
      <c r="AB588" s="25"/>
      <c r="AC588" s="25"/>
      <c r="AD588" s="25"/>
      <c r="AH588" s="1"/>
      <c r="AI588" s="1"/>
      <c r="AJ588" s="27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J589" s="25"/>
      <c r="K589" s="26"/>
      <c r="L589" s="25"/>
      <c r="N589" s="25"/>
      <c r="O589" s="25"/>
      <c r="P589" s="25"/>
      <c r="Q589" s="25"/>
      <c r="R589" s="25"/>
      <c r="S589" s="25"/>
      <c r="T589" s="25"/>
      <c r="V589" s="25"/>
      <c r="W589" s="25"/>
      <c r="X589" s="25"/>
      <c r="Y589" s="26"/>
      <c r="Z589" s="25"/>
      <c r="AA589" s="25"/>
      <c r="AB589" s="25"/>
      <c r="AC589" s="25"/>
      <c r="AD589" s="25"/>
      <c r="AH589" s="1"/>
      <c r="AI589" s="1"/>
      <c r="AJ589" s="27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J590" s="25"/>
      <c r="K590" s="26"/>
      <c r="L590" s="25"/>
      <c r="N590" s="25"/>
      <c r="O590" s="25"/>
      <c r="P590" s="25"/>
      <c r="Q590" s="25"/>
      <c r="R590" s="25"/>
      <c r="S590" s="25"/>
      <c r="T590" s="25"/>
      <c r="V590" s="25"/>
      <c r="W590" s="25"/>
      <c r="X590" s="25"/>
      <c r="Y590" s="26"/>
      <c r="Z590" s="25"/>
      <c r="AA590" s="25"/>
      <c r="AB590" s="25"/>
      <c r="AC590" s="25"/>
      <c r="AD590" s="25"/>
      <c r="AH590" s="1"/>
      <c r="AI590" s="1"/>
      <c r="AJ590" s="27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J591" s="25"/>
      <c r="K591" s="26"/>
      <c r="L591" s="25"/>
      <c r="N591" s="25"/>
      <c r="O591" s="25"/>
      <c r="P591" s="25"/>
      <c r="Q591" s="25"/>
      <c r="R591" s="25"/>
      <c r="S591" s="25"/>
      <c r="T591" s="25"/>
      <c r="V591" s="25"/>
      <c r="W591" s="25"/>
      <c r="X591" s="25"/>
      <c r="Y591" s="26"/>
      <c r="Z591" s="25"/>
      <c r="AA591" s="25"/>
      <c r="AB591" s="25"/>
      <c r="AC591" s="25"/>
      <c r="AD591" s="25"/>
      <c r="AH591" s="1"/>
      <c r="AI591" s="1"/>
      <c r="AJ591" s="27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J592" s="25"/>
      <c r="K592" s="26"/>
      <c r="L592" s="25"/>
      <c r="N592" s="25"/>
      <c r="O592" s="25"/>
      <c r="P592" s="25"/>
      <c r="Q592" s="25"/>
      <c r="R592" s="25"/>
      <c r="S592" s="25"/>
      <c r="T592" s="25"/>
      <c r="V592" s="25"/>
      <c r="W592" s="25"/>
      <c r="X592" s="25"/>
      <c r="Y592" s="26"/>
      <c r="Z592" s="25"/>
      <c r="AA592" s="25"/>
      <c r="AB592" s="25"/>
      <c r="AC592" s="25"/>
      <c r="AD592" s="25"/>
      <c r="AH592" s="1"/>
      <c r="AI592" s="1"/>
      <c r="AJ592" s="27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J593" s="25"/>
      <c r="K593" s="26"/>
      <c r="L593" s="25"/>
      <c r="N593" s="25"/>
      <c r="O593" s="25"/>
      <c r="P593" s="25"/>
      <c r="Q593" s="25"/>
      <c r="R593" s="25"/>
      <c r="S593" s="25"/>
      <c r="T593" s="25"/>
      <c r="V593" s="25"/>
      <c r="W593" s="25"/>
      <c r="X593" s="25"/>
      <c r="Y593" s="26"/>
      <c r="Z593" s="25"/>
      <c r="AA593" s="25"/>
      <c r="AB593" s="25"/>
      <c r="AC593" s="25"/>
      <c r="AD593" s="25"/>
      <c r="AH593" s="1"/>
      <c r="AI593" s="1"/>
      <c r="AJ593" s="27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J594" s="25"/>
      <c r="K594" s="26"/>
      <c r="L594" s="25"/>
      <c r="N594" s="25"/>
      <c r="O594" s="25"/>
      <c r="P594" s="25"/>
      <c r="Q594" s="25"/>
      <c r="R594" s="25"/>
      <c r="S594" s="25"/>
      <c r="T594" s="25"/>
      <c r="V594" s="25"/>
      <c r="W594" s="25"/>
      <c r="X594" s="25"/>
      <c r="Y594" s="26"/>
      <c r="Z594" s="25"/>
      <c r="AA594" s="25"/>
      <c r="AB594" s="25"/>
      <c r="AC594" s="25"/>
      <c r="AD594" s="25"/>
      <c r="AH594" s="1"/>
      <c r="AI594" s="1"/>
      <c r="AJ594" s="27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J595" s="25"/>
      <c r="K595" s="26"/>
      <c r="L595" s="25"/>
      <c r="N595" s="25"/>
      <c r="O595" s="25"/>
      <c r="P595" s="25"/>
      <c r="Q595" s="25"/>
      <c r="R595" s="25"/>
      <c r="S595" s="25"/>
      <c r="T595" s="25"/>
      <c r="V595" s="25"/>
      <c r="W595" s="25"/>
      <c r="X595" s="25"/>
      <c r="Y595" s="26"/>
      <c r="Z595" s="25"/>
      <c r="AA595" s="25"/>
      <c r="AB595" s="25"/>
      <c r="AC595" s="25"/>
      <c r="AD595" s="25"/>
      <c r="AH595" s="1"/>
      <c r="AI595" s="1"/>
      <c r="AJ595" s="27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J596" s="25"/>
      <c r="K596" s="26"/>
      <c r="L596" s="25"/>
      <c r="N596" s="25"/>
      <c r="O596" s="25"/>
      <c r="P596" s="25"/>
      <c r="Q596" s="25"/>
      <c r="R596" s="25"/>
      <c r="S596" s="25"/>
      <c r="T596" s="25"/>
      <c r="V596" s="25"/>
      <c r="W596" s="25"/>
      <c r="X596" s="25"/>
      <c r="Y596" s="26"/>
      <c r="Z596" s="25"/>
      <c r="AA596" s="25"/>
      <c r="AB596" s="25"/>
      <c r="AC596" s="25"/>
      <c r="AD596" s="25"/>
      <c r="AH596" s="1"/>
      <c r="AI596" s="1"/>
      <c r="AJ596" s="27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J597" s="25"/>
      <c r="K597" s="26"/>
      <c r="L597" s="25"/>
      <c r="N597" s="25"/>
      <c r="O597" s="25"/>
      <c r="P597" s="25"/>
      <c r="Q597" s="25"/>
      <c r="R597" s="25"/>
      <c r="S597" s="25"/>
      <c r="T597" s="25"/>
      <c r="V597" s="25"/>
      <c r="W597" s="25"/>
      <c r="X597" s="25"/>
      <c r="Y597" s="26"/>
      <c r="Z597" s="25"/>
      <c r="AA597" s="25"/>
      <c r="AB597" s="25"/>
      <c r="AC597" s="25"/>
      <c r="AD597" s="25"/>
      <c r="AH597" s="1"/>
      <c r="AI597" s="1"/>
      <c r="AJ597" s="27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J598" s="25"/>
      <c r="K598" s="26"/>
      <c r="L598" s="25"/>
      <c r="N598" s="25"/>
      <c r="O598" s="25"/>
      <c r="P598" s="25"/>
      <c r="Q598" s="25"/>
      <c r="R598" s="25"/>
      <c r="S598" s="25"/>
      <c r="T598" s="25"/>
      <c r="V598" s="25"/>
      <c r="W598" s="25"/>
      <c r="X598" s="25"/>
      <c r="Y598" s="26"/>
      <c r="Z598" s="25"/>
      <c r="AA598" s="25"/>
      <c r="AB598" s="25"/>
      <c r="AC598" s="25"/>
      <c r="AD598" s="25"/>
      <c r="AH598" s="1"/>
      <c r="AI598" s="1"/>
      <c r="AJ598" s="27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J599" s="25"/>
      <c r="K599" s="26"/>
      <c r="L599" s="25"/>
      <c r="N599" s="25"/>
      <c r="O599" s="25"/>
      <c r="P599" s="25"/>
      <c r="Q599" s="25"/>
      <c r="R599" s="25"/>
      <c r="S599" s="25"/>
      <c r="T599" s="25"/>
      <c r="V599" s="25"/>
      <c r="W599" s="25"/>
      <c r="X599" s="25"/>
      <c r="Y599" s="26"/>
      <c r="Z599" s="25"/>
      <c r="AA599" s="25"/>
      <c r="AB599" s="25"/>
      <c r="AC599" s="25"/>
      <c r="AD599" s="25"/>
      <c r="AH599" s="1"/>
      <c r="AI599" s="1"/>
      <c r="AJ599" s="27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J600" s="25"/>
      <c r="K600" s="26"/>
      <c r="L600" s="25"/>
      <c r="N600" s="25"/>
      <c r="O600" s="25"/>
      <c r="P600" s="25"/>
      <c r="Q600" s="25"/>
      <c r="R600" s="25"/>
      <c r="S600" s="25"/>
      <c r="T600" s="25"/>
      <c r="V600" s="25"/>
      <c r="W600" s="25"/>
      <c r="X600" s="25"/>
      <c r="Y600" s="26"/>
      <c r="Z600" s="25"/>
      <c r="AA600" s="25"/>
      <c r="AB600" s="25"/>
      <c r="AC600" s="25"/>
      <c r="AD600" s="25"/>
      <c r="AH600" s="1"/>
      <c r="AI600" s="1"/>
      <c r="AJ600" s="27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J601" s="25"/>
      <c r="K601" s="26"/>
      <c r="L601" s="25"/>
      <c r="N601" s="25"/>
      <c r="O601" s="25"/>
      <c r="P601" s="25"/>
      <c r="Q601" s="25"/>
      <c r="R601" s="25"/>
      <c r="S601" s="25"/>
      <c r="T601" s="25"/>
      <c r="V601" s="25"/>
      <c r="W601" s="25"/>
      <c r="X601" s="25"/>
      <c r="Y601" s="26"/>
      <c r="Z601" s="25"/>
      <c r="AA601" s="25"/>
      <c r="AB601" s="25"/>
      <c r="AC601" s="25"/>
      <c r="AD601" s="25"/>
      <c r="AH601" s="1"/>
      <c r="AI601" s="1"/>
      <c r="AJ601" s="27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J602" s="25"/>
      <c r="K602" s="26"/>
      <c r="L602" s="25"/>
      <c r="N602" s="25"/>
      <c r="O602" s="25"/>
      <c r="P602" s="25"/>
      <c r="Q602" s="25"/>
      <c r="R602" s="25"/>
      <c r="S602" s="25"/>
      <c r="T602" s="25"/>
      <c r="V602" s="25"/>
      <c r="W602" s="25"/>
      <c r="X602" s="25"/>
      <c r="Y602" s="26"/>
      <c r="Z602" s="25"/>
      <c r="AA602" s="25"/>
      <c r="AB602" s="25"/>
      <c r="AC602" s="25"/>
      <c r="AD602" s="25"/>
      <c r="AH602" s="1"/>
      <c r="AI602" s="1"/>
      <c r="AJ602" s="27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J603" s="25"/>
      <c r="K603" s="26"/>
      <c r="L603" s="25"/>
      <c r="N603" s="25"/>
      <c r="O603" s="25"/>
      <c r="P603" s="25"/>
      <c r="Q603" s="25"/>
      <c r="R603" s="25"/>
      <c r="S603" s="25"/>
      <c r="T603" s="25"/>
      <c r="V603" s="25"/>
      <c r="W603" s="25"/>
      <c r="X603" s="25"/>
      <c r="Y603" s="26"/>
      <c r="Z603" s="25"/>
      <c r="AA603" s="25"/>
      <c r="AB603" s="25"/>
      <c r="AC603" s="25"/>
      <c r="AD603" s="25"/>
      <c r="AH603" s="1"/>
      <c r="AI603" s="1"/>
      <c r="AJ603" s="27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J604" s="25"/>
      <c r="K604" s="26"/>
      <c r="L604" s="25"/>
      <c r="N604" s="25"/>
      <c r="O604" s="25"/>
      <c r="P604" s="25"/>
      <c r="Q604" s="25"/>
      <c r="R604" s="25"/>
      <c r="S604" s="25"/>
      <c r="T604" s="25"/>
      <c r="V604" s="25"/>
      <c r="W604" s="25"/>
      <c r="X604" s="25"/>
      <c r="Y604" s="26"/>
      <c r="Z604" s="25"/>
      <c r="AA604" s="25"/>
      <c r="AB604" s="25"/>
      <c r="AC604" s="25"/>
      <c r="AD604" s="25"/>
      <c r="AH604" s="1"/>
      <c r="AI604" s="1"/>
      <c r="AJ604" s="27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J605" s="25"/>
      <c r="K605" s="26"/>
      <c r="L605" s="25"/>
      <c r="N605" s="25"/>
      <c r="O605" s="25"/>
      <c r="P605" s="25"/>
      <c r="Q605" s="25"/>
      <c r="R605" s="25"/>
      <c r="S605" s="25"/>
      <c r="T605" s="25"/>
      <c r="V605" s="25"/>
      <c r="W605" s="25"/>
      <c r="X605" s="25"/>
      <c r="Y605" s="26"/>
      <c r="Z605" s="25"/>
      <c r="AA605" s="25"/>
      <c r="AB605" s="25"/>
      <c r="AC605" s="25"/>
      <c r="AD605" s="25"/>
      <c r="AH605" s="1"/>
      <c r="AI605" s="1"/>
      <c r="AJ605" s="27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J606" s="25"/>
      <c r="K606" s="26"/>
      <c r="L606" s="25"/>
      <c r="N606" s="25"/>
      <c r="O606" s="25"/>
      <c r="P606" s="25"/>
      <c r="Q606" s="25"/>
      <c r="R606" s="25"/>
      <c r="S606" s="25"/>
      <c r="T606" s="25"/>
      <c r="V606" s="25"/>
      <c r="W606" s="25"/>
      <c r="X606" s="25"/>
      <c r="Y606" s="26"/>
      <c r="Z606" s="25"/>
      <c r="AA606" s="25"/>
      <c r="AB606" s="25"/>
      <c r="AC606" s="25"/>
      <c r="AD606" s="25"/>
      <c r="AH606" s="1"/>
      <c r="AI606" s="1"/>
      <c r="AJ606" s="27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J607" s="25"/>
      <c r="K607" s="26"/>
      <c r="L607" s="25"/>
      <c r="N607" s="25"/>
      <c r="O607" s="25"/>
      <c r="P607" s="25"/>
      <c r="Q607" s="25"/>
      <c r="R607" s="25"/>
      <c r="S607" s="25"/>
      <c r="T607" s="25"/>
      <c r="V607" s="25"/>
      <c r="W607" s="25"/>
      <c r="X607" s="25"/>
      <c r="Y607" s="26"/>
      <c r="Z607" s="25"/>
      <c r="AA607" s="25"/>
      <c r="AB607" s="25"/>
      <c r="AC607" s="25"/>
      <c r="AD607" s="25"/>
      <c r="AH607" s="1"/>
      <c r="AI607" s="1"/>
      <c r="AJ607" s="27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J608" s="25"/>
      <c r="K608" s="26"/>
      <c r="L608" s="25"/>
      <c r="N608" s="25"/>
      <c r="O608" s="25"/>
      <c r="P608" s="25"/>
      <c r="Q608" s="25"/>
      <c r="R608" s="25"/>
      <c r="S608" s="25"/>
      <c r="T608" s="25"/>
      <c r="V608" s="25"/>
      <c r="W608" s="25"/>
      <c r="X608" s="25"/>
      <c r="Y608" s="26"/>
      <c r="Z608" s="25"/>
      <c r="AA608" s="25"/>
      <c r="AB608" s="25"/>
      <c r="AC608" s="25"/>
      <c r="AD608" s="25"/>
      <c r="AH608" s="1"/>
      <c r="AI608" s="1"/>
      <c r="AJ608" s="27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J609" s="25"/>
      <c r="K609" s="26"/>
      <c r="L609" s="25"/>
      <c r="N609" s="25"/>
      <c r="O609" s="25"/>
      <c r="P609" s="25"/>
      <c r="Q609" s="25"/>
      <c r="R609" s="25"/>
      <c r="S609" s="25"/>
      <c r="T609" s="25"/>
      <c r="V609" s="25"/>
      <c r="W609" s="25"/>
      <c r="X609" s="25"/>
      <c r="Y609" s="26"/>
      <c r="Z609" s="25"/>
      <c r="AA609" s="25"/>
      <c r="AB609" s="25"/>
      <c r="AC609" s="25"/>
      <c r="AD609" s="25"/>
      <c r="AH609" s="1"/>
      <c r="AI609" s="1"/>
      <c r="AJ609" s="27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J610" s="25"/>
      <c r="K610" s="26"/>
      <c r="L610" s="25"/>
      <c r="N610" s="25"/>
      <c r="O610" s="25"/>
      <c r="P610" s="25"/>
      <c r="Q610" s="25"/>
      <c r="R610" s="25"/>
      <c r="S610" s="25"/>
      <c r="T610" s="25"/>
      <c r="V610" s="25"/>
      <c r="W610" s="25"/>
      <c r="X610" s="25"/>
      <c r="Y610" s="26"/>
      <c r="Z610" s="25"/>
      <c r="AA610" s="25"/>
      <c r="AB610" s="25"/>
      <c r="AC610" s="25"/>
      <c r="AD610" s="25"/>
      <c r="AH610" s="1"/>
      <c r="AI610" s="1"/>
      <c r="AJ610" s="27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J611" s="25"/>
      <c r="K611" s="26"/>
      <c r="L611" s="25"/>
      <c r="N611" s="25"/>
      <c r="O611" s="25"/>
      <c r="P611" s="25"/>
      <c r="Q611" s="25"/>
      <c r="R611" s="25"/>
      <c r="S611" s="25"/>
      <c r="T611" s="25"/>
      <c r="V611" s="25"/>
      <c r="W611" s="25"/>
      <c r="X611" s="25"/>
      <c r="Y611" s="26"/>
      <c r="Z611" s="25"/>
      <c r="AA611" s="25"/>
      <c r="AB611" s="25"/>
      <c r="AC611" s="25"/>
      <c r="AD611" s="25"/>
      <c r="AH611" s="1"/>
      <c r="AI611" s="1"/>
      <c r="AJ611" s="27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J612" s="25"/>
      <c r="K612" s="26"/>
      <c r="L612" s="25"/>
      <c r="N612" s="25"/>
      <c r="O612" s="25"/>
      <c r="P612" s="25"/>
      <c r="Q612" s="25"/>
      <c r="R612" s="25"/>
      <c r="S612" s="25"/>
      <c r="T612" s="25"/>
      <c r="V612" s="25"/>
      <c r="W612" s="25"/>
      <c r="X612" s="25"/>
      <c r="Y612" s="26"/>
      <c r="Z612" s="25"/>
      <c r="AA612" s="25"/>
      <c r="AB612" s="25"/>
      <c r="AC612" s="25"/>
      <c r="AD612" s="25"/>
      <c r="AH612" s="1"/>
      <c r="AI612" s="1"/>
      <c r="AJ612" s="27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J613" s="25"/>
      <c r="K613" s="26"/>
      <c r="L613" s="25"/>
      <c r="N613" s="25"/>
      <c r="O613" s="25"/>
      <c r="P613" s="25"/>
      <c r="Q613" s="25"/>
      <c r="R613" s="25"/>
      <c r="S613" s="25"/>
      <c r="T613" s="25"/>
      <c r="V613" s="25"/>
      <c r="W613" s="25"/>
      <c r="X613" s="25"/>
      <c r="Y613" s="26"/>
      <c r="Z613" s="25"/>
      <c r="AA613" s="25"/>
      <c r="AB613" s="25"/>
      <c r="AC613" s="25"/>
      <c r="AD613" s="25"/>
      <c r="AH613" s="1"/>
      <c r="AI613" s="1"/>
      <c r="AJ613" s="27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J614" s="25"/>
      <c r="K614" s="26"/>
      <c r="L614" s="25"/>
      <c r="N614" s="25"/>
      <c r="O614" s="25"/>
      <c r="P614" s="25"/>
      <c r="Q614" s="25"/>
      <c r="R614" s="25"/>
      <c r="S614" s="25"/>
      <c r="T614" s="25"/>
      <c r="V614" s="25"/>
      <c r="W614" s="25"/>
      <c r="X614" s="25"/>
      <c r="Y614" s="26"/>
      <c r="Z614" s="25"/>
      <c r="AA614" s="25"/>
      <c r="AB614" s="25"/>
      <c r="AC614" s="25"/>
      <c r="AD614" s="25"/>
      <c r="AH614" s="1"/>
      <c r="AI614" s="1"/>
      <c r="AJ614" s="27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J615" s="25"/>
      <c r="K615" s="26"/>
      <c r="L615" s="25"/>
      <c r="N615" s="25"/>
      <c r="O615" s="25"/>
      <c r="P615" s="25"/>
      <c r="Q615" s="25"/>
      <c r="R615" s="25"/>
      <c r="S615" s="25"/>
      <c r="T615" s="25"/>
      <c r="V615" s="25"/>
      <c r="W615" s="25"/>
      <c r="X615" s="25"/>
      <c r="Y615" s="26"/>
      <c r="Z615" s="25"/>
      <c r="AA615" s="25"/>
      <c r="AB615" s="25"/>
      <c r="AC615" s="25"/>
      <c r="AD615" s="25"/>
      <c r="AH615" s="1"/>
      <c r="AI615" s="1"/>
      <c r="AJ615" s="27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J616" s="25"/>
      <c r="K616" s="26"/>
      <c r="L616" s="25"/>
      <c r="N616" s="25"/>
      <c r="O616" s="25"/>
      <c r="P616" s="25"/>
      <c r="Q616" s="25"/>
      <c r="R616" s="25"/>
      <c r="S616" s="25"/>
      <c r="T616" s="25"/>
      <c r="V616" s="25"/>
      <c r="W616" s="25"/>
      <c r="X616" s="25"/>
      <c r="Y616" s="26"/>
      <c r="Z616" s="25"/>
      <c r="AA616" s="25"/>
      <c r="AB616" s="25"/>
      <c r="AC616" s="25"/>
      <c r="AD616" s="25"/>
      <c r="AH616" s="1"/>
      <c r="AI616" s="1"/>
      <c r="AJ616" s="27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J617" s="25"/>
      <c r="K617" s="26"/>
      <c r="L617" s="25"/>
      <c r="N617" s="25"/>
      <c r="O617" s="25"/>
      <c r="P617" s="25"/>
      <c r="Q617" s="25"/>
      <c r="R617" s="25"/>
      <c r="S617" s="25"/>
      <c r="T617" s="25"/>
      <c r="V617" s="25"/>
      <c r="W617" s="25"/>
      <c r="X617" s="25"/>
      <c r="Y617" s="26"/>
      <c r="Z617" s="25"/>
      <c r="AA617" s="25"/>
      <c r="AB617" s="25"/>
      <c r="AC617" s="25"/>
      <c r="AD617" s="25"/>
      <c r="AH617" s="1"/>
      <c r="AI617" s="1"/>
      <c r="AJ617" s="27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J618" s="25"/>
      <c r="K618" s="26"/>
      <c r="L618" s="25"/>
      <c r="N618" s="25"/>
      <c r="O618" s="25"/>
      <c r="P618" s="25"/>
      <c r="Q618" s="25"/>
      <c r="R618" s="25"/>
      <c r="S618" s="25"/>
      <c r="T618" s="25"/>
      <c r="V618" s="25"/>
      <c r="W618" s="25"/>
      <c r="X618" s="25"/>
      <c r="Y618" s="26"/>
      <c r="Z618" s="25"/>
      <c r="AA618" s="25"/>
      <c r="AB618" s="25"/>
      <c r="AC618" s="25"/>
      <c r="AD618" s="25"/>
      <c r="AH618" s="1"/>
      <c r="AI618" s="1"/>
      <c r="AJ618" s="27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J619" s="25"/>
      <c r="K619" s="26"/>
      <c r="L619" s="25"/>
      <c r="N619" s="25"/>
      <c r="O619" s="25"/>
      <c r="P619" s="25"/>
      <c r="Q619" s="25"/>
      <c r="R619" s="25"/>
      <c r="S619" s="25"/>
      <c r="T619" s="25"/>
      <c r="V619" s="25"/>
      <c r="W619" s="25"/>
      <c r="X619" s="25"/>
      <c r="Y619" s="26"/>
      <c r="Z619" s="25"/>
      <c r="AA619" s="25"/>
      <c r="AB619" s="25"/>
      <c r="AC619" s="25"/>
      <c r="AD619" s="25"/>
      <c r="AH619" s="1"/>
      <c r="AI619" s="1"/>
      <c r="AJ619" s="27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J620" s="25"/>
      <c r="K620" s="26"/>
      <c r="L620" s="25"/>
      <c r="N620" s="25"/>
      <c r="O620" s="25"/>
      <c r="P620" s="25"/>
      <c r="Q620" s="25"/>
      <c r="R620" s="25"/>
      <c r="S620" s="25"/>
      <c r="T620" s="25"/>
      <c r="V620" s="25"/>
      <c r="W620" s="25"/>
      <c r="X620" s="25"/>
      <c r="Y620" s="26"/>
      <c r="Z620" s="25"/>
      <c r="AA620" s="25"/>
      <c r="AB620" s="25"/>
      <c r="AC620" s="25"/>
      <c r="AD620" s="25"/>
      <c r="AH620" s="1"/>
      <c r="AI620" s="1"/>
      <c r="AJ620" s="27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J621" s="25"/>
      <c r="K621" s="26"/>
      <c r="L621" s="25"/>
      <c r="N621" s="25"/>
      <c r="O621" s="25"/>
      <c r="P621" s="25"/>
      <c r="Q621" s="25"/>
      <c r="R621" s="25"/>
      <c r="S621" s="25"/>
      <c r="T621" s="25"/>
      <c r="V621" s="25"/>
      <c r="W621" s="25"/>
      <c r="X621" s="25"/>
      <c r="Y621" s="26"/>
      <c r="Z621" s="25"/>
      <c r="AA621" s="25"/>
      <c r="AB621" s="25"/>
      <c r="AC621" s="25"/>
      <c r="AD621" s="25"/>
      <c r="AH621" s="1"/>
      <c r="AI621" s="1"/>
      <c r="AJ621" s="27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J622" s="25"/>
      <c r="K622" s="26"/>
      <c r="L622" s="25"/>
      <c r="N622" s="25"/>
      <c r="O622" s="25"/>
      <c r="P622" s="25"/>
      <c r="Q622" s="25"/>
      <c r="R622" s="25"/>
      <c r="S622" s="25"/>
      <c r="T622" s="25"/>
      <c r="V622" s="25"/>
      <c r="W622" s="25"/>
      <c r="X622" s="25"/>
      <c r="Y622" s="26"/>
      <c r="Z622" s="25"/>
      <c r="AA622" s="25"/>
      <c r="AB622" s="25"/>
      <c r="AC622" s="25"/>
      <c r="AD622" s="25"/>
      <c r="AH622" s="1"/>
      <c r="AI622" s="1"/>
      <c r="AJ622" s="27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J623" s="25"/>
      <c r="K623" s="26"/>
      <c r="L623" s="25"/>
      <c r="N623" s="25"/>
      <c r="O623" s="25"/>
      <c r="P623" s="25"/>
      <c r="Q623" s="25"/>
      <c r="R623" s="25"/>
      <c r="S623" s="25"/>
      <c r="T623" s="25"/>
      <c r="V623" s="25"/>
      <c r="W623" s="25"/>
      <c r="X623" s="25"/>
      <c r="Y623" s="26"/>
      <c r="Z623" s="25"/>
      <c r="AA623" s="25"/>
      <c r="AB623" s="25"/>
      <c r="AC623" s="25"/>
      <c r="AD623" s="25"/>
      <c r="AH623" s="1"/>
      <c r="AI623" s="1"/>
      <c r="AJ623" s="27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J624" s="25"/>
      <c r="K624" s="26"/>
      <c r="L624" s="25"/>
      <c r="N624" s="25"/>
      <c r="O624" s="25"/>
      <c r="P624" s="25"/>
      <c r="Q624" s="25"/>
      <c r="R624" s="25"/>
      <c r="S624" s="25"/>
      <c r="T624" s="25"/>
      <c r="V624" s="25"/>
      <c r="W624" s="25"/>
      <c r="X624" s="25"/>
      <c r="Y624" s="26"/>
      <c r="Z624" s="25"/>
      <c r="AA624" s="25"/>
      <c r="AB624" s="25"/>
      <c r="AC624" s="25"/>
      <c r="AD624" s="25"/>
      <c r="AH624" s="1"/>
      <c r="AI624" s="1"/>
      <c r="AJ624" s="27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J625" s="25"/>
      <c r="K625" s="26"/>
      <c r="L625" s="25"/>
      <c r="N625" s="25"/>
      <c r="O625" s="25"/>
      <c r="P625" s="25"/>
      <c r="Q625" s="25"/>
      <c r="R625" s="25"/>
      <c r="S625" s="25"/>
      <c r="T625" s="25"/>
      <c r="V625" s="25"/>
      <c r="W625" s="25"/>
      <c r="X625" s="25"/>
      <c r="Y625" s="26"/>
      <c r="Z625" s="25"/>
      <c r="AA625" s="25"/>
      <c r="AB625" s="25"/>
      <c r="AC625" s="25"/>
      <c r="AD625" s="25"/>
      <c r="AH625" s="1"/>
      <c r="AI625" s="1"/>
      <c r="AJ625" s="27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J626" s="25"/>
      <c r="K626" s="26"/>
      <c r="L626" s="25"/>
      <c r="N626" s="25"/>
      <c r="O626" s="25"/>
      <c r="P626" s="25"/>
      <c r="Q626" s="25"/>
      <c r="R626" s="25"/>
      <c r="S626" s="25"/>
      <c r="T626" s="25"/>
      <c r="V626" s="25"/>
      <c r="W626" s="25"/>
      <c r="X626" s="25"/>
      <c r="Y626" s="26"/>
      <c r="Z626" s="25"/>
      <c r="AA626" s="25"/>
      <c r="AB626" s="25"/>
      <c r="AC626" s="25"/>
      <c r="AD626" s="25"/>
      <c r="AH626" s="1"/>
      <c r="AI626" s="1"/>
      <c r="AJ626" s="27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J627" s="25"/>
      <c r="K627" s="26"/>
      <c r="L627" s="25"/>
      <c r="N627" s="25"/>
      <c r="O627" s="25"/>
      <c r="P627" s="25"/>
      <c r="Q627" s="25"/>
      <c r="R627" s="25"/>
      <c r="S627" s="25"/>
      <c r="T627" s="25"/>
      <c r="V627" s="25"/>
      <c r="W627" s="25"/>
      <c r="X627" s="25"/>
      <c r="Y627" s="26"/>
      <c r="Z627" s="25"/>
      <c r="AA627" s="25"/>
      <c r="AB627" s="25"/>
      <c r="AC627" s="25"/>
      <c r="AD627" s="25"/>
      <c r="AH627" s="1"/>
      <c r="AI627" s="1"/>
      <c r="AJ627" s="27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J628" s="25"/>
      <c r="K628" s="26"/>
      <c r="L628" s="25"/>
      <c r="N628" s="25"/>
      <c r="O628" s="25"/>
      <c r="P628" s="25"/>
      <c r="Q628" s="25"/>
      <c r="R628" s="25"/>
      <c r="S628" s="25"/>
      <c r="T628" s="25"/>
      <c r="V628" s="25"/>
      <c r="W628" s="25"/>
      <c r="X628" s="25"/>
      <c r="Y628" s="26"/>
      <c r="Z628" s="25"/>
      <c r="AA628" s="25"/>
      <c r="AB628" s="25"/>
      <c r="AC628" s="25"/>
      <c r="AD628" s="25"/>
      <c r="AH628" s="1"/>
      <c r="AI628" s="1"/>
      <c r="AJ628" s="27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J629" s="25"/>
      <c r="K629" s="26"/>
      <c r="L629" s="25"/>
      <c r="N629" s="25"/>
      <c r="O629" s="25"/>
      <c r="P629" s="25"/>
      <c r="Q629" s="25"/>
      <c r="R629" s="25"/>
      <c r="S629" s="25"/>
      <c r="T629" s="25"/>
      <c r="V629" s="25"/>
      <c r="W629" s="25"/>
      <c r="X629" s="25"/>
      <c r="Y629" s="26"/>
      <c r="Z629" s="25"/>
      <c r="AA629" s="25"/>
      <c r="AB629" s="25"/>
      <c r="AC629" s="25"/>
      <c r="AD629" s="25"/>
      <c r="AH629" s="1"/>
      <c r="AI629" s="1"/>
      <c r="AJ629" s="27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J630" s="25"/>
      <c r="K630" s="26"/>
      <c r="L630" s="25"/>
      <c r="N630" s="25"/>
      <c r="O630" s="25"/>
      <c r="P630" s="25"/>
      <c r="Q630" s="25"/>
      <c r="R630" s="25"/>
      <c r="S630" s="25"/>
      <c r="T630" s="25"/>
      <c r="V630" s="25"/>
      <c r="W630" s="25"/>
      <c r="X630" s="25"/>
      <c r="Y630" s="26"/>
      <c r="Z630" s="25"/>
      <c r="AA630" s="25"/>
      <c r="AB630" s="25"/>
      <c r="AC630" s="25"/>
      <c r="AD630" s="25"/>
      <c r="AH630" s="1"/>
      <c r="AI630" s="1"/>
      <c r="AJ630" s="27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J631" s="25"/>
      <c r="K631" s="26"/>
      <c r="L631" s="25"/>
      <c r="N631" s="25"/>
      <c r="O631" s="25"/>
      <c r="P631" s="25"/>
      <c r="Q631" s="25"/>
      <c r="R631" s="25"/>
      <c r="S631" s="25"/>
      <c r="T631" s="25"/>
      <c r="V631" s="25"/>
      <c r="W631" s="25"/>
      <c r="X631" s="25"/>
      <c r="Y631" s="26"/>
      <c r="Z631" s="25"/>
      <c r="AA631" s="25"/>
      <c r="AB631" s="25"/>
      <c r="AC631" s="25"/>
      <c r="AD631" s="25"/>
      <c r="AH631" s="1"/>
      <c r="AI631" s="1"/>
      <c r="AJ631" s="27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J632" s="25"/>
      <c r="K632" s="26"/>
      <c r="L632" s="25"/>
      <c r="N632" s="25"/>
      <c r="O632" s="25"/>
      <c r="P632" s="25"/>
      <c r="Q632" s="25"/>
      <c r="R632" s="25"/>
      <c r="S632" s="25"/>
      <c r="T632" s="25"/>
      <c r="V632" s="25"/>
      <c r="W632" s="25"/>
      <c r="X632" s="25"/>
      <c r="Y632" s="26"/>
      <c r="Z632" s="25"/>
      <c r="AA632" s="25"/>
      <c r="AB632" s="25"/>
      <c r="AC632" s="25"/>
      <c r="AD632" s="25"/>
      <c r="AH632" s="1"/>
      <c r="AI632" s="1"/>
      <c r="AJ632" s="27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J633" s="25"/>
      <c r="K633" s="26"/>
      <c r="L633" s="25"/>
      <c r="N633" s="25"/>
      <c r="O633" s="25"/>
      <c r="P633" s="25"/>
      <c r="Q633" s="25"/>
      <c r="R633" s="25"/>
      <c r="S633" s="25"/>
      <c r="T633" s="25"/>
      <c r="V633" s="25"/>
      <c r="W633" s="25"/>
      <c r="X633" s="25"/>
      <c r="Y633" s="26"/>
      <c r="Z633" s="25"/>
      <c r="AA633" s="25"/>
      <c r="AB633" s="25"/>
      <c r="AC633" s="25"/>
      <c r="AD633" s="25"/>
      <c r="AH633" s="1"/>
      <c r="AI633" s="1"/>
      <c r="AJ633" s="27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J634" s="25"/>
      <c r="K634" s="26"/>
      <c r="L634" s="25"/>
      <c r="N634" s="25"/>
      <c r="O634" s="25"/>
      <c r="P634" s="25"/>
      <c r="Q634" s="25"/>
      <c r="R634" s="25"/>
      <c r="S634" s="25"/>
      <c r="T634" s="25"/>
      <c r="V634" s="25"/>
      <c r="W634" s="25"/>
      <c r="X634" s="25"/>
      <c r="Y634" s="26"/>
      <c r="Z634" s="25"/>
      <c r="AA634" s="25"/>
      <c r="AB634" s="25"/>
      <c r="AC634" s="25"/>
      <c r="AD634" s="25"/>
      <c r="AH634" s="1"/>
      <c r="AI634" s="1"/>
      <c r="AJ634" s="27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J635" s="25"/>
      <c r="K635" s="26"/>
      <c r="L635" s="25"/>
      <c r="N635" s="25"/>
      <c r="O635" s="25"/>
      <c r="P635" s="25"/>
      <c r="Q635" s="25"/>
      <c r="R635" s="25"/>
      <c r="S635" s="25"/>
      <c r="T635" s="25"/>
      <c r="V635" s="25"/>
      <c r="W635" s="25"/>
      <c r="X635" s="25"/>
      <c r="Y635" s="26"/>
      <c r="Z635" s="25"/>
      <c r="AA635" s="25"/>
      <c r="AB635" s="25"/>
      <c r="AC635" s="25"/>
      <c r="AD635" s="25"/>
      <c r="AH635" s="1"/>
      <c r="AI635" s="1"/>
      <c r="AJ635" s="27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J636" s="25"/>
      <c r="K636" s="26"/>
      <c r="L636" s="25"/>
      <c r="N636" s="25"/>
      <c r="O636" s="25"/>
      <c r="P636" s="25"/>
      <c r="Q636" s="25"/>
      <c r="R636" s="25"/>
      <c r="S636" s="25"/>
      <c r="T636" s="25"/>
      <c r="V636" s="25"/>
      <c r="W636" s="25"/>
      <c r="X636" s="25"/>
      <c r="Y636" s="26"/>
      <c r="Z636" s="25"/>
      <c r="AA636" s="25"/>
      <c r="AB636" s="25"/>
      <c r="AC636" s="25"/>
      <c r="AD636" s="25"/>
      <c r="AH636" s="1"/>
      <c r="AI636" s="1"/>
      <c r="AJ636" s="27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J637" s="25"/>
      <c r="K637" s="26"/>
      <c r="L637" s="25"/>
      <c r="N637" s="25"/>
      <c r="O637" s="25"/>
      <c r="P637" s="25"/>
      <c r="Q637" s="25"/>
      <c r="R637" s="25"/>
      <c r="S637" s="25"/>
      <c r="T637" s="25"/>
      <c r="V637" s="25"/>
      <c r="W637" s="25"/>
      <c r="X637" s="25"/>
      <c r="Y637" s="26"/>
      <c r="Z637" s="25"/>
      <c r="AA637" s="25"/>
      <c r="AB637" s="25"/>
      <c r="AC637" s="25"/>
      <c r="AD637" s="25"/>
      <c r="AH637" s="1"/>
      <c r="AI637" s="1"/>
      <c r="AJ637" s="27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J638" s="25"/>
      <c r="K638" s="26"/>
      <c r="L638" s="25"/>
      <c r="N638" s="25"/>
      <c r="O638" s="25"/>
      <c r="P638" s="25"/>
      <c r="Q638" s="25"/>
      <c r="R638" s="25"/>
      <c r="S638" s="25"/>
      <c r="T638" s="25"/>
      <c r="V638" s="25"/>
      <c r="W638" s="25"/>
      <c r="X638" s="25"/>
      <c r="Y638" s="26"/>
      <c r="Z638" s="25"/>
      <c r="AA638" s="25"/>
      <c r="AB638" s="25"/>
      <c r="AC638" s="25"/>
      <c r="AD638" s="25"/>
      <c r="AH638" s="1"/>
      <c r="AI638" s="1"/>
      <c r="AJ638" s="27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J639" s="25"/>
      <c r="K639" s="26"/>
      <c r="L639" s="25"/>
      <c r="N639" s="25"/>
      <c r="O639" s="25"/>
      <c r="P639" s="25"/>
      <c r="Q639" s="25"/>
      <c r="R639" s="25"/>
      <c r="S639" s="25"/>
      <c r="T639" s="25"/>
      <c r="V639" s="25"/>
      <c r="W639" s="25"/>
      <c r="X639" s="25"/>
      <c r="Y639" s="26"/>
      <c r="Z639" s="25"/>
      <c r="AA639" s="25"/>
      <c r="AB639" s="25"/>
      <c r="AC639" s="25"/>
      <c r="AD639" s="25"/>
      <c r="AH639" s="1"/>
      <c r="AI639" s="1"/>
      <c r="AJ639" s="27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J640" s="25"/>
      <c r="K640" s="26"/>
      <c r="L640" s="25"/>
      <c r="N640" s="25"/>
      <c r="O640" s="25"/>
      <c r="P640" s="25"/>
      <c r="Q640" s="25"/>
      <c r="R640" s="25"/>
      <c r="S640" s="25"/>
      <c r="T640" s="25"/>
      <c r="V640" s="25"/>
      <c r="W640" s="25"/>
      <c r="X640" s="25"/>
      <c r="Y640" s="26"/>
      <c r="Z640" s="25"/>
      <c r="AA640" s="25"/>
      <c r="AB640" s="25"/>
      <c r="AC640" s="25"/>
      <c r="AD640" s="25"/>
      <c r="AH640" s="1"/>
      <c r="AI640" s="1"/>
      <c r="AJ640" s="27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J641" s="25"/>
      <c r="K641" s="26"/>
      <c r="L641" s="25"/>
      <c r="N641" s="25"/>
      <c r="O641" s="25"/>
      <c r="P641" s="25"/>
      <c r="Q641" s="25"/>
      <c r="R641" s="25"/>
      <c r="S641" s="25"/>
      <c r="T641" s="25"/>
      <c r="V641" s="25"/>
      <c r="W641" s="25"/>
      <c r="X641" s="25"/>
      <c r="Y641" s="26"/>
      <c r="Z641" s="25"/>
      <c r="AA641" s="25"/>
      <c r="AB641" s="25"/>
      <c r="AC641" s="25"/>
      <c r="AD641" s="25"/>
      <c r="AH641" s="1"/>
      <c r="AI641" s="1"/>
      <c r="AJ641" s="27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J642" s="25"/>
      <c r="K642" s="26"/>
      <c r="L642" s="25"/>
      <c r="N642" s="25"/>
      <c r="O642" s="25"/>
      <c r="P642" s="25"/>
      <c r="Q642" s="25"/>
      <c r="R642" s="25"/>
      <c r="S642" s="25"/>
      <c r="T642" s="25"/>
      <c r="V642" s="25"/>
      <c r="W642" s="25"/>
      <c r="X642" s="25"/>
      <c r="Y642" s="26"/>
      <c r="Z642" s="25"/>
      <c r="AA642" s="25"/>
      <c r="AB642" s="25"/>
      <c r="AC642" s="25"/>
      <c r="AD642" s="25"/>
      <c r="AH642" s="1"/>
      <c r="AI642" s="1"/>
      <c r="AJ642" s="27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J643" s="25"/>
      <c r="K643" s="26"/>
      <c r="L643" s="25"/>
      <c r="N643" s="25"/>
      <c r="O643" s="25"/>
      <c r="P643" s="25"/>
      <c r="Q643" s="25"/>
      <c r="R643" s="25"/>
      <c r="S643" s="25"/>
      <c r="T643" s="25"/>
      <c r="V643" s="25"/>
      <c r="W643" s="25"/>
      <c r="X643" s="25"/>
      <c r="Y643" s="26"/>
      <c r="Z643" s="25"/>
      <c r="AA643" s="25"/>
      <c r="AB643" s="25"/>
      <c r="AC643" s="25"/>
      <c r="AD643" s="25"/>
      <c r="AH643" s="1"/>
      <c r="AI643" s="1"/>
      <c r="AJ643" s="27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J644" s="25"/>
      <c r="K644" s="26"/>
      <c r="L644" s="25"/>
      <c r="N644" s="25"/>
      <c r="O644" s="25"/>
      <c r="P644" s="25"/>
      <c r="Q644" s="25"/>
      <c r="R644" s="25"/>
      <c r="S644" s="25"/>
      <c r="T644" s="25"/>
      <c r="V644" s="25"/>
      <c r="W644" s="25"/>
      <c r="X644" s="25"/>
      <c r="Y644" s="26"/>
      <c r="Z644" s="25"/>
      <c r="AA644" s="25"/>
      <c r="AB644" s="25"/>
      <c r="AC644" s="25"/>
      <c r="AD644" s="25"/>
      <c r="AH644" s="1"/>
      <c r="AI644" s="1"/>
      <c r="AJ644" s="27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J645" s="25"/>
      <c r="K645" s="26"/>
      <c r="L645" s="25"/>
      <c r="N645" s="25"/>
      <c r="O645" s="25"/>
      <c r="P645" s="25"/>
      <c r="Q645" s="25"/>
      <c r="R645" s="25"/>
      <c r="S645" s="25"/>
      <c r="T645" s="25"/>
      <c r="V645" s="25"/>
      <c r="W645" s="25"/>
      <c r="X645" s="25"/>
      <c r="Y645" s="26"/>
      <c r="Z645" s="25"/>
      <c r="AA645" s="25"/>
      <c r="AB645" s="25"/>
      <c r="AC645" s="25"/>
      <c r="AD645" s="25"/>
      <c r="AH645" s="1"/>
      <c r="AI645" s="1"/>
      <c r="AJ645" s="27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J646" s="25"/>
      <c r="K646" s="26"/>
      <c r="L646" s="25"/>
      <c r="N646" s="25"/>
      <c r="O646" s="25"/>
      <c r="P646" s="25"/>
      <c r="Q646" s="25"/>
      <c r="R646" s="25"/>
      <c r="S646" s="25"/>
      <c r="T646" s="25"/>
      <c r="V646" s="25"/>
      <c r="W646" s="25"/>
      <c r="X646" s="25"/>
      <c r="Y646" s="26"/>
      <c r="Z646" s="25"/>
      <c r="AA646" s="25"/>
      <c r="AB646" s="25"/>
      <c r="AC646" s="25"/>
      <c r="AD646" s="25"/>
      <c r="AH646" s="1"/>
      <c r="AI646" s="1"/>
      <c r="AJ646" s="27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J647" s="25"/>
      <c r="K647" s="26"/>
      <c r="L647" s="25"/>
      <c r="N647" s="25"/>
      <c r="O647" s="25"/>
      <c r="P647" s="25"/>
      <c r="Q647" s="25"/>
      <c r="R647" s="25"/>
      <c r="S647" s="25"/>
      <c r="T647" s="25"/>
      <c r="V647" s="25"/>
      <c r="W647" s="25"/>
      <c r="X647" s="25"/>
      <c r="Y647" s="26"/>
      <c r="Z647" s="25"/>
      <c r="AA647" s="25"/>
      <c r="AB647" s="25"/>
      <c r="AC647" s="25"/>
      <c r="AD647" s="25"/>
      <c r="AH647" s="1"/>
      <c r="AI647" s="1"/>
      <c r="AJ647" s="27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J648" s="25"/>
      <c r="K648" s="26"/>
      <c r="L648" s="25"/>
      <c r="N648" s="25"/>
      <c r="O648" s="25"/>
      <c r="P648" s="25"/>
      <c r="Q648" s="25"/>
      <c r="R648" s="25"/>
      <c r="S648" s="25"/>
      <c r="T648" s="25"/>
      <c r="V648" s="25"/>
      <c r="W648" s="25"/>
      <c r="X648" s="25"/>
      <c r="Y648" s="26"/>
      <c r="Z648" s="25"/>
      <c r="AA648" s="25"/>
      <c r="AB648" s="25"/>
      <c r="AC648" s="25"/>
      <c r="AD648" s="25"/>
      <c r="AH648" s="1"/>
      <c r="AI648" s="1"/>
      <c r="AJ648" s="27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J649" s="25"/>
      <c r="K649" s="26"/>
      <c r="L649" s="25"/>
      <c r="N649" s="25"/>
      <c r="O649" s="25"/>
      <c r="P649" s="25"/>
      <c r="Q649" s="25"/>
      <c r="R649" s="25"/>
      <c r="S649" s="25"/>
      <c r="T649" s="25"/>
      <c r="V649" s="25"/>
      <c r="W649" s="25"/>
      <c r="X649" s="25"/>
      <c r="Y649" s="26"/>
      <c r="Z649" s="25"/>
      <c r="AA649" s="25"/>
      <c r="AB649" s="25"/>
      <c r="AC649" s="25"/>
      <c r="AD649" s="25"/>
      <c r="AH649" s="1"/>
      <c r="AI649" s="1"/>
      <c r="AJ649" s="27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J650" s="25"/>
      <c r="K650" s="26"/>
      <c r="L650" s="25"/>
      <c r="N650" s="25"/>
      <c r="O650" s="25"/>
      <c r="P650" s="25"/>
      <c r="Q650" s="25"/>
      <c r="R650" s="25"/>
      <c r="S650" s="25"/>
      <c r="T650" s="25"/>
      <c r="V650" s="25"/>
      <c r="W650" s="25"/>
      <c r="X650" s="25"/>
      <c r="Y650" s="26"/>
      <c r="Z650" s="25"/>
      <c r="AA650" s="25"/>
      <c r="AB650" s="25"/>
      <c r="AC650" s="25"/>
      <c r="AD650" s="25"/>
      <c r="AH650" s="1"/>
      <c r="AI650" s="1"/>
      <c r="AJ650" s="27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J651" s="25"/>
      <c r="K651" s="26"/>
      <c r="L651" s="25"/>
      <c r="N651" s="25"/>
      <c r="O651" s="25"/>
      <c r="P651" s="25"/>
      <c r="Q651" s="25"/>
      <c r="R651" s="25"/>
      <c r="S651" s="25"/>
      <c r="T651" s="25"/>
      <c r="V651" s="25"/>
      <c r="W651" s="25"/>
      <c r="X651" s="25"/>
      <c r="Y651" s="26"/>
      <c r="Z651" s="25"/>
      <c r="AA651" s="25"/>
      <c r="AB651" s="25"/>
      <c r="AC651" s="25"/>
      <c r="AD651" s="25"/>
      <c r="AH651" s="1"/>
      <c r="AI651" s="1"/>
      <c r="AJ651" s="27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J652" s="25"/>
      <c r="K652" s="26"/>
      <c r="L652" s="25"/>
      <c r="N652" s="25"/>
      <c r="O652" s="25"/>
      <c r="P652" s="25"/>
      <c r="Q652" s="25"/>
      <c r="R652" s="25"/>
      <c r="S652" s="25"/>
      <c r="T652" s="25"/>
      <c r="V652" s="25"/>
      <c r="W652" s="25"/>
      <c r="X652" s="25"/>
      <c r="Y652" s="26"/>
      <c r="Z652" s="25"/>
      <c r="AA652" s="25"/>
      <c r="AB652" s="25"/>
      <c r="AC652" s="25"/>
      <c r="AD652" s="25"/>
      <c r="AH652" s="1"/>
      <c r="AI652" s="1"/>
      <c r="AJ652" s="27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J653" s="25"/>
      <c r="K653" s="26"/>
      <c r="L653" s="25"/>
      <c r="N653" s="25"/>
      <c r="O653" s="25"/>
      <c r="P653" s="25"/>
      <c r="Q653" s="25"/>
      <c r="R653" s="25"/>
      <c r="S653" s="25"/>
      <c r="T653" s="25"/>
      <c r="V653" s="25"/>
      <c r="W653" s="25"/>
      <c r="X653" s="25"/>
      <c r="Y653" s="26"/>
      <c r="Z653" s="25"/>
      <c r="AA653" s="25"/>
      <c r="AB653" s="25"/>
      <c r="AC653" s="25"/>
      <c r="AD653" s="25"/>
      <c r="AH653" s="1"/>
      <c r="AI653" s="1"/>
      <c r="AJ653" s="27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J654" s="25"/>
      <c r="K654" s="26"/>
      <c r="L654" s="25"/>
      <c r="N654" s="25"/>
      <c r="O654" s="25"/>
      <c r="P654" s="25"/>
      <c r="Q654" s="25"/>
      <c r="R654" s="25"/>
      <c r="S654" s="25"/>
      <c r="T654" s="25"/>
      <c r="V654" s="25"/>
      <c r="W654" s="25"/>
      <c r="X654" s="25"/>
      <c r="Y654" s="26"/>
      <c r="Z654" s="25"/>
      <c r="AA654" s="25"/>
      <c r="AB654" s="25"/>
      <c r="AC654" s="25"/>
      <c r="AD654" s="25"/>
      <c r="AH654" s="1"/>
      <c r="AI654" s="1"/>
      <c r="AJ654" s="27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J655" s="25"/>
      <c r="K655" s="26"/>
      <c r="L655" s="25"/>
      <c r="N655" s="25"/>
      <c r="O655" s="25"/>
      <c r="P655" s="25"/>
      <c r="Q655" s="25"/>
      <c r="R655" s="25"/>
      <c r="S655" s="25"/>
      <c r="T655" s="25"/>
      <c r="V655" s="25"/>
      <c r="W655" s="25"/>
      <c r="X655" s="25"/>
      <c r="Y655" s="26"/>
      <c r="Z655" s="25"/>
      <c r="AA655" s="25"/>
      <c r="AB655" s="25"/>
      <c r="AC655" s="25"/>
      <c r="AD655" s="25"/>
      <c r="AH655" s="1"/>
      <c r="AI655" s="1"/>
      <c r="AJ655" s="27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J656" s="25"/>
      <c r="K656" s="26"/>
      <c r="L656" s="25"/>
      <c r="N656" s="25"/>
      <c r="O656" s="25"/>
      <c r="P656" s="25"/>
      <c r="Q656" s="25"/>
      <c r="R656" s="25"/>
      <c r="S656" s="25"/>
      <c r="T656" s="25"/>
      <c r="V656" s="25"/>
      <c r="W656" s="25"/>
      <c r="X656" s="25"/>
      <c r="Y656" s="26"/>
      <c r="Z656" s="25"/>
      <c r="AA656" s="25"/>
      <c r="AB656" s="25"/>
      <c r="AC656" s="25"/>
      <c r="AD656" s="25"/>
      <c r="AH656" s="1"/>
      <c r="AI656" s="1"/>
      <c r="AJ656" s="27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J657" s="25"/>
      <c r="K657" s="26"/>
      <c r="L657" s="25"/>
      <c r="N657" s="25"/>
      <c r="O657" s="25"/>
      <c r="P657" s="25"/>
      <c r="Q657" s="25"/>
      <c r="R657" s="25"/>
      <c r="S657" s="25"/>
      <c r="T657" s="25"/>
      <c r="V657" s="25"/>
      <c r="W657" s="25"/>
      <c r="X657" s="25"/>
      <c r="Y657" s="26"/>
      <c r="Z657" s="25"/>
      <c r="AA657" s="25"/>
      <c r="AB657" s="25"/>
      <c r="AC657" s="25"/>
      <c r="AD657" s="25"/>
      <c r="AH657" s="1"/>
      <c r="AI657" s="1"/>
      <c r="AJ657" s="27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J658" s="25"/>
      <c r="K658" s="26"/>
      <c r="L658" s="25"/>
      <c r="N658" s="25"/>
      <c r="O658" s="25"/>
      <c r="P658" s="25"/>
      <c r="Q658" s="25"/>
      <c r="R658" s="25"/>
      <c r="S658" s="25"/>
      <c r="T658" s="25"/>
      <c r="V658" s="25"/>
      <c r="W658" s="25"/>
      <c r="X658" s="25"/>
      <c r="Y658" s="26"/>
      <c r="Z658" s="25"/>
      <c r="AA658" s="25"/>
      <c r="AB658" s="25"/>
      <c r="AC658" s="25"/>
      <c r="AD658" s="25"/>
      <c r="AH658" s="1"/>
      <c r="AI658" s="1"/>
      <c r="AJ658" s="27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J659" s="25"/>
      <c r="K659" s="26"/>
      <c r="L659" s="25"/>
      <c r="N659" s="25"/>
      <c r="O659" s="25"/>
      <c r="P659" s="25"/>
      <c r="Q659" s="25"/>
      <c r="R659" s="25"/>
      <c r="S659" s="25"/>
      <c r="T659" s="25"/>
      <c r="V659" s="25"/>
      <c r="W659" s="25"/>
      <c r="X659" s="25"/>
      <c r="Y659" s="26"/>
      <c r="Z659" s="25"/>
      <c r="AA659" s="25"/>
      <c r="AB659" s="25"/>
      <c r="AC659" s="25"/>
      <c r="AD659" s="25"/>
      <c r="AH659" s="1"/>
      <c r="AI659" s="1"/>
      <c r="AJ659" s="27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J660" s="25"/>
      <c r="K660" s="26"/>
      <c r="L660" s="25"/>
      <c r="N660" s="25"/>
      <c r="O660" s="25"/>
      <c r="P660" s="25"/>
      <c r="Q660" s="25"/>
      <c r="R660" s="25"/>
      <c r="S660" s="25"/>
      <c r="T660" s="25"/>
      <c r="V660" s="25"/>
      <c r="W660" s="25"/>
      <c r="X660" s="25"/>
      <c r="Y660" s="26"/>
      <c r="Z660" s="25"/>
      <c r="AA660" s="25"/>
      <c r="AB660" s="25"/>
      <c r="AC660" s="25"/>
      <c r="AD660" s="25"/>
      <c r="AH660" s="1"/>
      <c r="AI660" s="1"/>
      <c r="AJ660" s="27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J661" s="25"/>
      <c r="K661" s="26"/>
      <c r="L661" s="25"/>
      <c r="N661" s="25"/>
      <c r="O661" s="25"/>
      <c r="P661" s="25"/>
      <c r="Q661" s="25"/>
      <c r="R661" s="25"/>
      <c r="S661" s="25"/>
      <c r="T661" s="25"/>
      <c r="V661" s="25"/>
      <c r="W661" s="25"/>
      <c r="X661" s="25"/>
      <c r="Y661" s="26"/>
      <c r="Z661" s="25"/>
      <c r="AA661" s="25"/>
      <c r="AB661" s="25"/>
      <c r="AC661" s="25"/>
      <c r="AD661" s="25"/>
      <c r="AH661" s="1"/>
      <c r="AI661" s="1"/>
      <c r="AJ661" s="27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J662" s="25"/>
      <c r="K662" s="26"/>
      <c r="L662" s="25"/>
      <c r="N662" s="25"/>
      <c r="O662" s="25"/>
      <c r="P662" s="25"/>
      <c r="Q662" s="25"/>
      <c r="R662" s="25"/>
      <c r="S662" s="25"/>
      <c r="T662" s="25"/>
      <c r="V662" s="25"/>
      <c r="W662" s="25"/>
      <c r="X662" s="25"/>
      <c r="Y662" s="26"/>
      <c r="Z662" s="25"/>
      <c r="AA662" s="25"/>
      <c r="AB662" s="25"/>
      <c r="AC662" s="25"/>
      <c r="AD662" s="25"/>
      <c r="AH662" s="1"/>
      <c r="AI662" s="1"/>
      <c r="AJ662" s="27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J663" s="25"/>
      <c r="K663" s="26"/>
      <c r="L663" s="25"/>
      <c r="N663" s="25"/>
      <c r="O663" s="25"/>
      <c r="P663" s="25"/>
      <c r="Q663" s="25"/>
      <c r="R663" s="25"/>
      <c r="S663" s="25"/>
      <c r="T663" s="25"/>
      <c r="V663" s="25"/>
      <c r="W663" s="25"/>
      <c r="X663" s="25"/>
      <c r="Y663" s="26"/>
      <c r="Z663" s="25"/>
      <c r="AA663" s="25"/>
      <c r="AB663" s="25"/>
      <c r="AC663" s="25"/>
      <c r="AD663" s="25"/>
      <c r="AH663" s="1"/>
      <c r="AI663" s="1"/>
      <c r="AJ663" s="27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J664" s="25"/>
      <c r="K664" s="26"/>
      <c r="L664" s="25"/>
      <c r="N664" s="25"/>
      <c r="O664" s="25"/>
      <c r="P664" s="25"/>
      <c r="Q664" s="25"/>
      <c r="R664" s="25"/>
      <c r="S664" s="25"/>
      <c r="T664" s="25"/>
      <c r="V664" s="25"/>
      <c r="W664" s="25"/>
      <c r="X664" s="25"/>
      <c r="Y664" s="26"/>
      <c r="Z664" s="25"/>
      <c r="AA664" s="25"/>
      <c r="AB664" s="25"/>
      <c r="AC664" s="25"/>
      <c r="AD664" s="25"/>
      <c r="AH664" s="1"/>
      <c r="AI664" s="1"/>
      <c r="AJ664" s="27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J665" s="25"/>
      <c r="K665" s="26"/>
      <c r="L665" s="25"/>
      <c r="N665" s="25"/>
      <c r="O665" s="25"/>
      <c r="P665" s="25"/>
      <c r="Q665" s="25"/>
      <c r="R665" s="25"/>
      <c r="S665" s="25"/>
      <c r="T665" s="25"/>
      <c r="V665" s="25"/>
      <c r="W665" s="25"/>
      <c r="X665" s="25"/>
      <c r="Y665" s="26"/>
      <c r="Z665" s="25"/>
      <c r="AA665" s="25"/>
      <c r="AB665" s="25"/>
      <c r="AC665" s="25"/>
      <c r="AD665" s="25"/>
      <c r="AH665" s="1"/>
      <c r="AI665" s="1"/>
      <c r="AJ665" s="27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J666" s="25"/>
      <c r="K666" s="26"/>
      <c r="L666" s="25"/>
      <c r="N666" s="25"/>
      <c r="O666" s="25"/>
      <c r="P666" s="25"/>
      <c r="Q666" s="25"/>
      <c r="R666" s="25"/>
      <c r="S666" s="25"/>
      <c r="T666" s="25"/>
      <c r="V666" s="25"/>
      <c r="W666" s="25"/>
      <c r="X666" s="25"/>
      <c r="Y666" s="26"/>
      <c r="Z666" s="25"/>
      <c r="AA666" s="25"/>
      <c r="AB666" s="25"/>
      <c r="AC666" s="25"/>
      <c r="AD666" s="25"/>
      <c r="AH666" s="1"/>
      <c r="AI666" s="1"/>
      <c r="AJ666" s="27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J667" s="25"/>
      <c r="K667" s="26"/>
      <c r="L667" s="25"/>
      <c r="N667" s="25"/>
      <c r="O667" s="25"/>
      <c r="P667" s="25"/>
      <c r="Q667" s="25"/>
      <c r="R667" s="25"/>
      <c r="S667" s="25"/>
      <c r="T667" s="25"/>
      <c r="V667" s="25"/>
      <c r="W667" s="25"/>
      <c r="X667" s="25"/>
      <c r="Y667" s="26"/>
      <c r="Z667" s="25"/>
      <c r="AA667" s="25"/>
      <c r="AB667" s="25"/>
      <c r="AC667" s="25"/>
      <c r="AD667" s="25"/>
      <c r="AH667" s="1"/>
      <c r="AI667" s="1"/>
      <c r="AJ667" s="27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J668" s="25"/>
      <c r="K668" s="26"/>
      <c r="L668" s="25"/>
      <c r="N668" s="25"/>
      <c r="O668" s="25"/>
      <c r="P668" s="25"/>
      <c r="Q668" s="25"/>
      <c r="R668" s="25"/>
      <c r="S668" s="25"/>
      <c r="T668" s="25"/>
      <c r="V668" s="25"/>
      <c r="W668" s="25"/>
      <c r="X668" s="25"/>
      <c r="Y668" s="26"/>
      <c r="Z668" s="25"/>
      <c r="AA668" s="25"/>
      <c r="AB668" s="25"/>
      <c r="AC668" s="25"/>
      <c r="AD668" s="25"/>
      <c r="AH668" s="1"/>
      <c r="AI668" s="1"/>
      <c r="AJ668" s="27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J669" s="25"/>
      <c r="K669" s="26"/>
      <c r="L669" s="25"/>
      <c r="N669" s="25"/>
      <c r="O669" s="25"/>
      <c r="P669" s="25"/>
      <c r="Q669" s="25"/>
      <c r="R669" s="25"/>
      <c r="S669" s="25"/>
      <c r="T669" s="25"/>
      <c r="V669" s="25"/>
      <c r="W669" s="25"/>
      <c r="X669" s="25"/>
      <c r="Y669" s="26"/>
      <c r="Z669" s="25"/>
      <c r="AA669" s="25"/>
      <c r="AB669" s="25"/>
      <c r="AC669" s="25"/>
      <c r="AD669" s="25"/>
      <c r="AH669" s="1"/>
      <c r="AI669" s="1"/>
      <c r="AJ669" s="27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J670" s="25"/>
      <c r="K670" s="26"/>
      <c r="L670" s="25"/>
      <c r="N670" s="25"/>
      <c r="O670" s="25"/>
      <c r="P670" s="25"/>
      <c r="Q670" s="25"/>
      <c r="R670" s="25"/>
      <c r="S670" s="25"/>
      <c r="T670" s="25"/>
      <c r="V670" s="25"/>
      <c r="W670" s="25"/>
      <c r="X670" s="25"/>
      <c r="Y670" s="26"/>
      <c r="Z670" s="25"/>
      <c r="AA670" s="25"/>
      <c r="AB670" s="25"/>
      <c r="AC670" s="25"/>
      <c r="AD670" s="25"/>
      <c r="AH670" s="1"/>
      <c r="AI670" s="1"/>
      <c r="AJ670" s="27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J671" s="25"/>
      <c r="K671" s="26"/>
      <c r="L671" s="25"/>
      <c r="N671" s="25"/>
      <c r="O671" s="25"/>
      <c r="P671" s="25"/>
      <c r="Q671" s="25"/>
      <c r="R671" s="25"/>
      <c r="S671" s="25"/>
      <c r="T671" s="25"/>
      <c r="V671" s="25"/>
      <c r="W671" s="25"/>
      <c r="X671" s="25"/>
      <c r="Y671" s="26"/>
      <c r="Z671" s="25"/>
      <c r="AA671" s="25"/>
      <c r="AB671" s="25"/>
      <c r="AC671" s="25"/>
      <c r="AD671" s="25"/>
      <c r="AH671" s="1"/>
      <c r="AI671" s="1"/>
      <c r="AJ671" s="27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J672" s="25"/>
      <c r="K672" s="26"/>
      <c r="L672" s="25"/>
      <c r="N672" s="25"/>
      <c r="O672" s="25"/>
      <c r="P672" s="25"/>
      <c r="Q672" s="25"/>
      <c r="R672" s="25"/>
      <c r="S672" s="25"/>
      <c r="T672" s="25"/>
      <c r="V672" s="25"/>
      <c r="W672" s="25"/>
      <c r="X672" s="25"/>
      <c r="Y672" s="26"/>
      <c r="Z672" s="25"/>
      <c r="AA672" s="25"/>
      <c r="AB672" s="25"/>
      <c r="AC672" s="25"/>
      <c r="AD672" s="25"/>
      <c r="AH672" s="1"/>
      <c r="AI672" s="1"/>
      <c r="AJ672" s="27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J673" s="25"/>
      <c r="K673" s="26"/>
      <c r="L673" s="25"/>
      <c r="N673" s="25"/>
      <c r="O673" s="25"/>
      <c r="P673" s="25"/>
      <c r="Q673" s="25"/>
      <c r="R673" s="25"/>
      <c r="S673" s="25"/>
      <c r="T673" s="25"/>
      <c r="V673" s="25"/>
      <c r="W673" s="25"/>
      <c r="X673" s="25"/>
      <c r="Y673" s="26"/>
      <c r="Z673" s="25"/>
      <c r="AA673" s="25"/>
      <c r="AB673" s="25"/>
      <c r="AC673" s="25"/>
      <c r="AD673" s="25"/>
      <c r="AH673" s="1"/>
      <c r="AI673" s="1"/>
      <c r="AJ673" s="27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J674" s="25"/>
      <c r="K674" s="26"/>
      <c r="L674" s="25"/>
      <c r="N674" s="25"/>
      <c r="O674" s="25"/>
      <c r="P674" s="25"/>
      <c r="Q674" s="25"/>
      <c r="R674" s="25"/>
      <c r="S674" s="25"/>
      <c r="T674" s="25"/>
      <c r="V674" s="25"/>
      <c r="W674" s="25"/>
      <c r="X674" s="25"/>
      <c r="Y674" s="26"/>
      <c r="Z674" s="25"/>
      <c r="AA674" s="25"/>
      <c r="AB674" s="25"/>
      <c r="AC674" s="25"/>
      <c r="AD674" s="25"/>
      <c r="AH674" s="1"/>
      <c r="AI674" s="1"/>
      <c r="AJ674" s="27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J675" s="25"/>
      <c r="K675" s="26"/>
      <c r="L675" s="25"/>
      <c r="N675" s="25"/>
      <c r="O675" s="25"/>
      <c r="P675" s="25"/>
      <c r="Q675" s="25"/>
      <c r="R675" s="25"/>
      <c r="S675" s="25"/>
      <c r="T675" s="25"/>
      <c r="V675" s="25"/>
      <c r="W675" s="25"/>
      <c r="X675" s="25"/>
      <c r="Y675" s="26"/>
      <c r="Z675" s="25"/>
      <c r="AA675" s="25"/>
      <c r="AB675" s="25"/>
      <c r="AC675" s="25"/>
      <c r="AD675" s="25"/>
      <c r="AH675" s="1"/>
      <c r="AI675" s="1"/>
      <c r="AJ675" s="27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J676" s="25"/>
      <c r="K676" s="26"/>
      <c r="L676" s="25"/>
      <c r="N676" s="25"/>
      <c r="O676" s="25"/>
      <c r="P676" s="25"/>
      <c r="Q676" s="25"/>
      <c r="R676" s="25"/>
      <c r="S676" s="25"/>
      <c r="T676" s="25"/>
      <c r="V676" s="25"/>
      <c r="W676" s="25"/>
      <c r="X676" s="25"/>
      <c r="Y676" s="26"/>
      <c r="Z676" s="25"/>
      <c r="AA676" s="25"/>
      <c r="AB676" s="25"/>
      <c r="AC676" s="25"/>
      <c r="AD676" s="25"/>
      <c r="AH676" s="1"/>
      <c r="AI676" s="1"/>
      <c r="AJ676" s="27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J677" s="25"/>
      <c r="K677" s="26"/>
      <c r="L677" s="25"/>
      <c r="N677" s="25"/>
      <c r="O677" s="25"/>
      <c r="P677" s="25"/>
      <c r="Q677" s="25"/>
      <c r="R677" s="25"/>
      <c r="S677" s="25"/>
      <c r="T677" s="25"/>
      <c r="V677" s="25"/>
      <c r="W677" s="25"/>
      <c r="X677" s="25"/>
      <c r="Y677" s="26"/>
      <c r="Z677" s="25"/>
      <c r="AA677" s="25"/>
      <c r="AB677" s="25"/>
      <c r="AC677" s="25"/>
      <c r="AD677" s="25"/>
      <c r="AH677" s="1"/>
      <c r="AI677" s="1"/>
      <c r="AJ677" s="27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J678" s="25"/>
      <c r="K678" s="26"/>
      <c r="L678" s="25"/>
      <c r="N678" s="25"/>
      <c r="O678" s="25"/>
      <c r="P678" s="25"/>
      <c r="Q678" s="25"/>
      <c r="R678" s="25"/>
      <c r="S678" s="25"/>
      <c r="T678" s="25"/>
      <c r="V678" s="25"/>
      <c r="W678" s="25"/>
      <c r="X678" s="25"/>
      <c r="Y678" s="26"/>
      <c r="Z678" s="25"/>
      <c r="AA678" s="25"/>
      <c r="AB678" s="25"/>
      <c r="AC678" s="25"/>
      <c r="AD678" s="25"/>
      <c r="AH678" s="1"/>
      <c r="AI678" s="1"/>
      <c r="AJ678" s="27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J679" s="25"/>
      <c r="K679" s="26"/>
      <c r="L679" s="25"/>
      <c r="N679" s="25"/>
      <c r="O679" s="25"/>
      <c r="P679" s="25"/>
      <c r="Q679" s="25"/>
      <c r="R679" s="25"/>
      <c r="S679" s="25"/>
      <c r="T679" s="25"/>
      <c r="V679" s="25"/>
      <c r="W679" s="25"/>
      <c r="X679" s="25"/>
      <c r="Y679" s="26"/>
      <c r="Z679" s="25"/>
      <c r="AA679" s="25"/>
      <c r="AB679" s="25"/>
      <c r="AC679" s="25"/>
      <c r="AD679" s="25"/>
      <c r="AH679" s="1"/>
      <c r="AI679" s="1"/>
      <c r="AJ679" s="27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J680" s="25"/>
      <c r="K680" s="26"/>
      <c r="L680" s="25"/>
      <c r="N680" s="25"/>
      <c r="O680" s="25"/>
      <c r="P680" s="25"/>
      <c r="Q680" s="25"/>
      <c r="R680" s="25"/>
      <c r="S680" s="25"/>
      <c r="T680" s="25"/>
      <c r="V680" s="25"/>
      <c r="W680" s="25"/>
      <c r="X680" s="25"/>
      <c r="Y680" s="26"/>
      <c r="Z680" s="25"/>
      <c r="AA680" s="25"/>
      <c r="AB680" s="25"/>
      <c r="AC680" s="25"/>
      <c r="AD680" s="25"/>
      <c r="AH680" s="1"/>
      <c r="AI680" s="1"/>
      <c r="AJ680" s="27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J681" s="25"/>
      <c r="K681" s="26"/>
      <c r="L681" s="25"/>
      <c r="N681" s="25"/>
      <c r="O681" s="25"/>
      <c r="P681" s="25"/>
      <c r="Q681" s="25"/>
      <c r="R681" s="25"/>
      <c r="S681" s="25"/>
      <c r="T681" s="25"/>
      <c r="V681" s="25"/>
      <c r="W681" s="25"/>
      <c r="X681" s="25"/>
      <c r="Y681" s="26"/>
      <c r="Z681" s="25"/>
      <c r="AA681" s="25"/>
      <c r="AB681" s="25"/>
      <c r="AC681" s="25"/>
      <c r="AD681" s="25"/>
      <c r="AH681" s="1"/>
      <c r="AI681" s="1"/>
      <c r="AJ681" s="27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J682" s="25"/>
      <c r="K682" s="26"/>
      <c r="L682" s="25"/>
      <c r="N682" s="25"/>
      <c r="O682" s="25"/>
      <c r="P682" s="25"/>
      <c r="Q682" s="25"/>
      <c r="R682" s="25"/>
      <c r="S682" s="25"/>
      <c r="T682" s="25"/>
      <c r="V682" s="25"/>
      <c r="W682" s="25"/>
      <c r="X682" s="25"/>
      <c r="Y682" s="26"/>
      <c r="Z682" s="25"/>
      <c r="AA682" s="25"/>
      <c r="AB682" s="25"/>
      <c r="AC682" s="25"/>
      <c r="AD682" s="25"/>
      <c r="AH682" s="1"/>
      <c r="AI682" s="1"/>
      <c r="AJ682" s="27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J683" s="25"/>
      <c r="K683" s="26"/>
      <c r="L683" s="25"/>
      <c r="N683" s="25"/>
      <c r="O683" s="25"/>
      <c r="P683" s="25"/>
      <c r="Q683" s="25"/>
      <c r="R683" s="25"/>
      <c r="S683" s="25"/>
      <c r="T683" s="25"/>
      <c r="V683" s="25"/>
      <c r="W683" s="25"/>
      <c r="X683" s="25"/>
      <c r="Y683" s="26"/>
      <c r="Z683" s="25"/>
      <c r="AA683" s="25"/>
      <c r="AB683" s="25"/>
      <c r="AC683" s="25"/>
      <c r="AD683" s="25"/>
      <c r="AH683" s="1"/>
      <c r="AI683" s="1"/>
      <c r="AJ683" s="27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J684" s="25"/>
      <c r="K684" s="26"/>
      <c r="L684" s="25"/>
      <c r="N684" s="25"/>
      <c r="O684" s="25"/>
      <c r="P684" s="25"/>
      <c r="Q684" s="25"/>
      <c r="R684" s="25"/>
      <c r="S684" s="25"/>
      <c r="T684" s="25"/>
      <c r="V684" s="25"/>
      <c r="W684" s="25"/>
      <c r="X684" s="25"/>
      <c r="Y684" s="26"/>
      <c r="Z684" s="25"/>
      <c r="AA684" s="25"/>
      <c r="AB684" s="25"/>
      <c r="AC684" s="25"/>
      <c r="AD684" s="25"/>
      <c r="AH684" s="1"/>
      <c r="AI684" s="1"/>
      <c r="AJ684" s="27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J685" s="25"/>
      <c r="K685" s="26"/>
      <c r="L685" s="25"/>
      <c r="N685" s="25"/>
      <c r="O685" s="25"/>
      <c r="P685" s="25"/>
      <c r="Q685" s="25"/>
      <c r="R685" s="25"/>
      <c r="S685" s="25"/>
      <c r="T685" s="25"/>
      <c r="V685" s="25"/>
      <c r="W685" s="25"/>
      <c r="X685" s="25"/>
      <c r="Y685" s="26"/>
      <c r="Z685" s="25"/>
      <c r="AA685" s="25"/>
      <c r="AB685" s="25"/>
      <c r="AC685" s="25"/>
      <c r="AD685" s="25"/>
      <c r="AH685" s="1"/>
      <c r="AI685" s="1"/>
      <c r="AJ685" s="27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J686" s="25"/>
      <c r="K686" s="26"/>
      <c r="L686" s="25"/>
      <c r="N686" s="25"/>
      <c r="O686" s="25"/>
      <c r="P686" s="25"/>
      <c r="Q686" s="25"/>
      <c r="R686" s="25"/>
      <c r="S686" s="25"/>
      <c r="T686" s="25"/>
      <c r="V686" s="25"/>
      <c r="W686" s="25"/>
      <c r="X686" s="25"/>
      <c r="Y686" s="26"/>
      <c r="Z686" s="25"/>
      <c r="AA686" s="25"/>
      <c r="AB686" s="25"/>
      <c r="AC686" s="25"/>
      <c r="AD686" s="25"/>
      <c r="AH686" s="1"/>
      <c r="AI686" s="1"/>
      <c r="AJ686" s="27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J687" s="25"/>
      <c r="K687" s="26"/>
      <c r="L687" s="25"/>
      <c r="N687" s="25"/>
      <c r="O687" s="25"/>
      <c r="P687" s="25"/>
      <c r="Q687" s="25"/>
      <c r="R687" s="25"/>
      <c r="S687" s="25"/>
      <c r="T687" s="25"/>
      <c r="V687" s="25"/>
      <c r="W687" s="25"/>
      <c r="X687" s="25"/>
      <c r="Y687" s="26"/>
      <c r="Z687" s="25"/>
      <c r="AA687" s="25"/>
      <c r="AB687" s="25"/>
      <c r="AC687" s="25"/>
      <c r="AD687" s="25"/>
      <c r="AH687" s="1"/>
      <c r="AI687" s="1"/>
      <c r="AJ687" s="27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J688" s="25"/>
      <c r="K688" s="26"/>
      <c r="L688" s="25"/>
      <c r="N688" s="25"/>
      <c r="O688" s="25"/>
      <c r="P688" s="25"/>
      <c r="Q688" s="25"/>
      <c r="R688" s="25"/>
      <c r="S688" s="25"/>
      <c r="T688" s="25"/>
      <c r="V688" s="25"/>
      <c r="W688" s="25"/>
      <c r="X688" s="25"/>
      <c r="Y688" s="26"/>
      <c r="Z688" s="25"/>
      <c r="AA688" s="25"/>
      <c r="AB688" s="25"/>
      <c r="AC688" s="25"/>
      <c r="AD688" s="25"/>
      <c r="AH688" s="1"/>
      <c r="AI688" s="1"/>
      <c r="AJ688" s="27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J689" s="25"/>
      <c r="K689" s="26"/>
      <c r="L689" s="25"/>
      <c r="N689" s="25"/>
      <c r="O689" s="25"/>
      <c r="P689" s="25"/>
      <c r="Q689" s="25"/>
      <c r="R689" s="25"/>
      <c r="S689" s="25"/>
      <c r="T689" s="25"/>
      <c r="V689" s="25"/>
      <c r="W689" s="25"/>
      <c r="X689" s="25"/>
      <c r="Y689" s="26"/>
      <c r="Z689" s="25"/>
      <c r="AA689" s="25"/>
      <c r="AB689" s="25"/>
      <c r="AC689" s="25"/>
      <c r="AD689" s="25"/>
      <c r="AH689" s="1"/>
      <c r="AI689" s="1"/>
      <c r="AJ689" s="27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J690" s="25"/>
      <c r="K690" s="26"/>
      <c r="L690" s="25"/>
      <c r="N690" s="25"/>
      <c r="O690" s="25"/>
      <c r="P690" s="25"/>
      <c r="Q690" s="25"/>
      <c r="R690" s="25"/>
      <c r="S690" s="25"/>
      <c r="T690" s="25"/>
      <c r="V690" s="25"/>
      <c r="W690" s="25"/>
      <c r="X690" s="25"/>
      <c r="Y690" s="26"/>
      <c r="Z690" s="25"/>
      <c r="AA690" s="25"/>
      <c r="AB690" s="25"/>
      <c r="AC690" s="25"/>
      <c r="AD690" s="25"/>
      <c r="AH690" s="1"/>
      <c r="AI690" s="1"/>
      <c r="AJ690" s="27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J691" s="25"/>
      <c r="K691" s="26"/>
      <c r="L691" s="25"/>
      <c r="N691" s="25"/>
      <c r="O691" s="25"/>
      <c r="P691" s="25"/>
      <c r="Q691" s="25"/>
      <c r="R691" s="25"/>
      <c r="S691" s="25"/>
      <c r="T691" s="25"/>
      <c r="V691" s="25"/>
      <c r="W691" s="25"/>
      <c r="X691" s="25"/>
      <c r="Y691" s="26"/>
      <c r="Z691" s="25"/>
      <c r="AA691" s="25"/>
      <c r="AB691" s="25"/>
      <c r="AC691" s="25"/>
      <c r="AD691" s="25"/>
      <c r="AH691" s="1"/>
      <c r="AI691" s="1"/>
      <c r="AJ691" s="27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J692" s="25"/>
      <c r="K692" s="26"/>
      <c r="L692" s="25"/>
      <c r="N692" s="25"/>
      <c r="O692" s="25"/>
      <c r="P692" s="25"/>
      <c r="Q692" s="25"/>
      <c r="R692" s="25"/>
      <c r="S692" s="25"/>
      <c r="T692" s="25"/>
      <c r="V692" s="25"/>
      <c r="W692" s="25"/>
      <c r="X692" s="25"/>
      <c r="Y692" s="26"/>
      <c r="Z692" s="25"/>
      <c r="AA692" s="25"/>
      <c r="AB692" s="25"/>
      <c r="AC692" s="25"/>
      <c r="AD692" s="25"/>
      <c r="AH692" s="1"/>
      <c r="AI692" s="1"/>
      <c r="AJ692" s="27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J693" s="25"/>
      <c r="K693" s="26"/>
      <c r="L693" s="25"/>
      <c r="N693" s="25"/>
      <c r="O693" s="25"/>
      <c r="P693" s="25"/>
      <c r="Q693" s="25"/>
      <c r="R693" s="25"/>
      <c r="S693" s="25"/>
      <c r="T693" s="25"/>
      <c r="V693" s="25"/>
      <c r="W693" s="25"/>
      <c r="X693" s="25"/>
      <c r="Y693" s="26"/>
      <c r="Z693" s="25"/>
      <c r="AA693" s="25"/>
      <c r="AB693" s="25"/>
      <c r="AC693" s="25"/>
      <c r="AD693" s="25"/>
      <c r="AH693" s="1"/>
      <c r="AI693" s="1"/>
      <c r="AJ693" s="27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J694" s="25"/>
      <c r="K694" s="26"/>
      <c r="L694" s="25"/>
      <c r="N694" s="25"/>
      <c r="O694" s="25"/>
      <c r="P694" s="25"/>
      <c r="Q694" s="25"/>
      <c r="R694" s="25"/>
      <c r="S694" s="25"/>
      <c r="T694" s="25"/>
      <c r="V694" s="25"/>
      <c r="W694" s="25"/>
      <c r="X694" s="25"/>
      <c r="Y694" s="26"/>
      <c r="Z694" s="25"/>
      <c r="AA694" s="25"/>
      <c r="AB694" s="25"/>
      <c r="AC694" s="25"/>
      <c r="AD694" s="25"/>
      <c r="AH694" s="1"/>
      <c r="AI694" s="1"/>
      <c r="AJ694" s="27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J695" s="25"/>
      <c r="K695" s="26"/>
      <c r="L695" s="25"/>
      <c r="N695" s="25"/>
      <c r="O695" s="25"/>
      <c r="P695" s="25"/>
      <c r="Q695" s="25"/>
      <c r="R695" s="25"/>
      <c r="S695" s="25"/>
      <c r="T695" s="25"/>
      <c r="V695" s="25"/>
      <c r="W695" s="25"/>
      <c r="X695" s="25"/>
      <c r="Y695" s="26"/>
      <c r="Z695" s="25"/>
      <c r="AA695" s="25"/>
      <c r="AB695" s="25"/>
      <c r="AC695" s="25"/>
      <c r="AD695" s="25"/>
      <c r="AH695" s="1"/>
      <c r="AI695" s="1"/>
      <c r="AJ695" s="27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J696" s="25"/>
      <c r="K696" s="26"/>
      <c r="L696" s="25"/>
      <c r="N696" s="25"/>
      <c r="O696" s="25"/>
      <c r="P696" s="25"/>
      <c r="Q696" s="25"/>
      <c r="R696" s="25"/>
      <c r="S696" s="25"/>
      <c r="T696" s="25"/>
      <c r="V696" s="25"/>
      <c r="W696" s="25"/>
      <c r="X696" s="25"/>
      <c r="Y696" s="26"/>
      <c r="Z696" s="25"/>
      <c r="AA696" s="25"/>
      <c r="AB696" s="25"/>
      <c r="AC696" s="25"/>
      <c r="AD696" s="25"/>
      <c r="AH696" s="1"/>
      <c r="AI696" s="1"/>
      <c r="AJ696" s="27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J697" s="25"/>
      <c r="K697" s="26"/>
      <c r="L697" s="25"/>
      <c r="N697" s="25"/>
      <c r="O697" s="25"/>
      <c r="P697" s="25"/>
      <c r="Q697" s="25"/>
      <c r="R697" s="25"/>
      <c r="S697" s="25"/>
      <c r="T697" s="25"/>
      <c r="V697" s="25"/>
      <c r="W697" s="25"/>
      <c r="X697" s="25"/>
      <c r="Y697" s="26"/>
      <c r="Z697" s="25"/>
      <c r="AA697" s="25"/>
      <c r="AB697" s="25"/>
      <c r="AC697" s="25"/>
      <c r="AD697" s="25"/>
      <c r="AH697" s="1"/>
      <c r="AI697" s="1"/>
      <c r="AJ697" s="27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J698" s="25"/>
      <c r="K698" s="26"/>
      <c r="L698" s="25"/>
      <c r="N698" s="25"/>
      <c r="O698" s="25"/>
      <c r="P698" s="25"/>
      <c r="Q698" s="25"/>
      <c r="R698" s="25"/>
      <c r="S698" s="25"/>
      <c r="T698" s="25"/>
      <c r="V698" s="25"/>
      <c r="W698" s="25"/>
      <c r="X698" s="25"/>
      <c r="Y698" s="26"/>
      <c r="Z698" s="25"/>
      <c r="AA698" s="25"/>
      <c r="AB698" s="25"/>
      <c r="AC698" s="25"/>
      <c r="AD698" s="25"/>
      <c r="AH698" s="1"/>
      <c r="AI698" s="1"/>
      <c r="AJ698" s="27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J699" s="25"/>
      <c r="K699" s="26"/>
      <c r="L699" s="25"/>
      <c r="N699" s="25"/>
      <c r="O699" s="25"/>
      <c r="P699" s="25"/>
      <c r="Q699" s="25"/>
      <c r="R699" s="25"/>
      <c r="S699" s="25"/>
      <c r="T699" s="25"/>
      <c r="V699" s="25"/>
      <c r="W699" s="25"/>
      <c r="X699" s="25"/>
      <c r="Y699" s="26"/>
      <c r="Z699" s="25"/>
      <c r="AA699" s="25"/>
      <c r="AB699" s="25"/>
      <c r="AC699" s="25"/>
      <c r="AD699" s="25"/>
      <c r="AH699" s="1"/>
      <c r="AI699" s="1"/>
      <c r="AJ699" s="27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J700" s="25"/>
      <c r="K700" s="26"/>
      <c r="L700" s="25"/>
      <c r="N700" s="25"/>
      <c r="O700" s="25"/>
      <c r="P700" s="25"/>
      <c r="Q700" s="25"/>
      <c r="R700" s="25"/>
      <c r="S700" s="25"/>
      <c r="T700" s="25"/>
      <c r="V700" s="25"/>
      <c r="W700" s="25"/>
      <c r="X700" s="25"/>
      <c r="Y700" s="26"/>
      <c r="Z700" s="25"/>
      <c r="AA700" s="25"/>
      <c r="AB700" s="25"/>
      <c r="AC700" s="25"/>
      <c r="AD700" s="25"/>
      <c r="AH700" s="1"/>
      <c r="AI700" s="1"/>
      <c r="AJ700" s="27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J701" s="25"/>
      <c r="K701" s="26"/>
      <c r="L701" s="25"/>
      <c r="N701" s="25"/>
      <c r="O701" s="25"/>
      <c r="P701" s="25"/>
      <c r="Q701" s="25"/>
      <c r="R701" s="25"/>
      <c r="S701" s="25"/>
      <c r="T701" s="25"/>
      <c r="V701" s="25"/>
      <c r="W701" s="25"/>
      <c r="X701" s="25"/>
      <c r="Y701" s="26"/>
      <c r="Z701" s="25"/>
      <c r="AA701" s="25"/>
      <c r="AB701" s="25"/>
      <c r="AC701" s="25"/>
      <c r="AD701" s="25"/>
      <c r="AH701" s="1"/>
      <c r="AI701" s="1"/>
      <c r="AJ701" s="27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J702" s="25"/>
      <c r="K702" s="26"/>
      <c r="L702" s="25"/>
      <c r="N702" s="25"/>
      <c r="O702" s="25"/>
      <c r="P702" s="25"/>
      <c r="Q702" s="25"/>
      <c r="R702" s="25"/>
      <c r="S702" s="25"/>
      <c r="T702" s="25"/>
      <c r="V702" s="25"/>
      <c r="W702" s="25"/>
      <c r="X702" s="25"/>
      <c r="Y702" s="26"/>
      <c r="Z702" s="25"/>
      <c r="AA702" s="25"/>
      <c r="AB702" s="25"/>
      <c r="AC702" s="25"/>
      <c r="AD702" s="25"/>
      <c r="AH702" s="1"/>
      <c r="AI702" s="1"/>
      <c r="AJ702" s="27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J703" s="25"/>
      <c r="K703" s="26"/>
      <c r="L703" s="25"/>
      <c r="N703" s="25"/>
      <c r="O703" s="25"/>
      <c r="P703" s="25"/>
      <c r="Q703" s="25"/>
      <c r="R703" s="25"/>
      <c r="S703" s="25"/>
      <c r="T703" s="25"/>
      <c r="V703" s="25"/>
      <c r="W703" s="25"/>
      <c r="X703" s="25"/>
      <c r="Y703" s="26"/>
      <c r="Z703" s="25"/>
      <c r="AA703" s="25"/>
      <c r="AB703" s="25"/>
      <c r="AC703" s="25"/>
      <c r="AD703" s="25"/>
      <c r="AH703" s="1"/>
      <c r="AI703" s="1"/>
      <c r="AJ703" s="27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J704" s="25"/>
      <c r="K704" s="26"/>
      <c r="L704" s="25"/>
      <c r="N704" s="25"/>
      <c r="O704" s="25"/>
      <c r="P704" s="25"/>
      <c r="Q704" s="25"/>
      <c r="R704" s="25"/>
      <c r="S704" s="25"/>
      <c r="T704" s="25"/>
      <c r="V704" s="25"/>
      <c r="W704" s="25"/>
      <c r="X704" s="25"/>
      <c r="Y704" s="26"/>
      <c r="Z704" s="25"/>
      <c r="AA704" s="25"/>
      <c r="AB704" s="25"/>
      <c r="AC704" s="25"/>
      <c r="AD704" s="25"/>
      <c r="AH704" s="1"/>
      <c r="AI704" s="1"/>
      <c r="AJ704" s="27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J705" s="25"/>
      <c r="K705" s="26"/>
      <c r="L705" s="25"/>
      <c r="N705" s="25"/>
      <c r="O705" s="25"/>
      <c r="P705" s="25"/>
      <c r="Q705" s="25"/>
      <c r="R705" s="25"/>
      <c r="S705" s="25"/>
      <c r="T705" s="25"/>
      <c r="V705" s="25"/>
      <c r="W705" s="25"/>
      <c r="X705" s="25"/>
      <c r="Y705" s="26"/>
      <c r="Z705" s="25"/>
      <c r="AA705" s="25"/>
      <c r="AB705" s="25"/>
      <c r="AC705" s="25"/>
      <c r="AD705" s="25"/>
      <c r="AH705" s="1"/>
      <c r="AI705" s="1"/>
      <c r="AJ705" s="27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J706" s="25"/>
      <c r="K706" s="26"/>
      <c r="L706" s="25"/>
      <c r="N706" s="25"/>
      <c r="O706" s="25"/>
      <c r="P706" s="25"/>
      <c r="Q706" s="25"/>
      <c r="R706" s="25"/>
      <c r="S706" s="25"/>
      <c r="T706" s="25"/>
      <c r="V706" s="25"/>
      <c r="W706" s="25"/>
      <c r="X706" s="25"/>
      <c r="Y706" s="26"/>
      <c r="Z706" s="25"/>
      <c r="AA706" s="25"/>
      <c r="AB706" s="25"/>
      <c r="AC706" s="25"/>
      <c r="AD706" s="25"/>
      <c r="AH706" s="1"/>
      <c r="AI706" s="1"/>
      <c r="AJ706" s="27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J707" s="25"/>
      <c r="K707" s="26"/>
      <c r="L707" s="25"/>
      <c r="N707" s="25"/>
      <c r="O707" s="25"/>
      <c r="P707" s="25"/>
      <c r="Q707" s="25"/>
      <c r="R707" s="25"/>
      <c r="S707" s="25"/>
      <c r="T707" s="25"/>
      <c r="V707" s="25"/>
      <c r="W707" s="25"/>
      <c r="X707" s="25"/>
      <c r="Y707" s="26"/>
      <c r="Z707" s="25"/>
      <c r="AA707" s="25"/>
      <c r="AB707" s="25"/>
      <c r="AC707" s="25"/>
      <c r="AD707" s="25"/>
      <c r="AH707" s="1"/>
      <c r="AI707" s="1"/>
      <c r="AJ707" s="27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J708" s="25"/>
      <c r="K708" s="26"/>
      <c r="L708" s="25"/>
      <c r="N708" s="25"/>
      <c r="O708" s="25"/>
      <c r="P708" s="25"/>
      <c r="Q708" s="25"/>
      <c r="R708" s="25"/>
      <c r="S708" s="25"/>
      <c r="T708" s="25"/>
      <c r="V708" s="25"/>
      <c r="W708" s="25"/>
      <c r="X708" s="25"/>
      <c r="Y708" s="26"/>
      <c r="Z708" s="25"/>
      <c r="AA708" s="25"/>
      <c r="AB708" s="25"/>
      <c r="AC708" s="25"/>
      <c r="AD708" s="25"/>
      <c r="AH708" s="1"/>
      <c r="AI708" s="1"/>
      <c r="AJ708" s="27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J709" s="25"/>
      <c r="K709" s="26"/>
      <c r="L709" s="25"/>
      <c r="N709" s="25"/>
      <c r="O709" s="25"/>
      <c r="P709" s="25"/>
      <c r="Q709" s="25"/>
      <c r="R709" s="25"/>
      <c r="S709" s="25"/>
      <c r="T709" s="25"/>
      <c r="V709" s="25"/>
      <c r="W709" s="25"/>
      <c r="X709" s="25"/>
      <c r="Y709" s="26"/>
      <c r="Z709" s="25"/>
      <c r="AA709" s="25"/>
      <c r="AB709" s="25"/>
      <c r="AC709" s="25"/>
      <c r="AD709" s="25"/>
      <c r="AH709" s="1"/>
      <c r="AI709" s="1"/>
      <c r="AJ709" s="27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J710" s="25"/>
      <c r="K710" s="26"/>
      <c r="L710" s="25"/>
      <c r="N710" s="25"/>
      <c r="O710" s="25"/>
      <c r="P710" s="25"/>
      <c r="Q710" s="25"/>
      <c r="R710" s="25"/>
      <c r="S710" s="25"/>
      <c r="T710" s="25"/>
      <c r="V710" s="25"/>
      <c r="W710" s="25"/>
      <c r="X710" s="25"/>
      <c r="Y710" s="26"/>
      <c r="Z710" s="25"/>
      <c r="AA710" s="25"/>
      <c r="AB710" s="25"/>
      <c r="AC710" s="25"/>
      <c r="AD710" s="25"/>
      <c r="AH710" s="1"/>
      <c r="AI710" s="1"/>
      <c r="AJ710" s="27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J711" s="25"/>
      <c r="K711" s="26"/>
      <c r="L711" s="25"/>
      <c r="N711" s="25"/>
      <c r="O711" s="25"/>
      <c r="P711" s="25"/>
      <c r="Q711" s="25"/>
      <c r="R711" s="25"/>
      <c r="S711" s="25"/>
      <c r="T711" s="25"/>
      <c r="V711" s="25"/>
      <c r="W711" s="25"/>
      <c r="X711" s="25"/>
      <c r="Y711" s="26"/>
      <c r="Z711" s="25"/>
      <c r="AA711" s="25"/>
      <c r="AB711" s="25"/>
      <c r="AC711" s="25"/>
      <c r="AD711" s="25"/>
      <c r="AH711" s="1"/>
      <c r="AI711" s="1"/>
      <c r="AJ711" s="27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J712" s="25"/>
      <c r="K712" s="26"/>
      <c r="L712" s="25"/>
      <c r="N712" s="25"/>
      <c r="O712" s="25"/>
      <c r="P712" s="25"/>
      <c r="Q712" s="25"/>
      <c r="R712" s="25"/>
      <c r="S712" s="25"/>
      <c r="T712" s="25"/>
      <c r="V712" s="25"/>
      <c r="W712" s="25"/>
      <c r="X712" s="25"/>
      <c r="Y712" s="26"/>
      <c r="Z712" s="25"/>
      <c r="AA712" s="25"/>
      <c r="AB712" s="25"/>
      <c r="AC712" s="25"/>
      <c r="AD712" s="25"/>
      <c r="AH712" s="1"/>
      <c r="AI712" s="1"/>
      <c r="AJ712" s="27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J713" s="25"/>
      <c r="K713" s="26"/>
      <c r="L713" s="25"/>
      <c r="N713" s="25"/>
      <c r="O713" s="25"/>
      <c r="P713" s="25"/>
      <c r="Q713" s="25"/>
      <c r="R713" s="25"/>
      <c r="S713" s="25"/>
      <c r="T713" s="25"/>
      <c r="V713" s="25"/>
      <c r="W713" s="25"/>
      <c r="X713" s="25"/>
      <c r="Y713" s="26"/>
      <c r="Z713" s="25"/>
      <c r="AA713" s="25"/>
      <c r="AB713" s="25"/>
      <c r="AC713" s="25"/>
      <c r="AD713" s="25"/>
      <c r="AH713" s="1"/>
      <c r="AI713" s="1"/>
      <c r="AJ713" s="27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J714" s="25"/>
      <c r="K714" s="26"/>
      <c r="L714" s="25"/>
      <c r="N714" s="25"/>
      <c r="O714" s="25"/>
      <c r="P714" s="25"/>
      <c r="Q714" s="25"/>
      <c r="R714" s="25"/>
      <c r="S714" s="25"/>
      <c r="T714" s="25"/>
      <c r="V714" s="25"/>
      <c r="W714" s="25"/>
      <c r="X714" s="25"/>
      <c r="Y714" s="26"/>
      <c r="Z714" s="25"/>
      <c r="AA714" s="25"/>
      <c r="AB714" s="25"/>
      <c r="AC714" s="25"/>
      <c r="AD714" s="25"/>
      <c r="AH714" s="1"/>
      <c r="AI714" s="1"/>
      <c r="AJ714" s="27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J715" s="25"/>
      <c r="K715" s="26"/>
      <c r="L715" s="25"/>
      <c r="N715" s="25"/>
      <c r="O715" s="25"/>
      <c r="P715" s="25"/>
      <c r="Q715" s="25"/>
      <c r="R715" s="25"/>
      <c r="S715" s="25"/>
      <c r="T715" s="25"/>
      <c r="V715" s="25"/>
      <c r="W715" s="25"/>
      <c r="X715" s="25"/>
      <c r="Y715" s="26"/>
      <c r="Z715" s="25"/>
      <c r="AA715" s="25"/>
      <c r="AB715" s="25"/>
      <c r="AC715" s="25"/>
      <c r="AD715" s="25"/>
      <c r="AH715" s="1"/>
      <c r="AI715" s="1"/>
      <c r="AJ715" s="27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J716" s="25"/>
      <c r="K716" s="26"/>
      <c r="L716" s="25"/>
      <c r="N716" s="25"/>
      <c r="O716" s="25"/>
      <c r="P716" s="25"/>
      <c r="Q716" s="25"/>
      <c r="R716" s="25"/>
      <c r="S716" s="25"/>
      <c r="T716" s="25"/>
      <c r="V716" s="25"/>
      <c r="W716" s="25"/>
      <c r="X716" s="25"/>
      <c r="Y716" s="26"/>
      <c r="Z716" s="25"/>
      <c r="AA716" s="25"/>
      <c r="AB716" s="25"/>
      <c r="AC716" s="25"/>
      <c r="AD716" s="25"/>
      <c r="AH716" s="1"/>
      <c r="AI716" s="1"/>
      <c r="AJ716" s="27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J717" s="25"/>
      <c r="K717" s="26"/>
      <c r="L717" s="25"/>
      <c r="N717" s="25"/>
      <c r="O717" s="25"/>
      <c r="P717" s="25"/>
      <c r="Q717" s="25"/>
      <c r="R717" s="25"/>
      <c r="S717" s="25"/>
      <c r="T717" s="25"/>
      <c r="V717" s="25"/>
      <c r="W717" s="25"/>
      <c r="X717" s="25"/>
      <c r="Y717" s="26"/>
      <c r="Z717" s="25"/>
      <c r="AA717" s="25"/>
      <c r="AB717" s="25"/>
      <c r="AC717" s="25"/>
      <c r="AD717" s="25"/>
      <c r="AH717" s="1"/>
      <c r="AI717" s="1"/>
      <c r="AJ717" s="27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J718" s="25"/>
      <c r="K718" s="26"/>
      <c r="L718" s="25"/>
      <c r="N718" s="25"/>
      <c r="O718" s="25"/>
      <c r="P718" s="25"/>
      <c r="Q718" s="25"/>
      <c r="R718" s="25"/>
      <c r="S718" s="25"/>
      <c r="T718" s="25"/>
      <c r="V718" s="25"/>
      <c r="W718" s="25"/>
      <c r="X718" s="25"/>
      <c r="Y718" s="26"/>
      <c r="Z718" s="25"/>
      <c r="AA718" s="25"/>
      <c r="AB718" s="25"/>
      <c r="AC718" s="25"/>
      <c r="AD718" s="25"/>
      <c r="AH718" s="1"/>
      <c r="AI718" s="1"/>
      <c r="AJ718" s="27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J719" s="25"/>
      <c r="K719" s="26"/>
      <c r="L719" s="25"/>
      <c r="N719" s="25"/>
      <c r="O719" s="25"/>
      <c r="P719" s="25"/>
      <c r="Q719" s="25"/>
      <c r="R719" s="25"/>
      <c r="S719" s="25"/>
      <c r="T719" s="25"/>
      <c r="V719" s="25"/>
      <c r="W719" s="25"/>
      <c r="X719" s="25"/>
      <c r="Y719" s="26"/>
      <c r="Z719" s="25"/>
      <c r="AA719" s="25"/>
      <c r="AB719" s="25"/>
      <c r="AC719" s="25"/>
      <c r="AD719" s="25"/>
      <c r="AH719" s="1"/>
      <c r="AI719" s="1"/>
      <c r="AJ719" s="27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J720" s="25"/>
      <c r="K720" s="26"/>
      <c r="L720" s="25"/>
      <c r="N720" s="25"/>
      <c r="O720" s="25"/>
      <c r="P720" s="25"/>
      <c r="Q720" s="25"/>
      <c r="R720" s="25"/>
      <c r="S720" s="25"/>
      <c r="T720" s="25"/>
      <c r="V720" s="25"/>
      <c r="W720" s="25"/>
      <c r="X720" s="25"/>
      <c r="Y720" s="26"/>
      <c r="Z720" s="25"/>
      <c r="AA720" s="25"/>
      <c r="AB720" s="25"/>
      <c r="AC720" s="25"/>
      <c r="AD720" s="25"/>
      <c r="AH720" s="1"/>
      <c r="AI720" s="1"/>
      <c r="AJ720" s="27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J721" s="25"/>
      <c r="K721" s="26"/>
      <c r="L721" s="25"/>
      <c r="N721" s="25"/>
      <c r="O721" s="25"/>
      <c r="P721" s="25"/>
      <c r="Q721" s="25"/>
      <c r="R721" s="25"/>
      <c r="S721" s="25"/>
      <c r="T721" s="25"/>
      <c r="V721" s="25"/>
      <c r="W721" s="25"/>
      <c r="X721" s="25"/>
      <c r="Y721" s="26"/>
      <c r="Z721" s="25"/>
      <c r="AA721" s="25"/>
      <c r="AB721" s="25"/>
      <c r="AC721" s="25"/>
      <c r="AD721" s="25"/>
      <c r="AH721" s="1"/>
      <c r="AI721" s="1"/>
      <c r="AJ721" s="27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J722" s="25"/>
      <c r="K722" s="26"/>
      <c r="L722" s="25"/>
      <c r="N722" s="25"/>
      <c r="O722" s="25"/>
      <c r="P722" s="25"/>
      <c r="Q722" s="25"/>
      <c r="R722" s="25"/>
      <c r="S722" s="25"/>
      <c r="T722" s="25"/>
      <c r="V722" s="25"/>
      <c r="W722" s="25"/>
      <c r="X722" s="25"/>
      <c r="Y722" s="26"/>
      <c r="Z722" s="25"/>
      <c r="AA722" s="25"/>
      <c r="AB722" s="25"/>
      <c r="AC722" s="25"/>
      <c r="AD722" s="25"/>
      <c r="AH722" s="1"/>
      <c r="AI722" s="1"/>
      <c r="AJ722" s="27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J723" s="25"/>
      <c r="K723" s="26"/>
      <c r="L723" s="25"/>
      <c r="N723" s="25"/>
      <c r="O723" s="25"/>
      <c r="P723" s="25"/>
      <c r="Q723" s="25"/>
      <c r="R723" s="25"/>
      <c r="S723" s="25"/>
      <c r="T723" s="25"/>
      <c r="V723" s="25"/>
      <c r="W723" s="25"/>
      <c r="X723" s="25"/>
      <c r="Y723" s="26"/>
      <c r="Z723" s="25"/>
      <c r="AA723" s="25"/>
      <c r="AB723" s="25"/>
      <c r="AC723" s="25"/>
      <c r="AD723" s="25"/>
      <c r="AH723" s="1"/>
      <c r="AI723" s="1"/>
      <c r="AJ723" s="27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J724" s="25"/>
      <c r="K724" s="26"/>
      <c r="L724" s="25"/>
      <c r="N724" s="25"/>
      <c r="O724" s="25"/>
      <c r="P724" s="25"/>
      <c r="Q724" s="25"/>
      <c r="R724" s="25"/>
      <c r="S724" s="25"/>
      <c r="T724" s="25"/>
      <c r="V724" s="25"/>
      <c r="W724" s="25"/>
      <c r="X724" s="25"/>
      <c r="Y724" s="26"/>
      <c r="Z724" s="25"/>
      <c r="AA724" s="25"/>
      <c r="AB724" s="25"/>
      <c r="AC724" s="25"/>
      <c r="AD724" s="25"/>
      <c r="AH724" s="1"/>
      <c r="AI724" s="1"/>
      <c r="AJ724" s="27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J725" s="25"/>
      <c r="K725" s="26"/>
      <c r="L725" s="25"/>
      <c r="N725" s="25"/>
      <c r="O725" s="25"/>
      <c r="P725" s="25"/>
      <c r="Q725" s="25"/>
      <c r="R725" s="25"/>
      <c r="S725" s="25"/>
      <c r="T725" s="25"/>
      <c r="V725" s="25"/>
      <c r="W725" s="25"/>
      <c r="X725" s="25"/>
      <c r="Y725" s="26"/>
      <c r="Z725" s="25"/>
      <c r="AA725" s="25"/>
      <c r="AB725" s="25"/>
      <c r="AC725" s="25"/>
      <c r="AD725" s="25"/>
      <c r="AH725" s="1"/>
      <c r="AI725" s="1"/>
      <c r="AJ725" s="27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J726" s="25"/>
      <c r="K726" s="26"/>
      <c r="L726" s="25"/>
      <c r="N726" s="25"/>
      <c r="O726" s="25"/>
      <c r="P726" s="25"/>
      <c r="Q726" s="25"/>
      <c r="R726" s="25"/>
      <c r="S726" s="25"/>
      <c r="T726" s="25"/>
      <c r="V726" s="25"/>
      <c r="W726" s="25"/>
      <c r="X726" s="25"/>
      <c r="Y726" s="26"/>
      <c r="Z726" s="25"/>
      <c r="AA726" s="25"/>
      <c r="AB726" s="25"/>
      <c r="AC726" s="25"/>
      <c r="AD726" s="25"/>
      <c r="AH726" s="1"/>
      <c r="AI726" s="1"/>
      <c r="AJ726" s="27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J727" s="25"/>
      <c r="K727" s="26"/>
      <c r="L727" s="25"/>
      <c r="N727" s="25"/>
      <c r="O727" s="25"/>
      <c r="P727" s="25"/>
      <c r="Q727" s="25"/>
      <c r="R727" s="25"/>
      <c r="S727" s="25"/>
      <c r="T727" s="25"/>
      <c r="V727" s="25"/>
      <c r="W727" s="25"/>
      <c r="X727" s="25"/>
      <c r="Y727" s="26"/>
      <c r="Z727" s="25"/>
      <c r="AA727" s="25"/>
      <c r="AB727" s="25"/>
      <c r="AC727" s="25"/>
      <c r="AD727" s="25"/>
      <c r="AH727" s="1"/>
      <c r="AI727" s="1"/>
      <c r="AJ727" s="27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J728" s="25"/>
      <c r="K728" s="26"/>
      <c r="L728" s="25"/>
      <c r="N728" s="25"/>
      <c r="O728" s="25"/>
      <c r="P728" s="25"/>
      <c r="Q728" s="25"/>
      <c r="R728" s="25"/>
      <c r="S728" s="25"/>
      <c r="T728" s="25"/>
      <c r="V728" s="25"/>
      <c r="W728" s="25"/>
      <c r="X728" s="25"/>
      <c r="Y728" s="26"/>
      <c r="Z728" s="25"/>
      <c r="AA728" s="25"/>
      <c r="AB728" s="25"/>
      <c r="AC728" s="25"/>
      <c r="AD728" s="25"/>
      <c r="AH728" s="1"/>
      <c r="AI728" s="1"/>
      <c r="AJ728" s="27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J729" s="25"/>
      <c r="K729" s="26"/>
      <c r="L729" s="25"/>
      <c r="N729" s="25"/>
      <c r="O729" s="25"/>
      <c r="P729" s="25"/>
      <c r="Q729" s="25"/>
      <c r="R729" s="25"/>
      <c r="S729" s="25"/>
      <c r="T729" s="25"/>
      <c r="V729" s="25"/>
      <c r="W729" s="25"/>
      <c r="X729" s="25"/>
      <c r="Y729" s="26"/>
      <c r="Z729" s="25"/>
      <c r="AA729" s="25"/>
      <c r="AB729" s="25"/>
      <c r="AC729" s="25"/>
      <c r="AD729" s="25"/>
      <c r="AH729" s="1"/>
      <c r="AI729" s="1"/>
      <c r="AJ729" s="27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J730" s="25"/>
      <c r="K730" s="26"/>
      <c r="L730" s="25"/>
      <c r="N730" s="25"/>
      <c r="O730" s="25"/>
      <c r="P730" s="25"/>
      <c r="Q730" s="25"/>
      <c r="R730" s="25"/>
      <c r="S730" s="25"/>
      <c r="T730" s="25"/>
      <c r="V730" s="25"/>
      <c r="W730" s="25"/>
      <c r="X730" s="25"/>
      <c r="Y730" s="26"/>
      <c r="Z730" s="25"/>
      <c r="AA730" s="25"/>
      <c r="AB730" s="25"/>
      <c r="AC730" s="25"/>
      <c r="AD730" s="25"/>
      <c r="AH730" s="1"/>
      <c r="AI730" s="1"/>
      <c r="AJ730" s="27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J731" s="25"/>
      <c r="K731" s="26"/>
      <c r="L731" s="25"/>
      <c r="N731" s="25"/>
      <c r="O731" s="25"/>
      <c r="P731" s="25"/>
      <c r="Q731" s="25"/>
      <c r="R731" s="25"/>
      <c r="S731" s="25"/>
      <c r="T731" s="25"/>
      <c r="V731" s="25"/>
      <c r="W731" s="25"/>
      <c r="X731" s="25"/>
      <c r="Y731" s="26"/>
      <c r="Z731" s="25"/>
      <c r="AA731" s="25"/>
      <c r="AB731" s="25"/>
      <c r="AC731" s="25"/>
      <c r="AD731" s="25"/>
      <c r="AH731" s="1"/>
      <c r="AI731" s="1"/>
      <c r="AJ731" s="27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J732" s="25"/>
      <c r="K732" s="26"/>
      <c r="L732" s="25"/>
      <c r="N732" s="25"/>
      <c r="O732" s="25"/>
      <c r="P732" s="25"/>
      <c r="Q732" s="25"/>
      <c r="R732" s="25"/>
      <c r="S732" s="25"/>
      <c r="T732" s="25"/>
      <c r="V732" s="25"/>
      <c r="W732" s="25"/>
      <c r="X732" s="25"/>
      <c r="Y732" s="26"/>
      <c r="Z732" s="25"/>
      <c r="AA732" s="25"/>
      <c r="AB732" s="25"/>
      <c r="AC732" s="25"/>
      <c r="AD732" s="25"/>
      <c r="AH732" s="1"/>
      <c r="AI732" s="1"/>
      <c r="AJ732" s="27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J733" s="25"/>
      <c r="K733" s="26"/>
      <c r="L733" s="25"/>
      <c r="N733" s="25"/>
      <c r="O733" s="25"/>
      <c r="P733" s="25"/>
      <c r="Q733" s="25"/>
      <c r="R733" s="25"/>
      <c r="S733" s="25"/>
      <c r="T733" s="25"/>
      <c r="V733" s="25"/>
      <c r="W733" s="25"/>
      <c r="X733" s="25"/>
      <c r="Y733" s="26"/>
      <c r="Z733" s="25"/>
      <c r="AA733" s="25"/>
      <c r="AB733" s="25"/>
      <c r="AC733" s="25"/>
      <c r="AD733" s="25"/>
      <c r="AH733" s="1"/>
      <c r="AI733" s="1"/>
      <c r="AJ733" s="27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J734" s="25"/>
      <c r="K734" s="26"/>
      <c r="L734" s="25"/>
      <c r="N734" s="25"/>
      <c r="O734" s="25"/>
      <c r="P734" s="25"/>
      <c r="Q734" s="25"/>
      <c r="R734" s="25"/>
      <c r="S734" s="25"/>
      <c r="T734" s="25"/>
      <c r="V734" s="25"/>
      <c r="W734" s="25"/>
      <c r="X734" s="25"/>
      <c r="Y734" s="26"/>
      <c r="Z734" s="25"/>
      <c r="AA734" s="25"/>
      <c r="AB734" s="25"/>
      <c r="AC734" s="25"/>
      <c r="AD734" s="25"/>
      <c r="AH734" s="1"/>
      <c r="AI734" s="1"/>
      <c r="AJ734" s="27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J735" s="25"/>
      <c r="K735" s="26"/>
      <c r="L735" s="25"/>
      <c r="N735" s="25"/>
      <c r="O735" s="25"/>
      <c r="P735" s="25"/>
      <c r="Q735" s="25"/>
      <c r="R735" s="25"/>
      <c r="S735" s="25"/>
      <c r="T735" s="25"/>
      <c r="V735" s="25"/>
      <c r="W735" s="25"/>
      <c r="X735" s="25"/>
      <c r="Y735" s="26"/>
      <c r="Z735" s="25"/>
      <c r="AA735" s="25"/>
      <c r="AB735" s="25"/>
      <c r="AC735" s="25"/>
      <c r="AD735" s="25"/>
      <c r="AH735" s="1"/>
      <c r="AI735" s="1"/>
      <c r="AJ735" s="27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J736" s="25"/>
      <c r="K736" s="26"/>
      <c r="L736" s="25"/>
      <c r="N736" s="25"/>
      <c r="O736" s="25"/>
      <c r="P736" s="25"/>
      <c r="Q736" s="25"/>
      <c r="R736" s="25"/>
      <c r="S736" s="25"/>
      <c r="T736" s="25"/>
      <c r="V736" s="25"/>
      <c r="W736" s="25"/>
      <c r="X736" s="25"/>
      <c r="Y736" s="26"/>
      <c r="Z736" s="25"/>
      <c r="AA736" s="25"/>
      <c r="AB736" s="25"/>
      <c r="AC736" s="25"/>
      <c r="AD736" s="25"/>
      <c r="AH736" s="1"/>
      <c r="AI736" s="1"/>
      <c r="AJ736" s="27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J737" s="25"/>
      <c r="K737" s="26"/>
      <c r="L737" s="25"/>
      <c r="N737" s="25"/>
      <c r="O737" s="25"/>
      <c r="P737" s="25"/>
      <c r="Q737" s="25"/>
      <c r="R737" s="25"/>
      <c r="S737" s="25"/>
      <c r="T737" s="25"/>
      <c r="V737" s="25"/>
      <c r="W737" s="25"/>
      <c r="X737" s="25"/>
      <c r="Y737" s="26"/>
      <c r="Z737" s="25"/>
      <c r="AA737" s="25"/>
      <c r="AB737" s="25"/>
      <c r="AC737" s="25"/>
      <c r="AD737" s="25"/>
      <c r="AH737" s="1"/>
      <c r="AI737" s="1"/>
      <c r="AJ737" s="27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J738" s="25"/>
      <c r="K738" s="26"/>
      <c r="L738" s="25"/>
      <c r="N738" s="25"/>
      <c r="O738" s="25"/>
      <c r="P738" s="25"/>
      <c r="Q738" s="25"/>
      <c r="R738" s="25"/>
      <c r="S738" s="25"/>
      <c r="T738" s="25"/>
      <c r="V738" s="25"/>
      <c r="W738" s="25"/>
      <c r="X738" s="25"/>
      <c r="Y738" s="26"/>
      <c r="Z738" s="25"/>
      <c r="AA738" s="25"/>
      <c r="AB738" s="25"/>
      <c r="AC738" s="25"/>
      <c r="AD738" s="25"/>
      <c r="AH738" s="1"/>
      <c r="AI738" s="1"/>
      <c r="AJ738" s="27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J739" s="25"/>
      <c r="K739" s="26"/>
      <c r="L739" s="25"/>
      <c r="N739" s="25"/>
      <c r="O739" s="25"/>
      <c r="P739" s="25"/>
      <c r="Q739" s="25"/>
      <c r="R739" s="25"/>
      <c r="S739" s="25"/>
      <c r="T739" s="25"/>
      <c r="V739" s="25"/>
      <c r="W739" s="25"/>
      <c r="X739" s="25"/>
      <c r="Y739" s="26"/>
      <c r="Z739" s="25"/>
      <c r="AA739" s="25"/>
      <c r="AB739" s="25"/>
      <c r="AC739" s="25"/>
      <c r="AD739" s="25"/>
      <c r="AH739" s="1"/>
      <c r="AI739" s="1"/>
      <c r="AJ739" s="27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J740" s="25"/>
      <c r="K740" s="26"/>
      <c r="L740" s="25"/>
      <c r="N740" s="25"/>
      <c r="O740" s="25"/>
      <c r="P740" s="25"/>
      <c r="Q740" s="25"/>
      <c r="R740" s="25"/>
      <c r="S740" s="25"/>
      <c r="T740" s="25"/>
      <c r="V740" s="25"/>
      <c r="W740" s="25"/>
      <c r="X740" s="25"/>
      <c r="Y740" s="26"/>
      <c r="Z740" s="25"/>
      <c r="AA740" s="25"/>
      <c r="AB740" s="25"/>
      <c r="AC740" s="25"/>
      <c r="AD740" s="25"/>
      <c r="AH740" s="1"/>
      <c r="AI740" s="1"/>
      <c r="AJ740" s="27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J741" s="25"/>
      <c r="K741" s="26"/>
      <c r="L741" s="25"/>
      <c r="N741" s="25"/>
      <c r="O741" s="25"/>
      <c r="P741" s="25"/>
      <c r="Q741" s="25"/>
      <c r="R741" s="25"/>
      <c r="S741" s="25"/>
      <c r="T741" s="25"/>
      <c r="V741" s="25"/>
      <c r="W741" s="25"/>
      <c r="X741" s="25"/>
      <c r="Y741" s="26"/>
      <c r="Z741" s="25"/>
      <c r="AA741" s="25"/>
      <c r="AB741" s="25"/>
      <c r="AC741" s="25"/>
      <c r="AD741" s="25"/>
      <c r="AH741" s="1"/>
      <c r="AI741" s="1"/>
      <c r="AJ741" s="27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J742" s="25"/>
      <c r="K742" s="26"/>
      <c r="L742" s="25"/>
      <c r="N742" s="25"/>
      <c r="O742" s="25"/>
      <c r="P742" s="25"/>
      <c r="Q742" s="25"/>
      <c r="R742" s="25"/>
      <c r="S742" s="25"/>
      <c r="T742" s="25"/>
      <c r="V742" s="25"/>
      <c r="W742" s="25"/>
      <c r="X742" s="25"/>
      <c r="Y742" s="26"/>
      <c r="Z742" s="25"/>
      <c r="AA742" s="25"/>
      <c r="AB742" s="25"/>
      <c r="AC742" s="25"/>
      <c r="AD742" s="25"/>
      <c r="AH742" s="1"/>
      <c r="AI742" s="1"/>
      <c r="AJ742" s="27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J743" s="25"/>
      <c r="K743" s="26"/>
      <c r="L743" s="25"/>
      <c r="N743" s="25"/>
      <c r="O743" s="25"/>
      <c r="P743" s="25"/>
      <c r="Q743" s="25"/>
      <c r="R743" s="25"/>
      <c r="S743" s="25"/>
      <c r="T743" s="25"/>
      <c r="V743" s="25"/>
      <c r="W743" s="25"/>
      <c r="X743" s="25"/>
      <c r="Y743" s="26"/>
      <c r="Z743" s="25"/>
      <c r="AA743" s="25"/>
      <c r="AB743" s="25"/>
      <c r="AC743" s="25"/>
      <c r="AD743" s="25"/>
      <c r="AH743" s="1"/>
      <c r="AI743" s="1"/>
      <c r="AJ743" s="27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J744" s="25"/>
      <c r="K744" s="26"/>
      <c r="L744" s="25"/>
      <c r="N744" s="25"/>
      <c r="O744" s="25"/>
      <c r="P744" s="25"/>
      <c r="Q744" s="25"/>
      <c r="R744" s="25"/>
      <c r="S744" s="25"/>
      <c r="T744" s="25"/>
      <c r="V744" s="25"/>
      <c r="W744" s="25"/>
      <c r="X744" s="25"/>
      <c r="Y744" s="26"/>
      <c r="Z744" s="25"/>
      <c r="AA744" s="25"/>
      <c r="AB744" s="25"/>
      <c r="AC744" s="25"/>
      <c r="AD744" s="25"/>
      <c r="AH744" s="1"/>
      <c r="AI744" s="1"/>
      <c r="AJ744" s="27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J745" s="25"/>
      <c r="K745" s="26"/>
      <c r="L745" s="25"/>
      <c r="N745" s="25"/>
      <c r="O745" s="25"/>
      <c r="P745" s="25"/>
      <c r="Q745" s="25"/>
      <c r="R745" s="25"/>
      <c r="S745" s="25"/>
      <c r="T745" s="25"/>
      <c r="V745" s="25"/>
      <c r="W745" s="25"/>
      <c r="X745" s="25"/>
      <c r="Y745" s="26"/>
      <c r="Z745" s="25"/>
      <c r="AA745" s="25"/>
      <c r="AB745" s="25"/>
      <c r="AC745" s="25"/>
      <c r="AD745" s="25"/>
      <c r="AH745" s="1"/>
      <c r="AI745" s="1"/>
      <c r="AJ745" s="27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J746" s="25"/>
      <c r="K746" s="26"/>
      <c r="L746" s="25"/>
      <c r="N746" s="25"/>
      <c r="O746" s="25"/>
      <c r="P746" s="25"/>
      <c r="Q746" s="25"/>
      <c r="R746" s="25"/>
      <c r="S746" s="25"/>
      <c r="T746" s="25"/>
      <c r="V746" s="25"/>
      <c r="W746" s="25"/>
      <c r="X746" s="25"/>
      <c r="Y746" s="26"/>
      <c r="Z746" s="25"/>
      <c r="AA746" s="25"/>
      <c r="AB746" s="25"/>
      <c r="AC746" s="25"/>
      <c r="AD746" s="25"/>
      <c r="AH746" s="1"/>
      <c r="AI746" s="1"/>
      <c r="AJ746" s="27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J747" s="25"/>
      <c r="K747" s="26"/>
      <c r="L747" s="25"/>
      <c r="N747" s="25"/>
      <c r="O747" s="25"/>
      <c r="P747" s="25"/>
      <c r="Q747" s="25"/>
      <c r="R747" s="25"/>
      <c r="S747" s="25"/>
      <c r="T747" s="25"/>
      <c r="V747" s="25"/>
      <c r="W747" s="25"/>
      <c r="X747" s="25"/>
      <c r="Y747" s="26"/>
      <c r="Z747" s="25"/>
      <c r="AA747" s="25"/>
      <c r="AB747" s="25"/>
      <c r="AC747" s="25"/>
      <c r="AD747" s="25"/>
      <c r="AH747" s="1"/>
      <c r="AI747" s="1"/>
      <c r="AJ747" s="27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J748" s="25"/>
      <c r="K748" s="26"/>
      <c r="L748" s="25"/>
      <c r="N748" s="25"/>
      <c r="O748" s="25"/>
      <c r="P748" s="25"/>
      <c r="Q748" s="25"/>
      <c r="R748" s="25"/>
      <c r="S748" s="25"/>
      <c r="T748" s="25"/>
      <c r="V748" s="25"/>
      <c r="W748" s="25"/>
      <c r="X748" s="25"/>
      <c r="Y748" s="26"/>
      <c r="Z748" s="25"/>
      <c r="AA748" s="25"/>
      <c r="AB748" s="25"/>
      <c r="AC748" s="25"/>
      <c r="AD748" s="25"/>
      <c r="AH748" s="1"/>
      <c r="AI748" s="1"/>
      <c r="AJ748" s="27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J749" s="25"/>
      <c r="K749" s="26"/>
      <c r="L749" s="25"/>
      <c r="N749" s="25"/>
      <c r="O749" s="25"/>
      <c r="P749" s="25"/>
      <c r="Q749" s="25"/>
      <c r="R749" s="25"/>
      <c r="S749" s="25"/>
      <c r="T749" s="25"/>
      <c r="V749" s="25"/>
      <c r="W749" s="25"/>
      <c r="X749" s="25"/>
      <c r="Y749" s="26"/>
      <c r="Z749" s="25"/>
      <c r="AA749" s="25"/>
      <c r="AB749" s="25"/>
      <c r="AC749" s="25"/>
      <c r="AD749" s="25"/>
      <c r="AH749" s="1"/>
      <c r="AI749" s="1"/>
      <c r="AJ749" s="27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J750" s="25"/>
      <c r="K750" s="26"/>
      <c r="L750" s="25"/>
      <c r="N750" s="25"/>
      <c r="O750" s="25"/>
      <c r="P750" s="25"/>
      <c r="Q750" s="25"/>
      <c r="R750" s="25"/>
      <c r="S750" s="25"/>
      <c r="T750" s="25"/>
      <c r="V750" s="25"/>
      <c r="W750" s="25"/>
      <c r="X750" s="25"/>
      <c r="Y750" s="26"/>
      <c r="Z750" s="25"/>
      <c r="AA750" s="25"/>
      <c r="AB750" s="25"/>
      <c r="AC750" s="25"/>
      <c r="AD750" s="25"/>
      <c r="AH750" s="1"/>
      <c r="AI750" s="1"/>
      <c r="AJ750" s="27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J751" s="25"/>
      <c r="K751" s="26"/>
      <c r="L751" s="25"/>
      <c r="N751" s="25"/>
      <c r="O751" s="25"/>
      <c r="P751" s="25"/>
      <c r="Q751" s="25"/>
      <c r="R751" s="25"/>
      <c r="S751" s="25"/>
      <c r="T751" s="25"/>
      <c r="V751" s="25"/>
      <c r="W751" s="25"/>
      <c r="X751" s="25"/>
      <c r="Y751" s="26"/>
      <c r="Z751" s="25"/>
      <c r="AA751" s="25"/>
      <c r="AB751" s="25"/>
      <c r="AC751" s="25"/>
      <c r="AD751" s="25"/>
      <c r="AH751" s="1"/>
      <c r="AI751" s="1"/>
      <c r="AJ751" s="27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J752" s="25"/>
      <c r="K752" s="26"/>
      <c r="L752" s="25"/>
      <c r="N752" s="25"/>
      <c r="O752" s="25"/>
      <c r="P752" s="25"/>
      <c r="Q752" s="25"/>
      <c r="R752" s="25"/>
      <c r="S752" s="25"/>
      <c r="T752" s="25"/>
      <c r="V752" s="25"/>
      <c r="W752" s="25"/>
      <c r="X752" s="25"/>
      <c r="Y752" s="26"/>
      <c r="Z752" s="25"/>
      <c r="AA752" s="25"/>
      <c r="AB752" s="25"/>
      <c r="AC752" s="25"/>
      <c r="AD752" s="25"/>
      <c r="AH752" s="1"/>
      <c r="AI752" s="1"/>
      <c r="AJ752" s="27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J753" s="25"/>
      <c r="K753" s="26"/>
      <c r="L753" s="25"/>
      <c r="N753" s="25"/>
      <c r="O753" s="25"/>
      <c r="P753" s="25"/>
      <c r="Q753" s="25"/>
      <c r="R753" s="25"/>
      <c r="S753" s="25"/>
      <c r="T753" s="25"/>
      <c r="V753" s="25"/>
      <c r="W753" s="25"/>
      <c r="X753" s="25"/>
      <c r="Y753" s="26"/>
      <c r="Z753" s="25"/>
      <c r="AA753" s="25"/>
      <c r="AB753" s="25"/>
      <c r="AC753" s="25"/>
      <c r="AD753" s="25"/>
      <c r="AH753" s="1"/>
      <c r="AI753" s="1"/>
      <c r="AJ753" s="27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J754" s="25"/>
      <c r="K754" s="26"/>
      <c r="L754" s="25"/>
      <c r="N754" s="25"/>
      <c r="O754" s="25"/>
      <c r="P754" s="25"/>
      <c r="Q754" s="25"/>
      <c r="R754" s="25"/>
      <c r="S754" s="25"/>
      <c r="T754" s="25"/>
      <c r="V754" s="25"/>
      <c r="W754" s="25"/>
      <c r="X754" s="25"/>
      <c r="Y754" s="26"/>
      <c r="Z754" s="25"/>
      <c r="AA754" s="25"/>
      <c r="AB754" s="25"/>
      <c r="AC754" s="25"/>
      <c r="AD754" s="25"/>
      <c r="AH754" s="1"/>
      <c r="AI754" s="1"/>
      <c r="AJ754" s="27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J755" s="25"/>
      <c r="K755" s="26"/>
      <c r="L755" s="25"/>
      <c r="N755" s="25"/>
      <c r="O755" s="25"/>
      <c r="P755" s="25"/>
      <c r="Q755" s="25"/>
      <c r="R755" s="25"/>
      <c r="S755" s="25"/>
      <c r="T755" s="25"/>
      <c r="V755" s="25"/>
      <c r="W755" s="25"/>
      <c r="X755" s="25"/>
      <c r="Y755" s="26"/>
      <c r="Z755" s="25"/>
      <c r="AA755" s="25"/>
      <c r="AB755" s="25"/>
      <c r="AC755" s="25"/>
      <c r="AD755" s="25"/>
      <c r="AH755" s="1"/>
      <c r="AI755" s="1"/>
      <c r="AJ755" s="27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J756" s="25"/>
      <c r="K756" s="26"/>
      <c r="L756" s="25"/>
      <c r="N756" s="25"/>
      <c r="O756" s="25"/>
      <c r="P756" s="25"/>
      <c r="Q756" s="25"/>
      <c r="R756" s="25"/>
      <c r="S756" s="25"/>
      <c r="T756" s="25"/>
      <c r="V756" s="25"/>
      <c r="W756" s="25"/>
      <c r="X756" s="25"/>
      <c r="Y756" s="26"/>
      <c r="Z756" s="25"/>
      <c r="AA756" s="25"/>
      <c r="AB756" s="25"/>
      <c r="AC756" s="25"/>
      <c r="AD756" s="25"/>
      <c r="AH756" s="1"/>
      <c r="AI756" s="1"/>
      <c r="AJ756" s="27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J757" s="25"/>
      <c r="K757" s="26"/>
      <c r="L757" s="25"/>
      <c r="N757" s="25"/>
      <c r="O757" s="25"/>
      <c r="P757" s="25"/>
      <c r="Q757" s="25"/>
      <c r="R757" s="25"/>
      <c r="S757" s="25"/>
      <c r="T757" s="25"/>
      <c r="V757" s="25"/>
      <c r="W757" s="25"/>
      <c r="X757" s="25"/>
      <c r="Y757" s="26"/>
      <c r="Z757" s="25"/>
      <c r="AA757" s="25"/>
      <c r="AB757" s="25"/>
      <c r="AC757" s="25"/>
      <c r="AD757" s="25"/>
      <c r="AH757" s="1"/>
      <c r="AI757" s="1"/>
      <c r="AJ757" s="27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J758" s="25"/>
      <c r="K758" s="26"/>
      <c r="L758" s="25"/>
      <c r="N758" s="25"/>
      <c r="O758" s="25"/>
      <c r="P758" s="25"/>
      <c r="Q758" s="25"/>
      <c r="R758" s="25"/>
      <c r="S758" s="25"/>
      <c r="T758" s="25"/>
      <c r="V758" s="25"/>
      <c r="W758" s="25"/>
      <c r="X758" s="25"/>
      <c r="Y758" s="26"/>
      <c r="Z758" s="25"/>
      <c r="AA758" s="25"/>
      <c r="AB758" s="25"/>
      <c r="AC758" s="25"/>
      <c r="AD758" s="25"/>
      <c r="AH758" s="1"/>
      <c r="AI758" s="1"/>
      <c r="AJ758" s="27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J759" s="25"/>
      <c r="K759" s="26"/>
      <c r="L759" s="25"/>
      <c r="N759" s="25"/>
      <c r="O759" s="25"/>
      <c r="P759" s="25"/>
      <c r="Q759" s="25"/>
      <c r="R759" s="25"/>
      <c r="S759" s="25"/>
      <c r="T759" s="25"/>
      <c r="V759" s="25"/>
      <c r="W759" s="25"/>
      <c r="X759" s="25"/>
      <c r="Y759" s="26"/>
      <c r="Z759" s="25"/>
      <c r="AA759" s="25"/>
      <c r="AB759" s="25"/>
      <c r="AC759" s="25"/>
      <c r="AD759" s="25"/>
      <c r="AH759" s="1"/>
      <c r="AI759" s="1"/>
      <c r="AJ759" s="27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J760" s="25"/>
      <c r="K760" s="26"/>
      <c r="L760" s="25"/>
      <c r="N760" s="25"/>
      <c r="O760" s="25"/>
      <c r="P760" s="25"/>
      <c r="Q760" s="25"/>
      <c r="R760" s="25"/>
      <c r="S760" s="25"/>
      <c r="T760" s="25"/>
      <c r="V760" s="25"/>
      <c r="W760" s="25"/>
      <c r="X760" s="25"/>
      <c r="Y760" s="26"/>
      <c r="Z760" s="25"/>
      <c r="AA760" s="25"/>
      <c r="AB760" s="25"/>
      <c r="AC760" s="25"/>
      <c r="AD760" s="25"/>
      <c r="AH760" s="1"/>
      <c r="AI760" s="1"/>
      <c r="AJ760" s="27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J761" s="25"/>
      <c r="K761" s="26"/>
      <c r="L761" s="25"/>
      <c r="N761" s="25"/>
      <c r="O761" s="25"/>
      <c r="P761" s="25"/>
      <c r="Q761" s="25"/>
      <c r="R761" s="25"/>
      <c r="S761" s="25"/>
      <c r="T761" s="25"/>
      <c r="V761" s="25"/>
      <c r="W761" s="25"/>
      <c r="X761" s="25"/>
      <c r="Y761" s="26"/>
      <c r="Z761" s="25"/>
      <c r="AA761" s="25"/>
      <c r="AB761" s="25"/>
      <c r="AC761" s="25"/>
      <c r="AD761" s="25"/>
      <c r="AH761" s="1"/>
      <c r="AI761" s="1"/>
      <c r="AJ761" s="27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J762" s="25"/>
      <c r="K762" s="26"/>
      <c r="L762" s="25"/>
      <c r="N762" s="25"/>
      <c r="O762" s="25"/>
      <c r="P762" s="25"/>
      <c r="Q762" s="25"/>
      <c r="R762" s="25"/>
      <c r="S762" s="25"/>
      <c r="T762" s="25"/>
      <c r="V762" s="25"/>
      <c r="W762" s="25"/>
      <c r="X762" s="25"/>
      <c r="Y762" s="26"/>
      <c r="Z762" s="25"/>
      <c r="AA762" s="25"/>
      <c r="AB762" s="25"/>
      <c r="AC762" s="25"/>
      <c r="AD762" s="25"/>
      <c r="AH762" s="1"/>
      <c r="AI762" s="1"/>
      <c r="AJ762" s="27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J763" s="25"/>
      <c r="K763" s="26"/>
      <c r="L763" s="25"/>
      <c r="N763" s="25"/>
      <c r="O763" s="25"/>
      <c r="P763" s="25"/>
      <c r="Q763" s="25"/>
      <c r="R763" s="25"/>
      <c r="S763" s="25"/>
      <c r="T763" s="25"/>
      <c r="V763" s="25"/>
      <c r="W763" s="25"/>
      <c r="X763" s="25"/>
      <c r="Y763" s="26"/>
      <c r="Z763" s="25"/>
      <c r="AA763" s="25"/>
      <c r="AB763" s="25"/>
      <c r="AC763" s="25"/>
      <c r="AD763" s="25"/>
      <c r="AH763" s="1"/>
      <c r="AI763" s="1"/>
      <c r="AJ763" s="27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J764" s="25"/>
      <c r="K764" s="26"/>
      <c r="L764" s="25"/>
      <c r="N764" s="25"/>
      <c r="O764" s="25"/>
      <c r="P764" s="25"/>
      <c r="Q764" s="25"/>
      <c r="R764" s="25"/>
      <c r="S764" s="25"/>
      <c r="T764" s="25"/>
      <c r="V764" s="25"/>
      <c r="W764" s="25"/>
      <c r="X764" s="25"/>
      <c r="Y764" s="26"/>
      <c r="Z764" s="25"/>
      <c r="AA764" s="25"/>
      <c r="AB764" s="25"/>
      <c r="AC764" s="25"/>
      <c r="AD764" s="25"/>
      <c r="AH764" s="1"/>
      <c r="AI764" s="1"/>
      <c r="AJ764" s="27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J765" s="25"/>
      <c r="K765" s="26"/>
      <c r="L765" s="25"/>
      <c r="N765" s="25"/>
      <c r="O765" s="25"/>
      <c r="P765" s="25"/>
      <c r="Q765" s="25"/>
      <c r="R765" s="25"/>
      <c r="S765" s="25"/>
      <c r="T765" s="25"/>
      <c r="V765" s="25"/>
      <c r="W765" s="25"/>
      <c r="X765" s="25"/>
      <c r="Y765" s="26"/>
      <c r="Z765" s="25"/>
      <c r="AA765" s="25"/>
      <c r="AB765" s="25"/>
      <c r="AC765" s="25"/>
      <c r="AD765" s="25"/>
      <c r="AH765" s="1"/>
      <c r="AI765" s="1"/>
      <c r="AJ765" s="27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J766" s="25"/>
      <c r="K766" s="26"/>
      <c r="L766" s="25"/>
      <c r="N766" s="25"/>
      <c r="O766" s="25"/>
      <c r="P766" s="25"/>
      <c r="Q766" s="25"/>
      <c r="R766" s="25"/>
      <c r="S766" s="25"/>
      <c r="T766" s="25"/>
      <c r="V766" s="25"/>
      <c r="W766" s="25"/>
      <c r="X766" s="25"/>
      <c r="Y766" s="26"/>
      <c r="Z766" s="25"/>
      <c r="AA766" s="25"/>
      <c r="AB766" s="25"/>
      <c r="AC766" s="25"/>
      <c r="AD766" s="25"/>
      <c r="AH766" s="1"/>
      <c r="AI766" s="1"/>
      <c r="AJ766" s="27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J767" s="25"/>
      <c r="K767" s="26"/>
      <c r="L767" s="25"/>
      <c r="N767" s="25"/>
      <c r="O767" s="25"/>
      <c r="P767" s="25"/>
      <c r="Q767" s="25"/>
      <c r="R767" s="25"/>
      <c r="S767" s="25"/>
      <c r="T767" s="25"/>
      <c r="V767" s="25"/>
      <c r="W767" s="25"/>
      <c r="X767" s="25"/>
      <c r="Y767" s="26"/>
      <c r="Z767" s="25"/>
      <c r="AA767" s="25"/>
      <c r="AB767" s="25"/>
      <c r="AC767" s="25"/>
      <c r="AD767" s="25"/>
      <c r="AH767" s="1"/>
      <c r="AI767" s="1"/>
      <c r="AJ767" s="27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J768" s="25"/>
      <c r="K768" s="26"/>
      <c r="L768" s="25"/>
      <c r="N768" s="25"/>
      <c r="O768" s="25"/>
      <c r="P768" s="25"/>
      <c r="Q768" s="25"/>
      <c r="R768" s="25"/>
      <c r="S768" s="25"/>
      <c r="T768" s="25"/>
      <c r="V768" s="25"/>
      <c r="W768" s="25"/>
      <c r="X768" s="25"/>
      <c r="Y768" s="26"/>
      <c r="Z768" s="25"/>
      <c r="AA768" s="25"/>
      <c r="AB768" s="25"/>
      <c r="AC768" s="25"/>
      <c r="AD768" s="25"/>
      <c r="AH768" s="1"/>
      <c r="AI768" s="1"/>
      <c r="AJ768" s="27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J769" s="25"/>
      <c r="K769" s="26"/>
      <c r="L769" s="25"/>
      <c r="N769" s="25"/>
      <c r="O769" s="25"/>
      <c r="P769" s="25"/>
      <c r="Q769" s="25"/>
      <c r="R769" s="25"/>
      <c r="S769" s="25"/>
      <c r="T769" s="25"/>
      <c r="V769" s="25"/>
      <c r="W769" s="25"/>
      <c r="X769" s="25"/>
      <c r="Y769" s="26"/>
      <c r="Z769" s="25"/>
      <c r="AA769" s="25"/>
      <c r="AB769" s="25"/>
      <c r="AC769" s="25"/>
      <c r="AD769" s="25"/>
      <c r="AH769" s="1"/>
      <c r="AI769" s="1"/>
      <c r="AJ769" s="27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J770" s="25"/>
      <c r="K770" s="26"/>
      <c r="L770" s="25"/>
      <c r="N770" s="25"/>
      <c r="O770" s="25"/>
      <c r="P770" s="25"/>
      <c r="Q770" s="25"/>
      <c r="R770" s="25"/>
      <c r="S770" s="25"/>
      <c r="T770" s="25"/>
      <c r="V770" s="25"/>
      <c r="W770" s="25"/>
      <c r="X770" s="25"/>
      <c r="Y770" s="26"/>
      <c r="Z770" s="25"/>
      <c r="AA770" s="25"/>
      <c r="AB770" s="25"/>
      <c r="AC770" s="25"/>
      <c r="AD770" s="25"/>
      <c r="AH770" s="1"/>
      <c r="AI770" s="1"/>
      <c r="AJ770" s="27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J771" s="25"/>
      <c r="K771" s="26"/>
      <c r="L771" s="25"/>
      <c r="N771" s="25"/>
      <c r="O771" s="25"/>
      <c r="P771" s="25"/>
      <c r="Q771" s="25"/>
      <c r="R771" s="25"/>
      <c r="S771" s="25"/>
      <c r="T771" s="25"/>
      <c r="V771" s="25"/>
      <c r="W771" s="25"/>
      <c r="X771" s="25"/>
      <c r="Y771" s="26"/>
      <c r="Z771" s="25"/>
      <c r="AA771" s="25"/>
      <c r="AB771" s="25"/>
      <c r="AC771" s="25"/>
      <c r="AD771" s="25"/>
      <c r="AH771" s="1"/>
      <c r="AI771" s="1"/>
      <c r="AJ771" s="27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J772" s="25"/>
      <c r="K772" s="26"/>
      <c r="L772" s="25"/>
      <c r="N772" s="25"/>
      <c r="O772" s="25"/>
      <c r="P772" s="25"/>
      <c r="Q772" s="25"/>
      <c r="R772" s="25"/>
      <c r="S772" s="25"/>
      <c r="T772" s="25"/>
      <c r="V772" s="25"/>
      <c r="W772" s="25"/>
      <c r="X772" s="25"/>
      <c r="Y772" s="26"/>
      <c r="Z772" s="25"/>
      <c r="AA772" s="25"/>
      <c r="AB772" s="25"/>
      <c r="AC772" s="25"/>
      <c r="AD772" s="25"/>
      <c r="AH772" s="1"/>
      <c r="AI772" s="1"/>
      <c r="AJ772" s="27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J773" s="25"/>
      <c r="K773" s="26"/>
      <c r="L773" s="25"/>
      <c r="N773" s="25"/>
      <c r="O773" s="25"/>
      <c r="P773" s="25"/>
      <c r="Q773" s="25"/>
      <c r="R773" s="25"/>
      <c r="S773" s="25"/>
      <c r="T773" s="25"/>
      <c r="V773" s="25"/>
      <c r="W773" s="25"/>
      <c r="X773" s="25"/>
      <c r="Y773" s="26"/>
      <c r="Z773" s="25"/>
      <c r="AA773" s="25"/>
      <c r="AB773" s="25"/>
      <c r="AC773" s="25"/>
      <c r="AD773" s="25"/>
      <c r="AH773" s="1"/>
      <c r="AI773" s="1"/>
      <c r="AJ773" s="27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J774" s="25"/>
      <c r="K774" s="26"/>
      <c r="L774" s="25"/>
      <c r="N774" s="25"/>
      <c r="O774" s="25"/>
      <c r="P774" s="25"/>
      <c r="Q774" s="25"/>
      <c r="R774" s="25"/>
      <c r="S774" s="25"/>
      <c r="T774" s="25"/>
      <c r="V774" s="25"/>
      <c r="W774" s="25"/>
      <c r="X774" s="25"/>
      <c r="Y774" s="26"/>
      <c r="Z774" s="25"/>
      <c r="AA774" s="25"/>
      <c r="AB774" s="25"/>
      <c r="AC774" s="25"/>
      <c r="AD774" s="25"/>
      <c r="AH774" s="1"/>
      <c r="AI774" s="1"/>
      <c r="AJ774" s="27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J775" s="25"/>
      <c r="K775" s="26"/>
      <c r="L775" s="25"/>
      <c r="N775" s="25"/>
      <c r="O775" s="25"/>
      <c r="P775" s="25"/>
      <c r="Q775" s="25"/>
      <c r="R775" s="25"/>
      <c r="S775" s="25"/>
      <c r="T775" s="25"/>
      <c r="V775" s="25"/>
      <c r="W775" s="25"/>
      <c r="X775" s="25"/>
      <c r="Y775" s="26"/>
      <c r="Z775" s="25"/>
      <c r="AA775" s="25"/>
      <c r="AB775" s="25"/>
      <c r="AC775" s="25"/>
      <c r="AD775" s="25"/>
      <c r="AH775" s="1"/>
      <c r="AI775" s="1"/>
      <c r="AJ775" s="27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J776" s="25"/>
      <c r="K776" s="26"/>
      <c r="L776" s="25"/>
      <c r="N776" s="25"/>
      <c r="O776" s="25"/>
      <c r="P776" s="25"/>
      <c r="Q776" s="25"/>
      <c r="R776" s="25"/>
      <c r="S776" s="25"/>
      <c r="T776" s="25"/>
      <c r="V776" s="25"/>
      <c r="W776" s="25"/>
      <c r="X776" s="25"/>
      <c r="Y776" s="26"/>
      <c r="Z776" s="25"/>
      <c r="AA776" s="25"/>
      <c r="AB776" s="25"/>
      <c r="AC776" s="25"/>
      <c r="AD776" s="25"/>
      <c r="AH776" s="1"/>
      <c r="AI776" s="1"/>
      <c r="AJ776" s="27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J777" s="25"/>
      <c r="K777" s="26"/>
      <c r="L777" s="25"/>
      <c r="N777" s="25"/>
      <c r="O777" s="25"/>
      <c r="P777" s="25"/>
      <c r="Q777" s="25"/>
      <c r="R777" s="25"/>
      <c r="S777" s="25"/>
      <c r="T777" s="25"/>
      <c r="V777" s="25"/>
      <c r="W777" s="25"/>
      <c r="X777" s="25"/>
      <c r="Y777" s="26"/>
      <c r="Z777" s="25"/>
      <c r="AA777" s="25"/>
      <c r="AB777" s="25"/>
      <c r="AC777" s="25"/>
      <c r="AD777" s="25"/>
      <c r="AH777" s="1"/>
      <c r="AI777" s="1"/>
      <c r="AJ777" s="27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J778" s="25"/>
      <c r="K778" s="26"/>
      <c r="L778" s="25"/>
      <c r="N778" s="25"/>
      <c r="O778" s="25"/>
      <c r="P778" s="25"/>
      <c r="Q778" s="25"/>
      <c r="R778" s="25"/>
      <c r="S778" s="25"/>
      <c r="T778" s="25"/>
      <c r="V778" s="25"/>
      <c r="W778" s="25"/>
      <c r="X778" s="25"/>
      <c r="Y778" s="26"/>
      <c r="Z778" s="25"/>
      <c r="AA778" s="25"/>
      <c r="AB778" s="25"/>
      <c r="AC778" s="25"/>
      <c r="AD778" s="25"/>
      <c r="AH778" s="1"/>
      <c r="AI778" s="1"/>
      <c r="AJ778" s="27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J779" s="25"/>
      <c r="K779" s="26"/>
      <c r="L779" s="25"/>
      <c r="N779" s="25"/>
      <c r="O779" s="25"/>
      <c r="P779" s="25"/>
      <c r="Q779" s="25"/>
      <c r="R779" s="25"/>
      <c r="S779" s="25"/>
      <c r="T779" s="25"/>
      <c r="V779" s="25"/>
      <c r="W779" s="25"/>
      <c r="X779" s="25"/>
      <c r="Y779" s="26"/>
      <c r="Z779" s="25"/>
      <c r="AA779" s="25"/>
      <c r="AB779" s="25"/>
      <c r="AC779" s="25"/>
      <c r="AD779" s="25"/>
      <c r="AH779" s="1"/>
      <c r="AI779" s="1"/>
      <c r="AJ779" s="27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J780" s="25"/>
      <c r="K780" s="26"/>
      <c r="L780" s="25"/>
      <c r="N780" s="25"/>
      <c r="O780" s="25"/>
      <c r="P780" s="25"/>
      <c r="Q780" s="25"/>
      <c r="R780" s="25"/>
      <c r="S780" s="25"/>
      <c r="T780" s="25"/>
      <c r="V780" s="25"/>
      <c r="W780" s="25"/>
      <c r="X780" s="25"/>
      <c r="Y780" s="26"/>
      <c r="Z780" s="25"/>
      <c r="AA780" s="25"/>
      <c r="AB780" s="25"/>
      <c r="AC780" s="25"/>
      <c r="AD780" s="25"/>
      <c r="AH780" s="1"/>
      <c r="AI780" s="1"/>
      <c r="AJ780" s="27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J781" s="25"/>
      <c r="K781" s="26"/>
      <c r="L781" s="25"/>
      <c r="N781" s="25"/>
      <c r="O781" s="25"/>
      <c r="P781" s="25"/>
      <c r="Q781" s="25"/>
      <c r="R781" s="25"/>
      <c r="S781" s="25"/>
      <c r="T781" s="25"/>
      <c r="V781" s="25"/>
      <c r="W781" s="25"/>
      <c r="X781" s="25"/>
      <c r="Y781" s="26"/>
      <c r="Z781" s="25"/>
      <c r="AA781" s="25"/>
      <c r="AB781" s="25"/>
      <c r="AC781" s="25"/>
      <c r="AD781" s="25"/>
      <c r="AH781" s="1"/>
      <c r="AI781" s="1"/>
      <c r="AJ781" s="27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J782" s="25"/>
      <c r="K782" s="26"/>
      <c r="L782" s="25"/>
      <c r="N782" s="25"/>
      <c r="O782" s="25"/>
      <c r="P782" s="25"/>
      <c r="Q782" s="25"/>
      <c r="R782" s="25"/>
      <c r="S782" s="25"/>
      <c r="T782" s="25"/>
      <c r="V782" s="25"/>
      <c r="W782" s="25"/>
      <c r="X782" s="25"/>
      <c r="Y782" s="26"/>
      <c r="Z782" s="25"/>
      <c r="AA782" s="25"/>
      <c r="AB782" s="25"/>
      <c r="AC782" s="25"/>
      <c r="AD782" s="25"/>
      <c r="AH782" s="1"/>
      <c r="AI782" s="1"/>
      <c r="AJ782" s="27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J783" s="25"/>
      <c r="K783" s="26"/>
      <c r="L783" s="25"/>
      <c r="N783" s="25"/>
      <c r="O783" s="25"/>
      <c r="P783" s="25"/>
      <c r="Q783" s="25"/>
      <c r="R783" s="25"/>
      <c r="S783" s="25"/>
      <c r="T783" s="25"/>
      <c r="V783" s="25"/>
      <c r="W783" s="25"/>
      <c r="X783" s="25"/>
      <c r="Y783" s="26"/>
      <c r="Z783" s="25"/>
      <c r="AA783" s="25"/>
      <c r="AB783" s="25"/>
      <c r="AC783" s="25"/>
      <c r="AD783" s="25"/>
      <c r="AH783" s="1"/>
      <c r="AI783" s="1"/>
      <c r="AJ783" s="27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J784" s="25"/>
      <c r="K784" s="26"/>
      <c r="L784" s="25"/>
      <c r="N784" s="25"/>
      <c r="O784" s="25"/>
      <c r="P784" s="25"/>
      <c r="Q784" s="25"/>
      <c r="R784" s="25"/>
      <c r="S784" s="25"/>
      <c r="T784" s="25"/>
      <c r="V784" s="25"/>
      <c r="W784" s="25"/>
      <c r="X784" s="25"/>
      <c r="Y784" s="26"/>
      <c r="Z784" s="25"/>
      <c r="AA784" s="25"/>
      <c r="AB784" s="25"/>
      <c r="AC784" s="25"/>
      <c r="AD784" s="25"/>
      <c r="AH784" s="1"/>
      <c r="AI784" s="1"/>
      <c r="AJ784" s="27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J785" s="25"/>
      <c r="K785" s="26"/>
      <c r="L785" s="25"/>
      <c r="N785" s="25"/>
      <c r="O785" s="25"/>
      <c r="P785" s="25"/>
      <c r="Q785" s="25"/>
      <c r="R785" s="25"/>
      <c r="S785" s="25"/>
      <c r="T785" s="25"/>
      <c r="V785" s="25"/>
      <c r="W785" s="25"/>
      <c r="X785" s="25"/>
      <c r="Y785" s="26"/>
      <c r="Z785" s="25"/>
      <c r="AA785" s="25"/>
      <c r="AB785" s="25"/>
      <c r="AC785" s="25"/>
      <c r="AD785" s="25"/>
      <c r="AH785" s="1"/>
      <c r="AI785" s="1"/>
      <c r="AJ785" s="27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J786" s="25"/>
      <c r="K786" s="26"/>
      <c r="L786" s="25"/>
      <c r="N786" s="25"/>
      <c r="O786" s="25"/>
      <c r="P786" s="25"/>
      <c r="Q786" s="25"/>
      <c r="R786" s="25"/>
      <c r="S786" s="25"/>
      <c r="T786" s="25"/>
      <c r="V786" s="25"/>
      <c r="W786" s="25"/>
      <c r="X786" s="25"/>
      <c r="Y786" s="26"/>
      <c r="Z786" s="25"/>
      <c r="AA786" s="25"/>
      <c r="AB786" s="25"/>
      <c r="AC786" s="25"/>
      <c r="AD786" s="25"/>
      <c r="AH786" s="1"/>
      <c r="AI786" s="1"/>
      <c r="AJ786" s="27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J787" s="25"/>
      <c r="K787" s="26"/>
      <c r="L787" s="25"/>
      <c r="N787" s="25"/>
      <c r="O787" s="25"/>
      <c r="P787" s="25"/>
      <c r="Q787" s="25"/>
      <c r="R787" s="25"/>
      <c r="S787" s="25"/>
      <c r="T787" s="25"/>
      <c r="V787" s="25"/>
      <c r="W787" s="25"/>
      <c r="X787" s="25"/>
      <c r="Y787" s="26"/>
      <c r="Z787" s="25"/>
      <c r="AA787" s="25"/>
      <c r="AB787" s="25"/>
      <c r="AC787" s="25"/>
      <c r="AD787" s="25"/>
      <c r="AH787" s="1"/>
      <c r="AI787" s="1"/>
      <c r="AJ787" s="27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J788" s="25"/>
      <c r="K788" s="26"/>
      <c r="L788" s="25"/>
      <c r="N788" s="25"/>
      <c r="O788" s="25"/>
      <c r="P788" s="25"/>
      <c r="Q788" s="25"/>
      <c r="R788" s="25"/>
      <c r="S788" s="25"/>
      <c r="T788" s="25"/>
      <c r="V788" s="25"/>
      <c r="W788" s="25"/>
      <c r="X788" s="25"/>
      <c r="Y788" s="26"/>
      <c r="Z788" s="25"/>
      <c r="AA788" s="25"/>
      <c r="AB788" s="25"/>
      <c r="AC788" s="25"/>
      <c r="AD788" s="25"/>
      <c r="AH788" s="1"/>
      <c r="AI788" s="1"/>
      <c r="AJ788" s="27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J789" s="25"/>
      <c r="K789" s="26"/>
      <c r="L789" s="25"/>
      <c r="N789" s="25"/>
      <c r="O789" s="25"/>
      <c r="P789" s="25"/>
      <c r="Q789" s="25"/>
      <c r="R789" s="25"/>
      <c r="S789" s="25"/>
      <c r="T789" s="25"/>
      <c r="V789" s="25"/>
      <c r="W789" s="25"/>
      <c r="X789" s="25"/>
      <c r="Y789" s="26"/>
      <c r="Z789" s="25"/>
      <c r="AA789" s="25"/>
      <c r="AB789" s="25"/>
      <c r="AC789" s="25"/>
      <c r="AD789" s="25"/>
      <c r="AH789" s="1"/>
      <c r="AI789" s="1"/>
      <c r="AJ789" s="27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J790" s="25"/>
      <c r="K790" s="26"/>
      <c r="L790" s="25"/>
      <c r="N790" s="25"/>
      <c r="O790" s="25"/>
      <c r="P790" s="25"/>
      <c r="Q790" s="25"/>
      <c r="R790" s="25"/>
      <c r="S790" s="25"/>
      <c r="T790" s="25"/>
      <c r="V790" s="25"/>
      <c r="W790" s="25"/>
      <c r="X790" s="25"/>
      <c r="Y790" s="26"/>
      <c r="Z790" s="25"/>
      <c r="AA790" s="25"/>
      <c r="AB790" s="25"/>
      <c r="AC790" s="25"/>
      <c r="AD790" s="25"/>
      <c r="AH790" s="1"/>
      <c r="AI790" s="1"/>
      <c r="AJ790" s="27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J791" s="25"/>
      <c r="K791" s="26"/>
      <c r="L791" s="25"/>
      <c r="N791" s="25"/>
      <c r="O791" s="25"/>
      <c r="P791" s="25"/>
      <c r="Q791" s="25"/>
      <c r="R791" s="25"/>
      <c r="S791" s="25"/>
      <c r="T791" s="25"/>
      <c r="V791" s="25"/>
      <c r="W791" s="25"/>
      <c r="X791" s="25"/>
      <c r="Y791" s="26"/>
      <c r="Z791" s="25"/>
      <c r="AA791" s="25"/>
      <c r="AB791" s="25"/>
      <c r="AC791" s="25"/>
      <c r="AD791" s="25"/>
      <c r="AH791" s="1"/>
      <c r="AI791" s="1"/>
      <c r="AJ791" s="27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J792" s="25"/>
      <c r="K792" s="26"/>
      <c r="L792" s="25"/>
      <c r="N792" s="25"/>
      <c r="O792" s="25"/>
      <c r="P792" s="25"/>
      <c r="Q792" s="25"/>
      <c r="R792" s="25"/>
      <c r="S792" s="25"/>
      <c r="T792" s="25"/>
      <c r="V792" s="25"/>
      <c r="W792" s="25"/>
      <c r="X792" s="25"/>
      <c r="Y792" s="26"/>
      <c r="Z792" s="25"/>
      <c r="AA792" s="25"/>
      <c r="AB792" s="25"/>
      <c r="AC792" s="25"/>
      <c r="AD792" s="25"/>
      <c r="AH792" s="1"/>
      <c r="AI792" s="1"/>
      <c r="AJ792" s="27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J793" s="25"/>
      <c r="K793" s="26"/>
      <c r="L793" s="25"/>
      <c r="N793" s="25"/>
      <c r="O793" s="25"/>
      <c r="P793" s="25"/>
      <c r="Q793" s="25"/>
      <c r="R793" s="25"/>
      <c r="S793" s="25"/>
      <c r="T793" s="25"/>
      <c r="V793" s="25"/>
      <c r="W793" s="25"/>
      <c r="X793" s="25"/>
      <c r="Y793" s="26"/>
      <c r="Z793" s="25"/>
      <c r="AA793" s="25"/>
      <c r="AB793" s="25"/>
      <c r="AC793" s="25"/>
      <c r="AD793" s="25"/>
      <c r="AH793" s="1"/>
      <c r="AI793" s="1"/>
      <c r="AJ793" s="27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J794" s="25"/>
      <c r="K794" s="26"/>
      <c r="L794" s="25"/>
      <c r="N794" s="25"/>
      <c r="O794" s="25"/>
      <c r="P794" s="25"/>
      <c r="Q794" s="25"/>
      <c r="R794" s="25"/>
      <c r="S794" s="25"/>
      <c r="T794" s="25"/>
      <c r="V794" s="25"/>
      <c r="W794" s="25"/>
      <c r="X794" s="25"/>
      <c r="Y794" s="26"/>
      <c r="Z794" s="25"/>
      <c r="AA794" s="25"/>
      <c r="AB794" s="25"/>
      <c r="AC794" s="25"/>
      <c r="AD794" s="25"/>
      <c r="AH794" s="1"/>
      <c r="AI794" s="1"/>
      <c r="AJ794" s="27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J795" s="25"/>
      <c r="K795" s="26"/>
      <c r="L795" s="25"/>
      <c r="N795" s="25"/>
      <c r="O795" s="25"/>
      <c r="P795" s="25"/>
      <c r="Q795" s="25"/>
      <c r="R795" s="25"/>
      <c r="S795" s="25"/>
      <c r="T795" s="25"/>
      <c r="V795" s="25"/>
      <c r="W795" s="25"/>
      <c r="X795" s="25"/>
      <c r="Y795" s="26"/>
      <c r="Z795" s="25"/>
      <c r="AA795" s="25"/>
      <c r="AB795" s="25"/>
      <c r="AC795" s="25"/>
      <c r="AD795" s="25"/>
      <c r="AH795" s="1"/>
      <c r="AI795" s="1"/>
      <c r="AJ795" s="27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J796" s="25"/>
      <c r="K796" s="26"/>
      <c r="L796" s="25"/>
      <c r="N796" s="25"/>
      <c r="O796" s="25"/>
      <c r="P796" s="25"/>
      <c r="Q796" s="25"/>
      <c r="R796" s="25"/>
      <c r="S796" s="25"/>
      <c r="T796" s="25"/>
      <c r="V796" s="25"/>
      <c r="W796" s="25"/>
      <c r="X796" s="25"/>
      <c r="Y796" s="26"/>
      <c r="Z796" s="25"/>
      <c r="AA796" s="25"/>
      <c r="AB796" s="25"/>
      <c r="AC796" s="25"/>
      <c r="AD796" s="25"/>
      <c r="AH796" s="1"/>
      <c r="AI796" s="1"/>
      <c r="AJ796" s="27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J797" s="25"/>
      <c r="K797" s="26"/>
      <c r="L797" s="25"/>
      <c r="N797" s="25"/>
      <c r="O797" s="25"/>
      <c r="P797" s="25"/>
      <c r="Q797" s="25"/>
      <c r="R797" s="25"/>
      <c r="S797" s="25"/>
      <c r="T797" s="25"/>
      <c r="V797" s="25"/>
      <c r="W797" s="25"/>
      <c r="X797" s="25"/>
      <c r="Y797" s="26"/>
      <c r="Z797" s="25"/>
      <c r="AA797" s="25"/>
      <c r="AB797" s="25"/>
      <c r="AC797" s="25"/>
      <c r="AD797" s="25"/>
      <c r="AH797" s="1"/>
      <c r="AI797" s="1"/>
      <c r="AJ797" s="27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J798" s="25"/>
      <c r="K798" s="26"/>
      <c r="L798" s="25"/>
      <c r="N798" s="25"/>
      <c r="O798" s="25"/>
      <c r="P798" s="25"/>
      <c r="Q798" s="25"/>
      <c r="R798" s="25"/>
      <c r="S798" s="25"/>
      <c r="T798" s="25"/>
      <c r="V798" s="25"/>
      <c r="W798" s="25"/>
      <c r="X798" s="25"/>
      <c r="Y798" s="26"/>
      <c r="Z798" s="25"/>
      <c r="AA798" s="25"/>
      <c r="AB798" s="25"/>
      <c r="AC798" s="25"/>
      <c r="AD798" s="25"/>
      <c r="AH798" s="1"/>
      <c r="AI798" s="1"/>
      <c r="AJ798" s="27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J799" s="25"/>
      <c r="K799" s="26"/>
      <c r="L799" s="25"/>
      <c r="N799" s="25"/>
      <c r="O799" s="25"/>
      <c r="P799" s="25"/>
      <c r="Q799" s="25"/>
      <c r="R799" s="25"/>
      <c r="S799" s="25"/>
      <c r="T799" s="25"/>
      <c r="V799" s="25"/>
      <c r="W799" s="25"/>
      <c r="X799" s="25"/>
      <c r="Y799" s="26"/>
      <c r="Z799" s="25"/>
      <c r="AA799" s="25"/>
      <c r="AB799" s="25"/>
      <c r="AC799" s="25"/>
      <c r="AD799" s="25"/>
      <c r="AH799" s="1"/>
      <c r="AI799" s="1"/>
      <c r="AJ799" s="27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J800" s="25"/>
      <c r="K800" s="26"/>
      <c r="L800" s="25"/>
      <c r="N800" s="25"/>
      <c r="O800" s="25"/>
      <c r="P800" s="25"/>
      <c r="Q800" s="25"/>
      <c r="R800" s="25"/>
      <c r="S800" s="25"/>
      <c r="T800" s="25"/>
      <c r="V800" s="25"/>
      <c r="W800" s="25"/>
      <c r="X800" s="25"/>
      <c r="Y800" s="26"/>
      <c r="Z800" s="25"/>
      <c r="AA800" s="25"/>
      <c r="AB800" s="25"/>
      <c r="AC800" s="25"/>
      <c r="AD800" s="25"/>
      <c r="AH800" s="1"/>
      <c r="AI800" s="1"/>
      <c r="AJ800" s="27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J801" s="25"/>
      <c r="K801" s="26"/>
      <c r="L801" s="25"/>
      <c r="N801" s="25"/>
      <c r="O801" s="25"/>
      <c r="P801" s="25"/>
      <c r="Q801" s="25"/>
      <c r="R801" s="25"/>
      <c r="S801" s="25"/>
      <c r="T801" s="25"/>
      <c r="V801" s="25"/>
      <c r="W801" s="25"/>
      <c r="X801" s="25"/>
      <c r="Y801" s="26"/>
      <c r="Z801" s="25"/>
      <c r="AA801" s="25"/>
      <c r="AB801" s="25"/>
      <c r="AC801" s="25"/>
      <c r="AD801" s="25"/>
      <c r="AH801" s="1"/>
      <c r="AI801" s="1"/>
      <c r="AJ801" s="27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J802" s="25"/>
      <c r="K802" s="26"/>
      <c r="L802" s="25"/>
      <c r="N802" s="25"/>
      <c r="O802" s="25"/>
      <c r="P802" s="25"/>
      <c r="Q802" s="25"/>
      <c r="R802" s="25"/>
      <c r="S802" s="25"/>
      <c r="T802" s="25"/>
      <c r="V802" s="25"/>
      <c r="W802" s="25"/>
      <c r="X802" s="25"/>
      <c r="Y802" s="26"/>
      <c r="Z802" s="25"/>
      <c r="AA802" s="25"/>
      <c r="AB802" s="25"/>
      <c r="AC802" s="25"/>
      <c r="AD802" s="25"/>
      <c r="AH802" s="1"/>
      <c r="AI802" s="1"/>
      <c r="AJ802" s="27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J803" s="25"/>
      <c r="K803" s="26"/>
      <c r="L803" s="25"/>
      <c r="N803" s="25"/>
      <c r="O803" s="25"/>
      <c r="P803" s="25"/>
      <c r="Q803" s="25"/>
      <c r="R803" s="25"/>
      <c r="S803" s="25"/>
      <c r="T803" s="25"/>
      <c r="V803" s="25"/>
      <c r="W803" s="25"/>
      <c r="X803" s="25"/>
      <c r="Y803" s="26"/>
      <c r="Z803" s="25"/>
      <c r="AA803" s="25"/>
      <c r="AB803" s="25"/>
      <c r="AC803" s="25"/>
      <c r="AD803" s="25"/>
      <c r="AH803" s="1"/>
      <c r="AI803" s="1"/>
      <c r="AJ803" s="27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J804" s="25"/>
      <c r="K804" s="26"/>
      <c r="L804" s="25"/>
      <c r="N804" s="25"/>
      <c r="O804" s="25"/>
      <c r="P804" s="25"/>
      <c r="Q804" s="25"/>
      <c r="R804" s="25"/>
      <c r="S804" s="25"/>
      <c r="T804" s="25"/>
      <c r="V804" s="25"/>
      <c r="W804" s="25"/>
      <c r="X804" s="25"/>
      <c r="Y804" s="26"/>
      <c r="Z804" s="25"/>
      <c r="AA804" s="25"/>
      <c r="AB804" s="25"/>
      <c r="AC804" s="25"/>
      <c r="AD804" s="25"/>
      <c r="AH804" s="1"/>
      <c r="AI804" s="1"/>
      <c r="AJ804" s="27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J805" s="25"/>
      <c r="K805" s="26"/>
      <c r="L805" s="25"/>
      <c r="N805" s="25"/>
      <c r="O805" s="25"/>
      <c r="P805" s="25"/>
      <c r="Q805" s="25"/>
      <c r="R805" s="25"/>
      <c r="S805" s="25"/>
      <c r="T805" s="25"/>
      <c r="V805" s="25"/>
      <c r="W805" s="25"/>
      <c r="X805" s="25"/>
      <c r="Y805" s="26"/>
      <c r="Z805" s="25"/>
      <c r="AA805" s="25"/>
      <c r="AB805" s="25"/>
      <c r="AC805" s="25"/>
      <c r="AD805" s="25"/>
      <c r="AH805" s="1"/>
      <c r="AI805" s="1"/>
      <c r="AJ805" s="27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J806" s="25"/>
      <c r="K806" s="26"/>
      <c r="L806" s="25"/>
      <c r="N806" s="25"/>
      <c r="O806" s="25"/>
      <c r="P806" s="25"/>
      <c r="Q806" s="25"/>
      <c r="R806" s="25"/>
      <c r="S806" s="25"/>
      <c r="T806" s="25"/>
      <c r="V806" s="25"/>
      <c r="W806" s="25"/>
      <c r="X806" s="25"/>
      <c r="Y806" s="26"/>
      <c r="Z806" s="25"/>
      <c r="AA806" s="25"/>
      <c r="AB806" s="25"/>
      <c r="AC806" s="25"/>
      <c r="AD806" s="25"/>
      <c r="AH806" s="1"/>
      <c r="AI806" s="1"/>
      <c r="AJ806" s="27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J807" s="25"/>
      <c r="K807" s="26"/>
      <c r="L807" s="25"/>
      <c r="N807" s="25"/>
      <c r="O807" s="25"/>
      <c r="P807" s="25"/>
      <c r="Q807" s="25"/>
      <c r="R807" s="25"/>
      <c r="S807" s="25"/>
      <c r="T807" s="25"/>
      <c r="V807" s="25"/>
      <c r="W807" s="25"/>
      <c r="X807" s="25"/>
      <c r="Y807" s="26"/>
      <c r="Z807" s="25"/>
      <c r="AA807" s="25"/>
      <c r="AB807" s="25"/>
      <c r="AC807" s="25"/>
      <c r="AD807" s="25"/>
      <c r="AH807" s="1"/>
      <c r="AI807" s="1"/>
      <c r="AJ807" s="27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J808" s="25"/>
      <c r="K808" s="26"/>
      <c r="L808" s="25"/>
      <c r="N808" s="25"/>
      <c r="O808" s="25"/>
      <c r="P808" s="25"/>
      <c r="Q808" s="25"/>
      <c r="R808" s="25"/>
      <c r="S808" s="25"/>
      <c r="T808" s="25"/>
      <c r="V808" s="25"/>
      <c r="W808" s="25"/>
      <c r="X808" s="25"/>
      <c r="Y808" s="26"/>
      <c r="Z808" s="25"/>
      <c r="AA808" s="25"/>
      <c r="AB808" s="25"/>
      <c r="AC808" s="25"/>
      <c r="AD808" s="25"/>
      <c r="AH808" s="1"/>
      <c r="AI808" s="1"/>
      <c r="AJ808" s="27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J809" s="25"/>
      <c r="K809" s="26"/>
      <c r="L809" s="25"/>
      <c r="N809" s="25"/>
      <c r="O809" s="25"/>
      <c r="P809" s="25"/>
      <c r="Q809" s="25"/>
      <c r="R809" s="25"/>
      <c r="S809" s="25"/>
      <c r="T809" s="25"/>
      <c r="V809" s="25"/>
      <c r="W809" s="25"/>
      <c r="X809" s="25"/>
      <c r="Y809" s="26"/>
      <c r="Z809" s="25"/>
      <c r="AA809" s="25"/>
      <c r="AB809" s="25"/>
      <c r="AC809" s="25"/>
      <c r="AD809" s="25"/>
      <c r="AH809" s="1"/>
      <c r="AI809" s="1"/>
      <c r="AJ809" s="27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J810" s="25"/>
      <c r="K810" s="26"/>
      <c r="L810" s="25"/>
      <c r="N810" s="25"/>
      <c r="O810" s="25"/>
      <c r="P810" s="25"/>
      <c r="Q810" s="25"/>
      <c r="R810" s="25"/>
      <c r="S810" s="25"/>
      <c r="T810" s="25"/>
      <c r="V810" s="25"/>
      <c r="W810" s="25"/>
      <c r="X810" s="25"/>
      <c r="Y810" s="26"/>
      <c r="Z810" s="25"/>
      <c r="AA810" s="25"/>
      <c r="AB810" s="25"/>
      <c r="AC810" s="25"/>
      <c r="AD810" s="25"/>
      <c r="AH810" s="1"/>
      <c r="AI810" s="1"/>
      <c r="AJ810" s="27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J811" s="25"/>
      <c r="K811" s="26"/>
      <c r="L811" s="25"/>
      <c r="N811" s="25"/>
      <c r="O811" s="25"/>
      <c r="P811" s="25"/>
      <c r="Q811" s="25"/>
      <c r="R811" s="25"/>
      <c r="S811" s="25"/>
      <c r="T811" s="25"/>
      <c r="V811" s="25"/>
      <c r="W811" s="25"/>
      <c r="X811" s="25"/>
      <c r="Y811" s="26"/>
      <c r="Z811" s="25"/>
      <c r="AA811" s="25"/>
      <c r="AB811" s="25"/>
      <c r="AC811" s="25"/>
      <c r="AD811" s="25"/>
      <c r="AH811" s="1"/>
      <c r="AI811" s="1"/>
      <c r="AJ811" s="27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J812" s="25"/>
      <c r="K812" s="26"/>
      <c r="L812" s="25"/>
      <c r="N812" s="25"/>
      <c r="O812" s="25"/>
      <c r="P812" s="25"/>
      <c r="Q812" s="25"/>
      <c r="R812" s="25"/>
      <c r="S812" s="25"/>
      <c r="T812" s="25"/>
      <c r="V812" s="25"/>
      <c r="W812" s="25"/>
      <c r="X812" s="25"/>
      <c r="Y812" s="26"/>
      <c r="Z812" s="25"/>
      <c r="AA812" s="25"/>
      <c r="AB812" s="25"/>
      <c r="AC812" s="25"/>
      <c r="AD812" s="25"/>
      <c r="AH812" s="1"/>
      <c r="AI812" s="1"/>
      <c r="AJ812" s="27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J813" s="25"/>
      <c r="K813" s="26"/>
      <c r="L813" s="25"/>
      <c r="N813" s="25"/>
      <c r="O813" s="25"/>
      <c r="P813" s="25"/>
      <c r="Q813" s="25"/>
      <c r="R813" s="25"/>
      <c r="S813" s="25"/>
      <c r="T813" s="25"/>
      <c r="V813" s="25"/>
      <c r="W813" s="25"/>
      <c r="X813" s="25"/>
      <c r="Y813" s="26"/>
      <c r="Z813" s="25"/>
      <c r="AA813" s="25"/>
      <c r="AB813" s="25"/>
      <c r="AC813" s="25"/>
      <c r="AD813" s="25"/>
      <c r="AH813" s="1"/>
      <c r="AI813" s="1"/>
      <c r="AJ813" s="27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J814" s="25"/>
      <c r="K814" s="26"/>
      <c r="L814" s="25"/>
      <c r="N814" s="25"/>
      <c r="O814" s="25"/>
      <c r="P814" s="25"/>
      <c r="Q814" s="25"/>
      <c r="R814" s="25"/>
      <c r="S814" s="25"/>
      <c r="T814" s="25"/>
      <c r="V814" s="25"/>
      <c r="W814" s="25"/>
      <c r="X814" s="25"/>
      <c r="Y814" s="26"/>
      <c r="Z814" s="25"/>
      <c r="AA814" s="25"/>
      <c r="AB814" s="25"/>
      <c r="AC814" s="25"/>
      <c r="AD814" s="25"/>
      <c r="AH814" s="1"/>
      <c r="AI814" s="1"/>
      <c r="AJ814" s="27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J815" s="25"/>
      <c r="K815" s="26"/>
      <c r="L815" s="25"/>
      <c r="N815" s="25"/>
      <c r="O815" s="25"/>
      <c r="P815" s="25"/>
      <c r="Q815" s="25"/>
      <c r="R815" s="25"/>
      <c r="S815" s="25"/>
      <c r="T815" s="25"/>
      <c r="V815" s="25"/>
      <c r="W815" s="25"/>
      <c r="X815" s="25"/>
      <c r="Y815" s="26"/>
      <c r="Z815" s="25"/>
      <c r="AA815" s="25"/>
      <c r="AB815" s="25"/>
      <c r="AC815" s="25"/>
      <c r="AD815" s="25"/>
      <c r="AH815" s="1"/>
      <c r="AI815" s="1"/>
      <c r="AJ815" s="27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J816" s="25"/>
      <c r="K816" s="26"/>
      <c r="L816" s="25"/>
      <c r="N816" s="25"/>
      <c r="O816" s="25"/>
      <c r="P816" s="25"/>
      <c r="Q816" s="25"/>
      <c r="R816" s="25"/>
      <c r="S816" s="25"/>
      <c r="T816" s="25"/>
      <c r="V816" s="25"/>
      <c r="W816" s="25"/>
      <c r="X816" s="25"/>
      <c r="Y816" s="26"/>
      <c r="Z816" s="25"/>
      <c r="AA816" s="25"/>
      <c r="AB816" s="25"/>
      <c r="AC816" s="25"/>
      <c r="AD816" s="25"/>
      <c r="AH816" s="1"/>
      <c r="AI816" s="1"/>
      <c r="AJ816" s="27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J817" s="25"/>
      <c r="K817" s="26"/>
      <c r="L817" s="25"/>
      <c r="N817" s="25"/>
      <c r="O817" s="25"/>
      <c r="P817" s="25"/>
      <c r="Q817" s="25"/>
      <c r="R817" s="25"/>
      <c r="S817" s="25"/>
      <c r="T817" s="25"/>
      <c r="V817" s="25"/>
      <c r="W817" s="25"/>
      <c r="X817" s="25"/>
      <c r="Y817" s="26"/>
      <c r="Z817" s="25"/>
      <c r="AA817" s="25"/>
      <c r="AB817" s="25"/>
      <c r="AC817" s="25"/>
      <c r="AD817" s="25"/>
      <c r="AH817" s="1"/>
      <c r="AI817" s="1"/>
      <c r="AJ817" s="27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J818" s="25"/>
      <c r="K818" s="26"/>
      <c r="L818" s="25"/>
      <c r="N818" s="25"/>
      <c r="O818" s="25"/>
      <c r="P818" s="25"/>
      <c r="Q818" s="25"/>
      <c r="R818" s="25"/>
      <c r="S818" s="25"/>
      <c r="T818" s="25"/>
      <c r="V818" s="25"/>
      <c r="W818" s="25"/>
      <c r="X818" s="25"/>
      <c r="Y818" s="26"/>
      <c r="Z818" s="25"/>
      <c r="AA818" s="25"/>
      <c r="AB818" s="25"/>
      <c r="AC818" s="25"/>
      <c r="AD818" s="25"/>
      <c r="AH818" s="1"/>
      <c r="AI818" s="1"/>
      <c r="AJ818" s="27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J819" s="25"/>
      <c r="K819" s="26"/>
      <c r="L819" s="25"/>
      <c r="N819" s="25"/>
      <c r="O819" s="25"/>
      <c r="P819" s="25"/>
      <c r="Q819" s="25"/>
      <c r="R819" s="25"/>
      <c r="S819" s="25"/>
      <c r="T819" s="25"/>
      <c r="V819" s="25"/>
      <c r="W819" s="25"/>
      <c r="X819" s="25"/>
      <c r="Y819" s="26"/>
      <c r="Z819" s="25"/>
      <c r="AA819" s="25"/>
      <c r="AB819" s="25"/>
      <c r="AC819" s="25"/>
      <c r="AD819" s="25"/>
      <c r="AH819" s="1"/>
      <c r="AI819" s="1"/>
      <c r="AJ819" s="27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J820" s="25"/>
      <c r="K820" s="26"/>
      <c r="L820" s="25"/>
      <c r="N820" s="25"/>
      <c r="O820" s="25"/>
      <c r="P820" s="25"/>
      <c r="Q820" s="25"/>
      <c r="R820" s="25"/>
      <c r="S820" s="25"/>
      <c r="T820" s="25"/>
      <c r="V820" s="25"/>
      <c r="W820" s="25"/>
      <c r="X820" s="25"/>
      <c r="Y820" s="26"/>
      <c r="Z820" s="25"/>
      <c r="AA820" s="25"/>
      <c r="AB820" s="25"/>
      <c r="AC820" s="25"/>
      <c r="AD820" s="25"/>
      <c r="AH820" s="1"/>
      <c r="AI820" s="1"/>
      <c r="AJ820" s="27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J821" s="25"/>
      <c r="K821" s="26"/>
      <c r="L821" s="25"/>
      <c r="N821" s="25"/>
      <c r="O821" s="25"/>
      <c r="P821" s="25"/>
      <c r="Q821" s="25"/>
      <c r="R821" s="25"/>
      <c r="S821" s="25"/>
      <c r="T821" s="25"/>
      <c r="V821" s="25"/>
      <c r="W821" s="25"/>
      <c r="X821" s="25"/>
      <c r="Y821" s="26"/>
      <c r="Z821" s="25"/>
      <c r="AA821" s="25"/>
      <c r="AB821" s="25"/>
      <c r="AC821" s="25"/>
      <c r="AD821" s="25"/>
      <c r="AH821" s="1"/>
      <c r="AI821" s="1"/>
      <c r="AJ821" s="27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J822" s="25"/>
      <c r="K822" s="26"/>
      <c r="L822" s="25"/>
      <c r="N822" s="25"/>
      <c r="O822" s="25"/>
      <c r="P822" s="25"/>
      <c r="Q822" s="25"/>
      <c r="R822" s="25"/>
      <c r="S822" s="25"/>
      <c r="T822" s="25"/>
      <c r="V822" s="25"/>
      <c r="W822" s="25"/>
      <c r="X822" s="25"/>
      <c r="Y822" s="26"/>
      <c r="Z822" s="25"/>
      <c r="AA822" s="25"/>
      <c r="AB822" s="25"/>
      <c r="AC822" s="25"/>
      <c r="AD822" s="25"/>
      <c r="AH822" s="1"/>
      <c r="AI822" s="1"/>
      <c r="AJ822" s="27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J823" s="25"/>
      <c r="K823" s="26"/>
      <c r="L823" s="25"/>
      <c r="N823" s="25"/>
      <c r="O823" s="25"/>
      <c r="P823" s="25"/>
      <c r="Q823" s="25"/>
      <c r="R823" s="25"/>
      <c r="S823" s="25"/>
      <c r="T823" s="25"/>
      <c r="V823" s="25"/>
      <c r="W823" s="25"/>
      <c r="X823" s="25"/>
      <c r="Y823" s="26"/>
      <c r="Z823" s="25"/>
      <c r="AA823" s="25"/>
      <c r="AB823" s="25"/>
      <c r="AC823" s="25"/>
      <c r="AD823" s="25"/>
      <c r="AH823" s="1"/>
      <c r="AI823" s="1"/>
      <c r="AJ823" s="27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J824" s="25"/>
      <c r="K824" s="26"/>
      <c r="L824" s="25"/>
      <c r="N824" s="25"/>
      <c r="O824" s="25"/>
      <c r="P824" s="25"/>
      <c r="Q824" s="25"/>
      <c r="R824" s="25"/>
      <c r="S824" s="25"/>
      <c r="T824" s="25"/>
      <c r="V824" s="25"/>
      <c r="W824" s="25"/>
      <c r="X824" s="25"/>
      <c r="Y824" s="26"/>
      <c r="Z824" s="25"/>
      <c r="AA824" s="25"/>
      <c r="AB824" s="25"/>
      <c r="AC824" s="25"/>
      <c r="AD824" s="25"/>
      <c r="AH824" s="1"/>
      <c r="AI824" s="1"/>
      <c r="AJ824" s="27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J825" s="25"/>
      <c r="K825" s="26"/>
      <c r="L825" s="25"/>
      <c r="N825" s="25"/>
      <c r="O825" s="25"/>
      <c r="P825" s="25"/>
      <c r="Q825" s="25"/>
      <c r="R825" s="25"/>
      <c r="S825" s="25"/>
      <c r="T825" s="25"/>
      <c r="V825" s="25"/>
      <c r="W825" s="25"/>
      <c r="X825" s="25"/>
      <c r="Y825" s="26"/>
      <c r="Z825" s="25"/>
      <c r="AA825" s="25"/>
      <c r="AB825" s="25"/>
      <c r="AC825" s="25"/>
      <c r="AD825" s="25"/>
      <c r="AH825" s="1"/>
      <c r="AI825" s="1"/>
      <c r="AJ825" s="27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J826" s="25"/>
      <c r="K826" s="26"/>
      <c r="L826" s="25"/>
      <c r="N826" s="25"/>
      <c r="O826" s="25"/>
      <c r="P826" s="25"/>
      <c r="Q826" s="25"/>
      <c r="R826" s="25"/>
      <c r="S826" s="25"/>
      <c r="T826" s="25"/>
      <c r="V826" s="25"/>
      <c r="W826" s="25"/>
      <c r="X826" s="25"/>
      <c r="Y826" s="26"/>
      <c r="Z826" s="25"/>
      <c r="AA826" s="25"/>
      <c r="AB826" s="25"/>
      <c r="AC826" s="25"/>
      <c r="AD826" s="25"/>
      <c r="AH826" s="1"/>
      <c r="AI826" s="1"/>
      <c r="AJ826" s="27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J827" s="25"/>
      <c r="K827" s="26"/>
      <c r="L827" s="25"/>
      <c r="N827" s="25"/>
      <c r="O827" s="25"/>
      <c r="P827" s="25"/>
      <c r="Q827" s="25"/>
      <c r="R827" s="25"/>
      <c r="S827" s="25"/>
      <c r="T827" s="25"/>
      <c r="V827" s="25"/>
      <c r="W827" s="25"/>
      <c r="X827" s="25"/>
      <c r="Y827" s="26"/>
      <c r="Z827" s="25"/>
      <c r="AA827" s="25"/>
      <c r="AB827" s="25"/>
      <c r="AC827" s="25"/>
      <c r="AD827" s="25"/>
      <c r="AH827" s="1"/>
      <c r="AI827" s="1"/>
      <c r="AJ827" s="27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J828" s="25"/>
      <c r="K828" s="26"/>
      <c r="L828" s="25"/>
      <c r="N828" s="25"/>
      <c r="O828" s="25"/>
      <c r="P828" s="25"/>
      <c r="Q828" s="25"/>
      <c r="R828" s="25"/>
      <c r="S828" s="25"/>
      <c r="T828" s="25"/>
      <c r="V828" s="25"/>
      <c r="W828" s="25"/>
      <c r="X828" s="25"/>
      <c r="Y828" s="26"/>
      <c r="Z828" s="25"/>
      <c r="AA828" s="25"/>
      <c r="AB828" s="25"/>
      <c r="AC828" s="25"/>
      <c r="AD828" s="25"/>
      <c r="AH828" s="1"/>
      <c r="AI828" s="1"/>
      <c r="AJ828" s="27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J829" s="25"/>
      <c r="K829" s="26"/>
      <c r="L829" s="25"/>
      <c r="N829" s="25"/>
      <c r="O829" s="25"/>
      <c r="P829" s="25"/>
      <c r="Q829" s="25"/>
      <c r="R829" s="25"/>
      <c r="S829" s="25"/>
      <c r="T829" s="25"/>
      <c r="V829" s="25"/>
      <c r="W829" s="25"/>
      <c r="X829" s="25"/>
      <c r="Y829" s="26"/>
      <c r="Z829" s="25"/>
      <c r="AA829" s="25"/>
      <c r="AB829" s="25"/>
      <c r="AC829" s="25"/>
      <c r="AD829" s="25"/>
      <c r="AH829" s="1"/>
      <c r="AI829" s="1"/>
      <c r="AJ829" s="27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J830" s="25"/>
      <c r="K830" s="26"/>
      <c r="L830" s="25"/>
      <c r="N830" s="25"/>
      <c r="O830" s="25"/>
      <c r="P830" s="25"/>
      <c r="Q830" s="25"/>
      <c r="R830" s="25"/>
      <c r="S830" s="25"/>
      <c r="T830" s="25"/>
      <c r="V830" s="25"/>
      <c r="W830" s="25"/>
      <c r="X830" s="25"/>
      <c r="Y830" s="26"/>
      <c r="Z830" s="25"/>
      <c r="AA830" s="25"/>
      <c r="AB830" s="25"/>
      <c r="AC830" s="25"/>
      <c r="AD830" s="25"/>
      <c r="AH830" s="1"/>
      <c r="AI830" s="1"/>
      <c r="AJ830" s="27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J831" s="25"/>
      <c r="K831" s="26"/>
      <c r="L831" s="25"/>
      <c r="N831" s="25"/>
      <c r="O831" s="25"/>
      <c r="P831" s="25"/>
      <c r="Q831" s="25"/>
      <c r="R831" s="25"/>
      <c r="S831" s="25"/>
      <c r="T831" s="25"/>
      <c r="V831" s="25"/>
      <c r="W831" s="25"/>
      <c r="X831" s="25"/>
      <c r="Y831" s="26"/>
      <c r="Z831" s="25"/>
      <c r="AA831" s="25"/>
      <c r="AB831" s="25"/>
      <c r="AC831" s="25"/>
      <c r="AD831" s="25"/>
      <c r="AH831" s="1"/>
      <c r="AI831" s="1"/>
      <c r="AJ831" s="27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J832" s="25"/>
      <c r="K832" s="26"/>
      <c r="L832" s="25"/>
      <c r="N832" s="25"/>
      <c r="O832" s="25"/>
      <c r="P832" s="25"/>
      <c r="Q832" s="25"/>
      <c r="R832" s="25"/>
      <c r="S832" s="25"/>
      <c r="T832" s="25"/>
      <c r="V832" s="25"/>
      <c r="W832" s="25"/>
      <c r="X832" s="25"/>
      <c r="Y832" s="26"/>
      <c r="Z832" s="25"/>
      <c r="AA832" s="25"/>
      <c r="AB832" s="25"/>
      <c r="AC832" s="25"/>
      <c r="AD832" s="25"/>
      <c r="AH832" s="1"/>
      <c r="AI832" s="1"/>
      <c r="AJ832" s="27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J833" s="25"/>
      <c r="K833" s="26"/>
      <c r="L833" s="25"/>
      <c r="N833" s="25"/>
      <c r="O833" s="25"/>
      <c r="P833" s="25"/>
      <c r="Q833" s="25"/>
      <c r="R833" s="25"/>
      <c r="S833" s="25"/>
      <c r="T833" s="25"/>
      <c r="V833" s="25"/>
      <c r="W833" s="25"/>
      <c r="X833" s="25"/>
      <c r="Y833" s="26"/>
      <c r="Z833" s="25"/>
      <c r="AA833" s="25"/>
      <c r="AB833" s="25"/>
      <c r="AC833" s="25"/>
      <c r="AD833" s="25"/>
      <c r="AH833" s="1"/>
      <c r="AI833" s="1"/>
      <c r="AJ833" s="27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J834" s="25"/>
      <c r="K834" s="26"/>
      <c r="L834" s="25"/>
      <c r="N834" s="25"/>
      <c r="O834" s="25"/>
      <c r="P834" s="25"/>
      <c r="Q834" s="25"/>
      <c r="R834" s="25"/>
      <c r="S834" s="25"/>
      <c r="T834" s="25"/>
      <c r="V834" s="25"/>
      <c r="W834" s="25"/>
      <c r="X834" s="25"/>
      <c r="Y834" s="26"/>
      <c r="Z834" s="25"/>
      <c r="AA834" s="25"/>
      <c r="AB834" s="25"/>
      <c r="AC834" s="25"/>
      <c r="AD834" s="25"/>
      <c r="AH834" s="1"/>
      <c r="AI834" s="1"/>
      <c r="AJ834" s="27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J835" s="25"/>
      <c r="K835" s="26"/>
      <c r="L835" s="25"/>
      <c r="N835" s="25"/>
      <c r="O835" s="25"/>
      <c r="P835" s="25"/>
      <c r="Q835" s="25"/>
      <c r="R835" s="25"/>
      <c r="S835" s="25"/>
      <c r="T835" s="25"/>
      <c r="V835" s="25"/>
      <c r="W835" s="25"/>
      <c r="X835" s="25"/>
      <c r="Y835" s="26"/>
      <c r="Z835" s="25"/>
      <c r="AA835" s="25"/>
      <c r="AB835" s="25"/>
      <c r="AC835" s="25"/>
      <c r="AD835" s="25"/>
      <c r="AH835" s="1"/>
      <c r="AI835" s="1"/>
      <c r="AJ835" s="27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J836" s="25"/>
      <c r="K836" s="26"/>
      <c r="L836" s="25"/>
      <c r="N836" s="25"/>
      <c r="O836" s="25"/>
      <c r="P836" s="25"/>
      <c r="Q836" s="25"/>
      <c r="R836" s="25"/>
      <c r="S836" s="25"/>
      <c r="T836" s="25"/>
      <c r="V836" s="25"/>
      <c r="W836" s="25"/>
      <c r="X836" s="25"/>
      <c r="Y836" s="26"/>
      <c r="Z836" s="25"/>
      <c r="AA836" s="25"/>
      <c r="AB836" s="25"/>
      <c r="AC836" s="25"/>
      <c r="AD836" s="25"/>
      <c r="AH836" s="1"/>
      <c r="AI836" s="1"/>
      <c r="AJ836" s="27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J837" s="25"/>
      <c r="K837" s="26"/>
      <c r="L837" s="25"/>
      <c r="N837" s="25"/>
      <c r="O837" s="25"/>
      <c r="P837" s="25"/>
      <c r="Q837" s="25"/>
      <c r="R837" s="25"/>
      <c r="S837" s="25"/>
      <c r="T837" s="25"/>
      <c r="V837" s="25"/>
      <c r="W837" s="25"/>
      <c r="X837" s="25"/>
      <c r="Y837" s="26"/>
      <c r="Z837" s="25"/>
      <c r="AA837" s="25"/>
      <c r="AB837" s="25"/>
      <c r="AC837" s="25"/>
      <c r="AD837" s="25"/>
      <c r="AH837" s="1"/>
      <c r="AI837" s="1"/>
      <c r="AJ837" s="27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J838" s="25"/>
      <c r="K838" s="26"/>
      <c r="L838" s="25"/>
      <c r="N838" s="25"/>
      <c r="O838" s="25"/>
      <c r="P838" s="25"/>
      <c r="Q838" s="25"/>
      <c r="R838" s="25"/>
      <c r="S838" s="25"/>
      <c r="T838" s="25"/>
      <c r="V838" s="25"/>
      <c r="W838" s="25"/>
      <c r="X838" s="25"/>
      <c r="Y838" s="26"/>
      <c r="Z838" s="25"/>
      <c r="AA838" s="25"/>
      <c r="AB838" s="25"/>
      <c r="AC838" s="25"/>
      <c r="AD838" s="25"/>
      <c r="AH838" s="1"/>
      <c r="AI838" s="1"/>
      <c r="AJ838" s="27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J839" s="25"/>
      <c r="K839" s="26"/>
      <c r="L839" s="25"/>
      <c r="N839" s="25"/>
      <c r="O839" s="25"/>
      <c r="P839" s="25"/>
      <c r="Q839" s="25"/>
      <c r="R839" s="25"/>
      <c r="S839" s="25"/>
      <c r="T839" s="25"/>
      <c r="V839" s="25"/>
      <c r="W839" s="25"/>
      <c r="X839" s="25"/>
      <c r="Y839" s="26"/>
      <c r="Z839" s="25"/>
      <c r="AA839" s="25"/>
      <c r="AB839" s="25"/>
      <c r="AC839" s="25"/>
      <c r="AD839" s="25"/>
      <c r="AH839" s="1"/>
      <c r="AI839" s="1"/>
      <c r="AJ839" s="27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J840" s="25"/>
      <c r="K840" s="26"/>
      <c r="L840" s="25"/>
      <c r="N840" s="25"/>
      <c r="O840" s="25"/>
      <c r="P840" s="25"/>
      <c r="Q840" s="25"/>
      <c r="R840" s="25"/>
      <c r="S840" s="25"/>
      <c r="T840" s="25"/>
      <c r="V840" s="25"/>
      <c r="W840" s="25"/>
      <c r="X840" s="25"/>
      <c r="Y840" s="26"/>
      <c r="Z840" s="25"/>
      <c r="AA840" s="25"/>
      <c r="AB840" s="25"/>
      <c r="AC840" s="25"/>
      <c r="AD840" s="25"/>
      <c r="AH840" s="1"/>
      <c r="AI840" s="1"/>
      <c r="AJ840" s="27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J841" s="25"/>
      <c r="K841" s="26"/>
      <c r="L841" s="25"/>
      <c r="N841" s="25"/>
      <c r="O841" s="25"/>
      <c r="P841" s="25"/>
      <c r="Q841" s="25"/>
      <c r="R841" s="25"/>
      <c r="S841" s="25"/>
      <c r="T841" s="25"/>
      <c r="V841" s="25"/>
      <c r="W841" s="25"/>
      <c r="X841" s="25"/>
      <c r="Y841" s="26"/>
      <c r="Z841" s="25"/>
      <c r="AA841" s="25"/>
      <c r="AB841" s="25"/>
      <c r="AC841" s="25"/>
      <c r="AD841" s="25"/>
      <c r="AH841" s="1"/>
      <c r="AI841" s="1"/>
      <c r="AJ841" s="27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J842" s="25"/>
      <c r="K842" s="26"/>
      <c r="L842" s="25"/>
      <c r="N842" s="25"/>
      <c r="O842" s="25"/>
      <c r="P842" s="25"/>
      <c r="Q842" s="25"/>
      <c r="R842" s="25"/>
      <c r="S842" s="25"/>
      <c r="T842" s="25"/>
      <c r="V842" s="25"/>
      <c r="W842" s="25"/>
      <c r="X842" s="25"/>
      <c r="Y842" s="26"/>
      <c r="Z842" s="25"/>
      <c r="AA842" s="25"/>
      <c r="AB842" s="25"/>
      <c r="AC842" s="25"/>
      <c r="AD842" s="25"/>
      <c r="AH842" s="1"/>
      <c r="AI842" s="1"/>
      <c r="AJ842" s="27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J843" s="25"/>
      <c r="K843" s="26"/>
      <c r="L843" s="25"/>
      <c r="N843" s="25"/>
      <c r="O843" s="25"/>
      <c r="P843" s="25"/>
      <c r="Q843" s="25"/>
      <c r="R843" s="25"/>
      <c r="S843" s="25"/>
      <c r="T843" s="25"/>
      <c r="V843" s="25"/>
      <c r="W843" s="25"/>
      <c r="X843" s="25"/>
      <c r="Y843" s="26"/>
      <c r="Z843" s="25"/>
      <c r="AA843" s="25"/>
      <c r="AB843" s="25"/>
      <c r="AC843" s="25"/>
      <c r="AD843" s="25"/>
      <c r="AH843" s="1"/>
      <c r="AI843" s="1"/>
      <c r="AJ843" s="27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J844" s="25"/>
      <c r="K844" s="26"/>
      <c r="L844" s="25"/>
      <c r="N844" s="25"/>
      <c r="O844" s="25"/>
      <c r="P844" s="25"/>
      <c r="Q844" s="25"/>
      <c r="R844" s="25"/>
      <c r="S844" s="25"/>
      <c r="T844" s="25"/>
      <c r="V844" s="25"/>
      <c r="W844" s="25"/>
      <c r="X844" s="25"/>
      <c r="Y844" s="26"/>
      <c r="Z844" s="25"/>
      <c r="AA844" s="25"/>
      <c r="AB844" s="25"/>
      <c r="AC844" s="25"/>
      <c r="AD844" s="25"/>
      <c r="AH844" s="1"/>
      <c r="AI844" s="1"/>
      <c r="AJ844" s="27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J845" s="25"/>
      <c r="K845" s="26"/>
      <c r="L845" s="25"/>
      <c r="N845" s="25"/>
      <c r="O845" s="25"/>
      <c r="P845" s="25"/>
      <c r="Q845" s="25"/>
      <c r="R845" s="25"/>
      <c r="S845" s="25"/>
      <c r="T845" s="25"/>
      <c r="V845" s="25"/>
      <c r="W845" s="25"/>
      <c r="X845" s="25"/>
      <c r="Y845" s="26"/>
      <c r="Z845" s="25"/>
      <c r="AA845" s="25"/>
      <c r="AB845" s="25"/>
      <c r="AC845" s="25"/>
      <c r="AD845" s="25"/>
      <c r="AH845" s="1"/>
      <c r="AI845" s="1"/>
      <c r="AJ845" s="27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J846" s="25"/>
      <c r="K846" s="26"/>
      <c r="L846" s="25"/>
      <c r="N846" s="25"/>
      <c r="O846" s="25"/>
      <c r="P846" s="25"/>
      <c r="Q846" s="25"/>
      <c r="R846" s="25"/>
      <c r="S846" s="25"/>
      <c r="T846" s="25"/>
      <c r="V846" s="25"/>
      <c r="W846" s="25"/>
      <c r="X846" s="25"/>
      <c r="Y846" s="26"/>
      <c r="Z846" s="25"/>
      <c r="AA846" s="25"/>
      <c r="AB846" s="25"/>
      <c r="AC846" s="25"/>
      <c r="AD846" s="25"/>
      <c r="AH846" s="1"/>
      <c r="AI846" s="1"/>
      <c r="AJ846" s="27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J847" s="25"/>
      <c r="K847" s="26"/>
      <c r="L847" s="25"/>
      <c r="N847" s="25"/>
      <c r="O847" s="25"/>
      <c r="P847" s="25"/>
      <c r="Q847" s="25"/>
      <c r="R847" s="25"/>
      <c r="S847" s="25"/>
      <c r="T847" s="25"/>
      <c r="V847" s="25"/>
      <c r="W847" s="25"/>
      <c r="X847" s="25"/>
      <c r="Y847" s="26"/>
      <c r="Z847" s="25"/>
      <c r="AA847" s="25"/>
      <c r="AB847" s="25"/>
      <c r="AC847" s="25"/>
      <c r="AD847" s="25"/>
      <c r="AH847" s="1"/>
      <c r="AI847" s="1"/>
      <c r="AJ847" s="27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J848" s="25"/>
      <c r="K848" s="26"/>
      <c r="L848" s="25"/>
      <c r="N848" s="25"/>
      <c r="O848" s="25"/>
      <c r="P848" s="25"/>
      <c r="Q848" s="25"/>
      <c r="R848" s="25"/>
      <c r="S848" s="25"/>
      <c r="T848" s="25"/>
      <c r="V848" s="25"/>
      <c r="W848" s="25"/>
      <c r="X848" s="25"/>
      <c r="Y848" s="26"/>
      <c r="Z848" s="25"/>
      <c r="AA848" s="25"/>
      <c r="AB848" s="25"/>
      <c r="AC848" s="25"/>
      <c r="AD848" s="25"/>
      <c r="AH848" s="1"/>
      <c r="AI848" s="1"/>
      <c r="AJ848" s="27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J849" s="25"/>
      <c r="K849" s="26"/>
      <c r="L849" s="25"/>
      <c r="N849" s="25"/>
      <c r="O849" s="25"/>
      <c r="P849" s="25"/>
      <c r="Q849" s="25"/>
      <c r="R849" s="25"/>
      <c r="S849" s="25"/>
      <c r="T849" s="25"/>
      <c r="V849" s="25"/>
      <c r="W849" s="25"/>
      <c r="X849" s="25"/>
      <c r="Y849" s="26"/>
      <c r="Z849" s="25"/>
      <c r="AA849" s="25"/>
      <c r="AB849" s="25"/>
      <c r="AC849" s="25"/>
      <c r="AD849" s="25"/>
      <c r="AH849" s="1"/>
      <c r="AI849" s="1"/>
      <c r="AJ849" s="27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J850" s="25"/>
      <c r="K850" s="26"/>
      <c r="L850" s="25"/>
      <c r="N850" s="25"/>
      <c r="O850" s="25"/>
      <c r="P850" s="25"/>
      <c r="Q850" s="25"/>
      <c r="R850" s="25"/>
      <c r="S850" s="25"/>
      <c r="T850" s="25"/>
      <c r="V850" s="25"/>
      <c r="W850" s="25"/>
      <c r="X850" s="25"/>
      <c r="Y850" s="26"/>
      <c r="Z850" s="25"/>
      <c r="AA850" s="25"/>
      <c r="AB850" s="25"/>
      <c r="AC850" s="25"/>
      <c r="AD850" s="25"/>
      <c r="AH850" s="1"/>
      <c r="AI850" s="1"/>
      <c r="AJ850" s="27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J851" s="25"/>
      <c r="K851" s="26"/>
      <c r="L851" s="25"/>
      <c r="N851" s="25"/>
      <c r="O851" s="25"/>
      <c r="P851" s="25"/>
      <c r="Q851" s="25"/>
      <c r="R851" s="25"/>
      <c r="S851" s="25"/>
      <c r="T851" s="25"/>
      <c r="V851" s="25"/>
      <c r="W851" s="25"/>
      <c r="X851" s="25"/>
      <c r="Y851" s="26"/>
      <c r="Z851" s="25"/>
      <c r="AA851" s="25"/>
      <c r="AB851" s="25"/>
      <c r="AC851" s="25"/>
      <c r="AD851" s="25"/>
      <c r="AH851" s="1"/>
      <c r="AI851" s="1"/>
      <c r="AJ851" s="27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J852" s="25"/>
      <c r="K852" s="26"/>
      <c r="L852" s="25"/>
      <c r="N852" s="25"/>
      <c r="O852" s="25"/>
      <c r="P852" s="25"/>
      <c r="Q852" s="25"/>
      <c r="R852" s="25"/>
      <c r="S852" s="25"/>
      <c r="T852" s="25"/>
      <c r="V852" s="25"/>
      <c r="W852" s="25"/>
      <c r="X852" s="25"/>
      <c r="Y852" s="26"/>
      <c r="Z852" s="25"/>
      <c r="AA852" s="25"/>
      <c r="AB852" s="25"/>
      <c r="AC852" s="25"/>
      <c r="AD852" s="25"/>
      <c r="AH852" s="1"/>
      <c r="AI852" s="1"/>
      <c r="AJ852" s="27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J853" s="25"/>
      <c r="K853" s="26"/>
      <c r="L853" s="25"/>
      <c r="N853" s="25"/>
      <c r="O853" s="25"/>
      <c r="P853" s="25"/>
      <c r="Q853" s="25"/>
      <c r="R853" s="25"/>
      <c r="S853" s="25"/>
      <c r="T853" s="25"/>
      <c r="V853" s="25"/>
      <c r="W853" s="25"/>
      <c r="X853" s="25"/>
      <c r="Y853" s="26"/>
      <c r="Z853" s="25"/>
      <c r="AA853" s="25"/>
      <c r="AB853" s="25"/>
      <c r="AC853" s="25"/>
      <c r="AD853" s="25"/>
      <c r="AH853" s="1"/>
      <c r="AI853" s="1"/>
      <c r="AJ853" s="27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J854" s="25"/>
      <c r="K854" s="26"/>
      <c r="L854" s="25"/>
      <c r="N854" s="25"/>
      <c r="O854" s="25"/>
      <c r="P854" s="25"/>
      <c r="Q854" s="25"/>
      <c r="R854" s="25"/>
      <c r="S854" s="25"/>
      <c r="T854" s="25"/>
      <c r="V854" s="25"/>
      <c r="W854" s="25"/>
      <c r="X854" s="25"/>
      <c r="Y854" s="26"/>
      <c r="Z854" s="25"/>
      <c r="AA854" s="25"/>
      <c r="AB854" s="25"/>
      <c r="AC854" s="25"/>
      <c r="AD854" s="25"/>
      <c r="AH854" s="1"/>
      <c r="AI854" s="1"/>
      <c r="AJ854" s="27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J855" s="25"/>
      <c r="K855" s="26"/>
      <c r="L855" s="25"/>
      <c r="N855" s="25"/>
      <c r="O855" s="25"/>
      <c r="P855" s="25"/>
      <c r="Q855" s="25"/>
      <c r="R855" s="25"/>
      <c r="S855" s="25"/>
      <c r="T855" s="25"/>
      <c r="V855" s="25"/>
      <c r="W855" s="25"/>
      <c r="X855" s="25"/>
      <c r="Y855" s="26"/>
      <c r="Z855" s="25"/>
      <c r="AA855" s="25"/>
      <c r="AB855" s="25"/>
      <c r="AC855" s="25"/>
      <c r="AD855" s="25"/>
      <c r="AH855" s="1"/>
      <c r="AI855" s="1"/>
      <c r="AJ855" s="27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J856" s="25"/>
      <c r="K856" s="26"/>
      <c r="L856" s="25"/>
      <c r="N856" s="25"/>
      <c r="O856" s="25"/>
      <c r="P856" s="25"/>
      <c r="Q856" s="25"/>
      <c r="R856" s="25"/>
      <c r="S856" s="25"/>
      <c r="T856" s="25"/>
      <c r="V856" s="25"/>
      <c r="W856" s="25"/>
      <c r="X856" s="25"/>
      <c r="Y856" s="26"/>
      <c r="Z856" s="25"/>
      <c r="AA856" s="25"/>
      <c r="AB856" s="25"/>
      <c r="AC856" s="25"/>
      <c r="AD856" s="25"/>
      <c r="AH856" s="1"/>
      <c r="AI856" s="1"/>
      <c r="AJ856" s="27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J857" s="25"/>
      <c r="K857" s="26"/>
      <c r="L857" s="25"/>
      <c r="N857" s="25"/>
      <c r="O857" s="25"/>
      <c r="P857" s="25"/>
      <c r="Q857" s="25"/>
      <c r="R857" s="25"/>
      <c r="S857" s="25"/>
      <c r="T857" s="25"/>
      <c r="V857" s="25"/>
      <c r="W857" s="25"/>
      <c r="X857" s="25"/>
      <c r="Y857" s="26"/>
      <c r="Z857" s="25"/>
      <c r="AA857" s="25"/>
      <c r="AB857" s="25"/>
      <c r="AC857" s="25"/>
      <c r="AD857" s="25"/>
      <c r="AH857" s="1"/>
      <c r="AI857" s="1"/>
      <c r="AJ857" s="27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J858" s="25"/>
      <c r="K858" s="26"/>
      <c r="L858" s="25"/>
      <c r="N858" s="25"/>
      <c r="O858" s="25"/>
      <c r="P858" s="25"/>
      <c r="Q858" s="25"/>
      <c r="R858" s="25"/>
      <c r="S858" s="25"/>
      <c r="T858" s="25"/>
      <c r="V858" s="25"/>
      <c r="W858" s="25"/>
      <c r="X858" s="25"/>
      <c r="Y858" s="26"/>
      <c r="Z858" s="25"/>
      <c r="AA858" s="25"/>
      <c r="AB858" s="25"/>
      <c r="AC858" s="25"/>
      <c r="AD858" s="25"/>
      <c r="AH858" s="1"/>
      <c r="AI858" s="1"/>
      <c r="AJ858" s="27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J859" s="25"/>
      <c r="K859" s="26"/>
      <c r="L859" s="25"/>
      <c r="N859" s="25"/>
      <c r="O859" s="25"/>
      <c r="P859" s="25"/>
      <c r="Q859" s="25"/>
      <c r="R859" s="25"/>
      <c r="S859" s="25"/>
      <c r="T859" s="25"/>
      <c r="V859" s="25"/>
      <c r="W859" s="25"/>
      <c r="X859" s="25"/>
      <c r="Y859" s="26"/>
      <c r="Z859" s="25"/>
      <c r="AA859" s="25"/>
      <c r="AB859" s="25"/>
      <c r="AC859" s="25"/>
      <c r="AD859" s="25"/>
      <c r="AH859" s="1"/>
      <c r="AI859" s="1"/>
      <c r="AJ859" s="27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J860" s="25"/>
      <c r="K860" s="26"/>
      <c r="L860" s="25"/>
      <c r="N860" s="25"/>
      <c r="O860" s="25"/>
      <c r="P860" s="25"/>
      <c r="Q860" s="25"/>
      <c r="R860" s="25"/>
      <c r="S860" s="25"/>
      <c r="T860" s="25"/>
      <c r="V860" s="25"/>
      <c r="W860" s="25"/>
      <c r="X860" s="25"/>
      <c r="Y860" s="26"/>
      <c r="Z860" s="25"/>
      <c r="AA860" s="25"/>
      <c r="AB860" s="25"/>
      <c r="AC860" s="25"/>
      <c r="AD860" s="25"/>
      <c r="AH860" s="1"/>
      <c r="AI860" s="1"/>
      <c r="AJ860" s="27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J861" s="25"/>
      <c r="K861" s="26"/>
      <c r="L861" s="25"/>
      <c r="N861" s="25"/>
      <c r="O861" s="25"/>
      <c r="P861" s="25"/>
      <c r="Q861" s="25"/>
      <c r="R861" s="25"/>
      <c r="S861" s="25"/>
      <c r="T861" s="25"/>
      <c r="V861" s="25"/>
      <c r="W861" s="25"/>
      <c r="X861" s="25"/>
      <c r="Y861" s="26"/>
      <c r="Z861" s="25"/>
      <c r="AA861" s="25"/>
      <c r="AB861" s="25"/>
      <c r="AC861" s="25"/>
      <c r="AD861" s="25"/>
      <c r="AH861" s="1"/>
      <c r="AI861" s="1"/>
      <c r="AJ861" s="27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J862" s="25"/>
      <c r="K862" s="26"/>
      <c r="L862" s="25"/>
      <c r="N862" s="25"/>
      <c r="O862" s="25"/>
      <c r="P862" s="25"/>
      <c r="Q862" s="25"/>
      <c r="R862" s="25"/>
      <c r="S862" s="25"/>
      <c r="T862" s="25"/>
      <c r="V862" s="25"/>
      <c r="W862" s="25"/>
      <c r="X862" s="25"/>
      <c r="Y862" s="26"/>
      <c r="Z862" s="25"/>
      <c r="AA862" s="25"/>
      <c r="AB862" s="25"/>
      <c r="AC862" s="25"/>
      <c r="AD862" s="25"/>
      <c r="AH862" s="1"/>
      <c r="AI862" s="1"/>
      <c r="AJ862" s="27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J863" s="25"/>
      <c r="K863" s="26"/>
      <c r="L863" s="25"/>
      <c r="N863" s="25"/>
      <c r="O863" s="25"/>
      <c r="P863" s="25"/>
      <c r="Q863" s="25"/>
      <c r="R863" s="25"/>
      <c r="S863" s="25"/>
      <c r="T863" s="25"/>
      <c r="V863" s="25"/>
      <c r="W863" s="25"/>
      <c r="X863" s="25"/>
      <c r="Y863" s="26"/>
      <c r="Z863" s="25"/>
      <c r="AA863" s="25"/>
      <c r="AB863" s="25"/>
      <c r="AC863" s="25"/>
      <c r="AD863" s="25"/>
      <c r="AH863" s="1"/>
      <c r="AI863" s="1"/>
      <c r="AJ863" s="27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J864" s="25"/>
      <c r="K864" s="26"/>
      <c r="L864" s="25"/>
      <c r="N864" s="25"/>
      <c r="O864" s="25"/>
      <c r="P864" s="25"/>
      <c r="Q864" s="25"/>
      <c r="R864" s="25"/>
      <c r="S864" s="25"/>
      <c r="T864" s="25"/>
      <c r="V864" s="25"/>
      <c r="W864" s="25"/>
      <c r="X864" s="25"/>
      <c r="Y864" s="26"/>
      <c r="Z864" s="25"/>
      <c r="AA864" s="25"/>
      <c r="AB864" s="25"/>
      <c r="AC864" s="25"/>
      <c r="AD864" s="25"/>
      <c r="AH864" s="1"/>
      <c r="AI864" s="1"/>
      <c r="AJ864" s="27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J865" s="25"/>
      <c r="K865" s="26"/>
      <c r="L865" s="25"/>
      <c r="N865" s="25"/>
      <c r="O865" s="25"/>
      <c r="P865" s="25"/>
      <c r="Q865" s="25"/>
      <c r="R865" s="25"/>
      <c r="S865" s="25"/>
      <c r="T865" s="25"/>
      <c r="V865" s="25"/>
      <c r="W865" s="25"/>
      <c r="X865" s="25"/>
      <c r="Y865" s="26"/>
      <c r="Z865" s="25"/>
      <c r="AA865" s="25"/>
      <c r="AB865" s="25"/>
      <c r="AC865" s="25"/>
      <c r="AD865" s="25"/>
      <c r="AH865" s="1"/>
      <c r="AI865" s="1"/>
      <c r="AJ865" s="27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J866" s="25"/>
      <c r="K866" s="26"/>
      <c r="L866" s="25"/>
      <c r="N866" s="25"/>
      <c r="O866" s="25"/>
      <c r="P866" s="25"/>
      <c r="Q866" s="25"/>
      <c r="R866" s="25"/>
      <c r="S866" s="25"/>
      <c r="T866" s="25"/>
      <c r="V866" s="25"/>
      <c r="W866" s="25"/>
      <c r="X866" s="25"/>
      <c r="Y866" s="26"/>
      <c r="Z866" s="25"/>
      <c r="AA866" s="25"/>
      <c r="AB866" s="25"/>
      <c r="AC866" s="25"/>
      <c r="AD866" s="25"/>
      <c r="AH866" s="1"/>
      <c r="AI866" s="1"/>
      <c r="AJ866" s="27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J867" s="25"/>
      <c r="K867" s="26"/>
      <c r="L867" s="25"/>
      <c r="N867" s="25"/>
      <c r="O867" s="25"/>
      <c r="P867" s="25"/>
      <c r="Q867" s="25"/>
      <c r="R867" s="25"/>
      <c r="S867" s="25"/>
      <c r="T867" s="25"/>
      <c r="V867" s="25"/>
      <c r="W867" s="25"/>
      <c r="X867" s="25"/>
      <c r="Y867" s="26"/>
      <c r="Z867" s="25"/>
      <c r="AA867" s="25"/>
      <c r="AB867" s="25"/>
      <c r="AC867" s="25"/>
      <c r="AD867" s="25"/>
      <c r="AH867" s="1"/>
      <c r="AI867" s="1"/>
      <c r="AJ867" s="27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J868" s="25"/>
      <c r="K868" s="26"/>
      <c r="L868" s="25"/>
      <c r="N868" s="25"/>
      <c r="O868" s="25"/>
      <c r="P868" s="25"/>
      <c r="Q868" s="25"/>
      <c r="R868" s="25"/>
      <c r="S868" s="25"/>
      <c r="T868" s="25"/>
      <c r="V868" s="25"/>
      <c r="W868" s="25"/>
      <c r="X868" s="25"/>
      <c r="Y868" s="26"/>
      <c r="Z868" s="25"/>
      <c r="AA868" s="25"/>
      <c r="AB868" s="25"/>
      <c r="AC868" s="25"/>
      <c r="AD868" s="25"/>
      <c r="AH868" s="1"/>
      <c r="AI868" s="1"/>
      <c r="AJ868" s="27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J869" s="25"/>
      <c r="K869" s="26"/>
      <c r="L869" s="25"/>
      <c r="N869" s="25"/>
      <c r="O869" s="25"/>
      <c r="P869" s="25"/>
      <c r="Q869" s="25"/>
      <c r="R869" s="25"/>
      <c r="S869" s="25"/>
      <c r="T869" s="25"/>
      <c r="V869" s="25"/>
      <c r="W869" s="25"/>
      <c r="X869" s="25"/>
      <c r="Y869" s="26"/>
      <c r="Z869" s="25"/>
      <c r="AA869" s="25"/>
      <c r="AB869" s="25"/>
      <c r="AC869" s="25"/>
      <c r="AD869" s="25"/>
      <c r="AH869" s="1"/>
      <c r="AI869" s="1"/>
      <c r="AJ869" s="27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J870" s="25"/>
      <c r="K870" s="26"/>
      <c r="L870" s="25"/>
      <c r="N870" s="25"/>
      <c r="O870" s="25"/>
      <c r="P870" s="25"/>
      <c r="Q870" s="25"/>
      <c r="R870" s="25"/>
      <c r="S870" s="25"/>
      <c r="T870" s="25"/>
      <c r="V870" s="25"/>
      <c r="W870" s="25"/>
      <c r="X870" s="25"/>
      <c r="Y870" s="26"/>
      <c r="Z870" s="25"/>
      <c r="AA870" s="25"/>
      <c r="AB870" s="25"/>
      <c r="AC870" s="25"/>
      <c r="AD870" s="25"/>
      <c r="AH870" s="1"/>
      <c r="AI870" s="1"/>
      <c r="AJ870" s="27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J871" s="25"/>
      <c r="K871" s="26"/>
      <c r="L871" s="25"/>
      <c r="N871" s="25"/>
      <c r="O871" s="25"/>
      <c r="P871" s="25"/>
      <c r="Q871" s="25"/>
      <c r="R871" s="25"/>
      <c r="S871" s="25"/>
      <c r="T871" s="25"/>
      <c r="V871" s="25"/>
      <c r="W871" s="25"/>
      <c r="X871" s="25"/>
      <c r="Y871" s="26"/>
      <c r="Z871" s="25"/>
      <c r="AA871" s="25"/>
      <c r="AB871" s="25"/>
      <c r="AC871" s="25"/>
      <c r="AD871" s="25"/>
      <c r="AH871" s="1"/>
      <c r="AI871" s="1"/>
      <c r="AJ871" s="27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J872" s="25"/>
      <c r="K872" s="26"/>
      <c r="L872" s="25"/>
      <c r="N872" s="25"/>
      <c r="O872" s="25"/>
      <c r="P872" s="25"/>
      <c r="Q872" s="25"/>
      <c r="R872" s="25"/>
      <c r="S872" s="25"/>
      <c r="T872" s="25"/>
      <c r="V872" s="25"/>
      <c r="W872" s="25"/>
      <c r="X872" s="25"/>
      <c r="Y872" s="26"/>
      <c r="Z872" s="25"/>
      <c r="AA872" s="25"/>
      <c r="AB872" s="25"/>
      <c r="AC872" s="25"/>
      <c r="AD872" s="25"/>
      <c r="AH872" s="1"/>
      <c r="AI872" s="1"/>
      <c r="AJ872" s="27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J873" s="25"/>
      <c r="K873" s="26"/>
      <c r="L873" s="25"/>
      <c r="N873" s="25"/>
      <c r="O873" s="25"/>
      <c r="P873" s="25"/>
      <c r="Q873" s="25"/>
      <c r="R873" s="25"/>
      <c r="S873" s="25"/>
      <c r="T873" s="25"/>
      <c r="V873" s="25"/>
      <c r="W873" s="25"/>
      <c r="X873" s="25"/>
      <c r="Y873" s="26"/>
      <c r="Z873" s="25"/>
      <c r="AA873" s="25"/>
      <c r="AB873" s="25"/>
      <c r="AC873" s="25"/>
      <c r="AD873" s="25"/>
      <c r="AH873" s="1"/>
      <c r="AI873" s="1"/>
      <c r="AJ873" s="27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J874" s="25"/>
      <c r="K874" s="26"/>
      <c r="L874" s="25"/>
      <c r="N874" s="25"/>
      <c r="O874" s="25"/>
      <c r="P874" s="25"/>
      <c r="Q874" s="25"/>
      <c r="R874" s="25"/>
      <c r="S874" s="25"/>
      <c r="T874" s="25"/>
      <c r="V874" s="25"/>
      <c r="W874" s="25"/>
      <c r="X874" s="25"/>
      <c r="Y874" s="26"/>
      <c r="Z874" s="25"/>
      <c r="AA874" s="25"/>
      <c r="AB874" s="25"/>
      <c r="AC874" s="25"/>
      <c r="AD874" s="25"/>
      <c r="AH874" s="1"/>
      <c r="AI874" s="1"/>
      <c r="AJ874" s="27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J875" s="25"/>
      <c r="K875" s="26"/>
      <c r="L875" s="25"/>
      <c r="N875" s="25"/>
      <c r="O875" s="25"/>
      <c r="P875" s="25"/>
      <c r="Q875" s="25"/>
      <c r="R875" s="25"/>
      <c r="S875" s="25"/>
      <c r="T875" s="25"/>
      <c r="V875" s="25"/>
      <c r="W875" s="25"/>
      <c r="X875" s="25"/>
      <c r="Y875" s="26"/>
      <c r="Z875" s="25"/>
      <c r="AA875" s="25"/>
      <c r="AB875" s="25"/>
      <c r="AC875" s="25"/>
      <c r="AD875" s="25"/>
      <c r="AH875" s="1"/>
      <c r="AI875" s="1"/>
      <c r="AJ875" s="27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J876" s="25"/>
      <c r="K876" s="26"/>
      <c r="L876" s="25"/>
      <c r="N876" s="25"/>
      <c r="O876" s="25"/>
      <c r="P876" s="25"/>
      <c r="Q876" s="25"/>
      <c r="R876" s="25"/>
      <c r="S876" s="25"/>
      <c r="T876" s="25"/>
      <c r="V876" s="25"/>
      <c r="W876" s="25"/>
      <c r="X876" s="25"/>
      <c r="Y876" s="26"/>
      <c r="Z876" s="25"/>
      <c r="AA876" s="25"/>
      <c r="AB876" s="25"/>
      <c r="AC876" s="25"/>
      <c r="AD876" s="25"/>
      <c r="AH876" s="1"/>
      <c r="AI876" s="1"/>
      <c r="AJ876" s="27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J877" s="25"/>
      <c r="K877" s="26"/>
      <c r="L877" s="25"/>
      <c r="N877" s="25"/>
      <c r="O877" s="25"/>
      <c r="P877" s="25"/>
      <c r="Q877" s="25"/>
      <c r="R877" s="25"/>
      <c r="S877" s="25"/>
      <c r="T877" s="25"/>
      <c r="V877" s="25"/>
      <c r="W877" s="25"/>
      <c r="X877" s="25"/>
      <c r="Y877" s="26"/>
      <c r="Z877" s="25"/>
      <c r="AA877" s="25"/>
      <c r="AB877" s="25"/>
      <c r="AC877" s="25"/>
      <c r="AD877" s="25"/>
      <c r="AH877" s="1"/>
      <c r="AI877" s="1"/>
      <c r="AJ877" s="27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J878" s="25"/>
      <c r="K878" s="26"/>
      <c r="L878" s="25"/>
      <c r="N878" s="25"/>
      <c r="O878" s="25"/>
      <c r="P878" s="25"/>
      <c r="Q878" s="25"/>
      <c r="R878" s="25"/>
      <c r="S878" s="25"/>
      <c r="T878" s="25"/>
      <c r="V878" s="25"/>
      <c r="W878" s="25"/>
      <c r="X878" s="25"/>
      <c r="Y878" s="26"/>
      <c r="Z878" s="25"/>
      <c r="AA878" s="25"/>
      <c r="AB878" s="25"/>
      <c r="AC878" s="25"/>
      <c r="AD878" s="25"/>
      <c r="AH878" s="1"/>
      <c r="AI878" s="1"/>
      <c r="AJ878" s="27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J879" s="25"/>
      <c r="K879" s="26"/>
      <c r="L879" s="25"/>
      <c r="N879" s="25"/>
      <c r="O879" s="25"/>
      <c r="P879" s="25"/>
      <c r="Q879" s="25"/>
      <c r="R879" s="25"/>
      <c r="S879" s="25"/>
      <c r="T879" s="25"/>
      <c r="V879" s="25"/>
      <c r="W879" s="25"/>
      <c r="X879" s="25"/>
      <c r="Y879" s="26"/>
      <c r="Z879" s="25"/>
      <c r="AA879" s="25"/>
      <c r="AB879" s="25"/>
      <c r="AC879" s="25"/>
      <c r="AD879" s="25"/>
      <c r="AH879" s="1"/>
      <c r="AI879" s="1"/>
      <c r="AJ879" s="27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J880" s="25"/>
      <c r="K880" s="26"/>
      <c r="L880" s="25"/>
      <c r="N880" s="25"/>
      <c r="O880" s="25"/>
      <c r="P880" s="25"/>
      <c r="Q880" s="25"/>
      <c r="R880" s="25"/>
      <c r="S880" s="25"/>
      <c r="T880" s="25"/>
      <c r="V880" s="25"/>
      <c r="W880" s="25"/>
      <c r="X880" s="25"/>
      <c r="Y880" s="26"/>
      <c r="Z880" s="25"/>
      <c r="AA880" s="25"/>
      <c r="AB880" s="25"/>
      <c r="AC880" s="25"/>
      <c r="AD880" s="25"/>
      <c r="AH880" s="1"/>
      <c r="AI880" s="1"/>
      <c r="AJ880" s="27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J881" s="25"/>
      <c r="K881" s="26"/>
      <c r="L881" s="25"/>
      <c r="N881" s="25"/>
      <c r="O881" s="25"/>
      <c r="P881" s="25"/>
      <c r="Q881" s="25"/>
      <c r="R881" s="25"/>
      <c r="S881" s="25"/>
      <c r="T881" s="25"/>
      <c r="V881" s="25"/>
      <c r="W881" s="25"/>
      <c r="X881" s="25"/>
      <c r="Y881" s="26"/>
      <c r="Z881" s="25"/>
      <c r="AA881" s="25"/>
      <c r="AB881" s="25"/>
      <c r="AC881" s="25"/>
      <c r="AD881" s="25"/>
      <c r="AH881" s="1"/>
      <c r="AI881" s="1"/>
      <c r="AJ881" s="27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J882" s="25"/>
      <c r="K882" s="26"/>
      <c r="L882" s="25"/>
      <c r="N882" s="25"/>
      <c r="O882" s="25"/>
      <c r="P882" s="25"/>
      <c r="Q882" s="25"/>
      <c r="R882" s="25"/>
      <c r="S882" s="25"/>
      <c r="T882" s="25"/>
      <c r="V882" s="25"/>
      <c r="W882" s="25"/>
      <c r="X882" s="25"/>
      <c r="Y882" s="26"/>
      <c r="Z882" s="25"/>
      <c r="AA882" s="25"/>
      <c r="AB882" s="25"/>
      <c r="AC882" s="25"/>
      <c r="AD882" s="25"/>
      <c r="AH882" s="1"/>
      <c r="AI882" s="1"/>
      <c r="AJ882" s="27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J883" s="25"/>
      <c r="K883" s="26"/>
      <c r="L883" s="25"/>
      <c r="N883" s="25"/>
      <c r="O883" s="25"/>
      <c r="P883" s="25"/>
      <c r="Q883" s="25"/>
      <c r="R883" s="25"/>
      <c r="S883" s="25"/>
      <c r="T883" s="25"/>
      <c r="V883" s="25"/>
      <c r="W883" s="25"/>
      <c r="X883" s="25"/>
      <c r="Y883" s="26"/>
      <c r="Z883" s="25"/>
      <c r="AA883" s="25"/>
      <c r="AB883" s="25"/>
      <c r="AC883" s="25"/>
      <c r="AD883" s="25"/>
      <c r="AH883" s="1"/>
      <c r="AI883" s="1"/>
      <c r="AJ883" s="27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J884" s="25"/>
      <c r="K884" s="26"/>
      <c r="L884" s="25"/>
      <c r="N884" s="25"/>
      <c r="O884" s="25"/>
      <c r="P884" s="25"/>
      <c r="Q884" s="25"/>
      <c r="R884" s="25"/>
      <c r="S884" s="25"/>
      <c r="T884" s="25"/>
      <c r="V884" s="25"/>
      <c r="W884" s="25"/>
      <c r="X884" s="25"/>
      <c r="Y884" s="26"/>
      <c r="Z884" s="25"/>
      <c r="AA884" s="25"/>
      <c r="AB884" s="25"/>
      <c r="AC884" s="25"/>
      <c r="AD884" s="25"/>
      <c r="AH884" s="1"/>
      <c r="AI884" s="1"/>
      <c r="AJ884" s="27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J885" s="25"/>
      <c r="K885" s="26"/>
      <c r="L885" s="25"/>
      <c r="N885" s="25"/>
      <c r="O885" s="25"/>
      <c r="P885" s="25"/>
      <c r="Q885" s="25"/>
      <c r="R885" s="25"/>
      <c r="S885" s="25"/>
      <c r="T885" s="25"/>
      <c r="V885" s="25"/>
      <c r="W885" s="25"/>
      <c r="X885" s="25"/>
      <c r="Y885" s="26"/>
      <c r="Z885" s="25"/>
      <c r="AA885" s="25"/>
      <c r="AB885" s="25"/>
      <c r="AC885" s="25"/>
      <c r="AD885" s="25"/>
      <c r="AH885" s="1"/>
      <c r="AI885" s="1"/>
      <c r="AJ885" s="27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J886" s="25"/>
      <c r="K886" s="26"/>
      <c r="L886" s="25"/>
      <c r="N886" s="25"/>
      <c r="O886" s="25"/>
      <c r="P886" s="25"/>
      <c r="Q886" s="25"/>
      <c r="R886" s="25"/>
      <c r="S886" s="25"/>
      <c r="T886" s="25"/>
      <c r="V886" s="25"/>
      <c r="W886" s="25"/>
      <c r="X886" s="25"/>
      <c r="Y886" s="26"/>
      <c r="Z886" s="25"/>
      <c r="AA886" s="25"/>
      <c r="AB886" s="25"/>
      <c r="AC886" s="25"/>
      <c r="AD886" s="25"/>
      <c r="AH886" s="1"/>
      <c r="AI886" s="1"/>
      <c r="AJ886" s="27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J887" s="25"/>
      <c r="K887" s="26"/>
      <c r="L887" s="25"/>
      <c r="N887" s="25"/>
      <c r="O887" s="25"/>
      <c r="P887" s="25"/>
      <c r="Q887" s="25"/>
      <c r="R887" s="25"/>
      <c r="S887" s="25"/>
      <c r="T887" s="25"/>
      <c r="V887" s="25"/>
      <c r="W887" s="25"/>
      <c r="X887" s="25"/>
      <c r="Y887" s="26"/>
      <c r="Z887" s="25"/>
      <c r="AA887" s="25"/>
      <c r="AB887" s="25"/>
      <c r="AC887" s="25"/>
      <c r="AD887" s="25"/>
      <c r="AH887" s="1"/>
      <c r="AI887" s="1"/>
      <c r="AJ887" s="27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J888" s="25"/>
      <c r="K888" s="26"/>
      <c r="L888" s="25"/>
      <c r="N888" s="25"/>
      <c r="O888" s="25"/>
      <c r="P888" s="25"/>
      <c r="Q888" s="25"/>
      <c r="R888" s="25"/>
      <c r="S888" s="25"/>
      <c r="T888" s="25"/>
      <c r="V888" s="25"/>
      <c r="W888" s="25"/>
      <c r="X888" s="25"/>
      <c r="Y888" s="26"/>
      <c r="Z888" s="25"/>
      <c r="AA888" s="25"/>
      <c r="AB888" s="25"/>
      <c r="AC888" s="25"/>
      <c r="AD888" s="25"/>
      <c r="AH888" s="1"/>
      <c r="AI888" s="1"/>
      <c r="AJ888" s="27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J889" s="25"/>
      <c r="K889" s="26"/>
      <c r="L889" s="25"/>
      <c r="N889" s="25"/>
      <c r="O889" s="25"/>
      <c r="P889" s="25"/>
      <c r="Q889" s="25"/>
      <c r="R889" s="25"/>
      <c r="S889" s="25"/>
      <c r="T889" s="25"/>
      <c r="V889" s="25"/>
      <c r="W889" s="25"/>
      <c r="X889" s="25"/>
      <c r="Y889" s="26"/>
      <c r="Z889" s="25"/>
      <c r="AA889" s="25"/>
      <c r="AB889" s="25"/>
      <c r="AC889" s="25"/>
      <c r="AD889" s="25"/>
      <c r="AH889" s="1"/>
      <c r="AI889" s="1"/>
      <c r="AJ889" s="27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J890" s="25"/>
      <c r="K890" s="26"/>
      <c r="L890" s="25"/>
      <c r="N890" s="25"/>
      <c r="O890" s="25"/>
      <c r="P890" s="25"/>
      <c r="Q890" s="25"/>
      <c r="R890" s="25"/>
      <c r="S890" s="25"/>
      <c r="T890" s="25"/>
      <c r="V890" s="25"/>
      <c r="W890" s="25"/>
      <c r="X890" s="25"/>
      <c r="Y890" s="26"/>
      <c r="Z890" s="25"/>
      <c r="AA890" s="25"/>
      <c r="AB890" s="25"/>
      <c r="AC890" s="25"/>
      <c r="AD890" s="25"/>
      <c r="AH890" s="1"/>
      <c r="AI890" s="1"/>
      <c r="AJ890" s="27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J891" s="25"/>
      <c r="K891" s="26"/>
      <c r="L891" s="25"/>
      <c r="N891" s="25"/>
      <c r="O891" s="25"/>
      <c r="P891" s="25"/>
      <c r="Q891" s="25"/>
      <c r="R891" s="25"/>
      <c r="S891" s="25"/>
      <c r="T891" s="25"/>
      <c r="V891" s="25"/>
      <c r="W891" s="25"/>
      <c r="X891" s="25"/>
      <c r="Y891" s="26"/>
      <c r="Z891" s="25"/>
      <c r="AA891" s="25"/>
      <c r="AB891" s="25"/>
      <c r="AC891" s="25"/>
      <c r="AD891" s="25"/>
      <c r="AH891" s="1"/>
      <c r="AI891" s="1"/>
      <c r="AJ891" s="27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J892" s="25"/>
      <c r="K892" s="26"/>
      <c r="L892" s="25"/>
      <c r="N892" s="25"/>
      <c r="O892" s="25"/>
      <c r="P892" s="25"/>
      <c r="Q892" s="25"/>
      <c r="R892" s="25"/>
      <c r="S892" s="25"/>
      <c r="T892" s="25"/>
      <c r="V892" s="25"/>
      <c r="W892" s="25"/>
      <c r="X892" s="25"/>
      <c r="Y892" s="26"/>
      <c r="Z892" s="25"/>
      <c r="AA892" s="25"/>
      <c r="AB892" s="25"/>
      <c r="AC892" s="25"/>
      <c r="AD892" s="25"/>
      <c r="AH892" s="1"/>
      <c r="AI892" s="1"/>
      <c r="AJ892" s="27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J893" s="25"/>
      <c r="K893" s="26"/>
      <c r="L893" s="25"/>
      <c r="N893" s="25"/>
      <c r="O893" s="25"/>
      <c r="P893" s="25"/>
      <c r="Q893" s="25"/>
      <c r="R893" s="25"/>
      <c r="S893" s="25"/>
      <c r="T893" s="25"/>
      <c r="V893" s="25"/>
      <c r="W893" s="25"/>
      <c r="X893" s="25"/>
      <c r="Y893" s="26"/>
      <c r="Z893" s="25"/>
      <c r="AA893" s="25"/>
      <c r="AB893" s="25"/>
      <c r="AC893" s="25"/>
      <c r="AD893" s="25"/>
      <c r="AH893" s="1"/>
      <c r="AI893" s="1"/>
      <c r="AJ893" s="27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J894" s="25"/>
      <c r="K894" s="26"/>
      <c r="L894" s="25"/>
      <c r="N894" s="25"/>
      <c r="O894" s="25"/>
      <c r="P894" s="25"/>
      <c r="Q894" s="25"/>
      <c r="R894" s="25"/>
      <c r="S894" s="25"/>
      <c r="T894" s="25"/>
      <c r="V894" s="25"/>
      <c r="W894" s="25"/>
      <c r="X894" s="25"/>
      <c r="Y894" s="26"/>
      <c r="Z894" s="25"/>
      <c r="AA894" s="25"/>
      <c r="AB894" s="25"/>
      <c r="AC894" s="25"/>
      <c r="AD894" s="25"/>
      <c r="AH894" s="1"/>
      <c r="AI894" s="1"/>
      <c r="AJ894" s="27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J895" s="25"/>
      <c r="K895" s="26"/>
      <c r="L895" s="25"/>
      <c r="N895" s="25"/>
      <c r="O895" s="25"/>
      <c r="P895" s="25"/>
      <c r="Q895" s="25"/>
      <c r="R895" s="25"/>
      <c r="S895" s="25"/>
      <c r="T895" s="25"/>
      <c r="V895" s="25"/>
      <c r="W895" s="25"/>
      <c r="X895" s="25"/>
      <c r="Y895" s="26"/>
      <c r="Z895" s="25"/>
      <c r="AA895" s="25"/>
      <c r="AB895" s="25"/>
      <c r="AC895" s="25"/>
      <c r="AD895" s="25"/>
      <c r="AH895" s="1"/>
      <c r="AI895" s="1"/>
      <c r="AJ895" s="27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J896" s="25"/>
      <c r="K896" s="26"/>
      <c r="L896" s="25"/>
      <c r="N896" s="25"/>
      <c r="O896" s="25"/>
      <c r="P896" s="25"/>
      <c r="Q896" s="25"/>
      <c r="R896" s="25"/>
      <c r="S896" s="25"/>
      <c r="T896" s="25"/>
      <c r="V896" s="25"/>
      <c r="W896" s="25"/>
      <c r="X896" s="25"/>
      <c r="Y896" s="26"/>
      <c r="Z896" s="25"/>
      <c r="AA896" s="25"/>
      <c r="AB896" s="25"/>
      <c r="AC896" s="25"/>
      <c r="AD896" s="25"/>
      <c r="AH896" s="1"/>
      <c r="AI896" s="1"/>
      <c r="AJ896" s="27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J897" s="25"/>
      <c r="K897" s="26"/>
      <c r="L897" s="25"/>
      <c r="N897" s="25"/>
      <c r="O897" s="25"/>
      <c r="P897" s="25"/>
      <c r="Q897" s="25"/>
      <c r="R897" s="25"/>
      <c r="S897" s="25"/>
      <c r="T897" s="25"/>
      <c r="V897" s="25"/>
      <c r="W897" s="25"/>
      <c r="X897" s="25"/>
      <c r="Y897" s="26"/>
      <c r="Z897" s="25"/>
      <c r="AA897" s="25"/>
      <c r="AB897" s="25"/>
      <c r="AC897" s="25"/>
      <c r="AD897" s="25"/>
      <c r="AH897" s="1"/>
      <c r="AI897" s="1"/>
      <c r="AJ897" s="27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J898" s="25"/>
      <c r="K898" s="26"/>
      <c r="L898" s="25"/>
      <c r="N898" s="25"/>
      <c r="O898" s="25"/>
      <c r="P898" s="25"/>
      <c r="Q898" s="25"/>
      <c r="R898" s="25"/>
      <c r="S898" s="25"/>
      <c r="T898" s="25"/>
      <c r="V898" s="25"/>
      <c r="W898" s="25"/>
      <c r="X898" s="25"/>
      <c r="Y898" s="26"/>
      <c r="Z898" s="25"/>
      <c r="AA898" s="25"/>
      <c r="AB898" s="25"/>
      <c r="AC898" s="25"/>
      <c r="AD898" s="25"/>
      <c r="AH898" s="1"/>
      <c r="AI898" s="1"/>
      <c r="AJ898" s="27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J899" s="25"/>
      <c r="K899" s="26"/>
      <c r="L899" s="25"/>
      <c r="N899" s="25"/>
      <c r="O899" s="25"/>
      <c r="P899" s="25"/>
      <c r="Q899" s="25"/>
      <c r="R899" s="25"/>
      <c r="S899" s="25"/>
      <c r="T899" s="25"/>
      <c r="V899" s="25"/>
      <c r="W899" s="25"/>
      <c r="X899" s="25"/>
      <c r="Y899" s="26"/>
      <c r="Z899" s="25"/>
      <c r="AA899" s="25"/>
      <c r="AB899" s="25"/>
      <c r="AC899" s="25"/>
      <c r="AD899" s="25"/>
      <c r="AH899" s="1"/>
      <c r="AI899" s="1"/>
      <c r="AJ899" s="27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J900" s="25"/>
      <c r="K900" s="26"/>
      <c r="L900" s="25"/>
      <c r="N900" s="25"/>
      <c r="O900" s="25"/>
      <c r="P900" s="25"/>
      <c r="Q900" s="25"/>
      <c r="R900" s="25"/>
      <c r="S900" s="25"/>
      <c r="T900" s="25"/>
      <c r="V900" s="25"/>
      <c r="W900" s="25"/>
      <c r="X900" s="25"/>
      <c r="Y900" s="26"/>
      <c r="Z900" s="25"/>
      <c r="AA900" s="25"/>
      <c r="AB900" s="25"/>
      <c r="AC900" s="25"/>
      <c r="AD900" s="25"/>
      <c r="AH900" s="1"/>
      <c r="AI900" s="1"/>
      <c r="AJ900" s="27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J901" s="25"/>
      <c r="K901" s="26"/>
      <c r="L901" s="25"/>
      <c r="N901" s="25"/>
      <c r="O901" s="25"/>
      <c r="P901" s="25"/>
      <c r="Q901" s="25"/>
      <c r="R901" s="25"/>
      <c r="S901" s="25"/>
      <c r="T901" s="25"/>
      <c r="V901" s="25"/>
      <c r="W901" s="25"/>
      <c r="X901" s="25"/>
      <c r="Y901" s="26"/>
      <c r="Z901" s="25"/>
      <c r="AA901" s="25"/>
      <c r="AB901" s="25"/>
      <c r="AC901" s="25"/>
      <c r="AD901" s="25"/>
      <c r="AH901" s="1"/>
      <c r="AI901" s="1"/>
      <c r="AJ901" s="27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J902" s="25"/>
      <c r="K902" s="26"/>
      <c r="L902" s="25"/>
      <c r="N902" s="25"/>
      <c r="O902" s="25"/>
      <c r="P902" s="25"/>
      <c r="Q902" s="25"/>
      <c r="R902" s="25"/>
      <c r="S902" s="25"/>
      <c r="T902" s="25"/>
      <c r="V902" s="25"/>
      <c r="W902" s="25"/>
      <c r="X902" s="25"/>
      <c r="Y902" s="26"/>
      <c r="Z902" s="25"/>
      <c r="AA902" s="25"/>
      <c r="AB902" s="25"/>
      <c r="AC902" s="25"/>
      <c r="AD902" s="25"/>
      <c r="AH902" s="1"/>
      <c r="AI902" s="1"/>
      <c r="AJ902" s="27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J903" s="25"/>
      <c r="K903" s="26"/>
      <c r="L903" s="25"/>
      <c r="N903" s="25"/>
      <c r="O903" s="25"/>
      <c r="P903" s="25"/>
      <c r="Q903" s="25"/>
      <c r="R903" s="25"/>
      <c r="S903" s="25"/>
      <c r="T903" s="25"/>
      <c r="V903" s="25"/>
      <c r="W903" s="25"/>
      <c r="X903" s="25"/>
      <c r="Y903" s="26"/>
      <c r="Z903" s="25"/>
      <c r="AA903" s="25"/>
      <c r="AB903" s="25"/>
      <c r="AC903" s="25"/>
      <c r="AD903" s="25"/>
      <c r="AH903" s="1"/>
      <c r="AI903" s="1"/>
      <c r="AJ903" s="27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J904" s="25"/>
      <c r="K904" s="26"/>
      <c r="L904" s="25"/>
      <c r="N904" s="25"/>
      <c r="O904" s="25"/>
      <c r="P904" s="25"/>
      <c r="Q904" s="25"/>
      <c r="R904" s="25"/>
      <c r="S904" s="25"/>
      <c r="T904" s="25"/>
      <c r="V904" s="25"/>
      <c r="W904" s="25"/>
      <c r="X904" s="25"/>
      <c r="Y904" s="26"/>
      <c r="Z904" s="25"/>
      <c r="AA904" s="25"/>
      <c r="AB904" s="25"/>
      <c r="AC904" s="25"/>
      <c r="AD904" s="25"/>
      <c r="AH904" s="1"/>
      <c r="AI904" s="1"/>
      <c r="AJ904" s="27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J905" s="25"/>
      <c r="K905" s="26"/>
      <c r="L905" s="25"/>
      <c r="N905" s="25"/>
      <c r="O905" s="25"/>
      <c r="P905" s="25"/>
      <c r="Q905" s="25"/>
      <c r="R905" s="25"/>
      <c r="S905" s="25"/>
      <c r="T905" s="25"/>
      <c r="V905" s="25"/>
      <c r="W905" s="25"/>
      <c r="X905" s="25"/>
      <c r="Y905" s="26"/>
      <c r="Z905" s="25"/>
      <c r="AA905" s="25"/>
      <c r="AB905" s="25"/>
      <c r="AC905" s="25"/>
      <c r="AD905" s="25"/>
      <c r="AH905" s="1"/>
      <c r="AI905" s="1"/>
      <c r="AJ905" s="27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J906" s="25"/>
      <c r="K906" s="26"/>
      <c r="L906" s="25"/>
      <c r="N906" s="25"/>
      <c r="O906" s="25"/>
      <c r="P906" s="25"/>
      <c r="Q906" s="25"/>
      <c r="R906" s="25"/>
      <c r="S906" s="25"/>
      <c r="T906" s="25"/>
      <c r="V906" s="25"/>
      <c r="W906" s="25"/>
      <c r="X906" s="25"/>
      <c r="Y906" s="26"/>
      <c r="Z906" s="25"/>
      <c r="AA906" s="25"/>
      <c r="AB906" s="25"/>
      <c r="AC906" s="25"/>
      <c r="AD906" s="25"/>
      <c r="AH906" s="1"/>
      <c r="AI906" s="1"/>
      <c r="AJ906" s="27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J907" s="25"/>
      <c r="K907" s="26"/>
      <c r="L907" s="25"/>
      <c r="N907" s="25"/>
      <c r="O907" s="25"/>
      <c r="P907" s="25"/>
      <c r="Q907" s="25"/>
      <c r="R907" s="25"/>
      <c r="S907" s="25"/>
      <c r="T907" s="25"/>
      <c r="V907" s="25"/>
      <c r="W907" s="25"/>
      <c r="X907" s="25"/>
      <c r="Y907" s="26"/>
      <c r="Z907" s="25"/>
      <c r="AA907" s="25"/>
      <c r="AB907" s="25"/>
      <c r="AC907" s="25"/>
      <c r="AD907" s="25"/>
      <c r="AH907" s="1"/>
      <c r="AI907" s="1"/>
      <c r="AJ907" s="27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J908" s="25"/>
      <c r="K908" s="26"/>
      <c r="L908" s="25"/>
      <c r="N908" s="25"/>
      <c r="O908" s="25"/>
      <c r="P908" s="25"/>
      <c r="Q908" s="25"/>
      <c r="R908" s="25"/>
      <c r="S908" s="25"/>
      <c r="T908" s="25"/>
      <c r="V908" s="25"/>
      <c r="W908" s="25"/>
      <c r="X908" s="25"/>
      <c r="Y908" s="26"/>
      <c r="Z908" s="25"/>
      <c r="AA908" s="25"/>
      <c r="AB908" s="25"/>
      <c r="AC908" s="25"/>
      <c r="AD908" s="25"/>
      <c r="AH908" s="1"/>
      <c r="AI908" s="1"/>
      <c r="AJ908" s="27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J909" s="25"/>
      <c r="K909" s="26"/>
      <c r="L909" s="25"/>
      <c r="N909" s="25"/>
      <c r="O909" s="25"/>
      <c r="P909" s="25"/>
      <c r="Q909" s="25"/>
      <c r="R909" s="25"/>
      <c r="S909" s="25"/>
      <c r="T909" s="25"/>
      <c r="V909" s="25"/>
      <c r="W909" s="25"/>
      <c r="X909" s="25"/>
      <c r="Y909" s="26"/>
      <c r="Z909" s="25"/>
      <c r="AA909" s="25"/>
      <c r="AB909" s="25"/>
      <c r="AC909" s="25"/>
      <c r="AD909" s="25"/>
      <c r="AH909" s="1"/>
      <c r="AI909" s="1"/>
      <c r="AJ909" s="27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J910" s="25"/>
      <c r="K910" s="26"/>
      <c r="L910" s="25"/>
      <c r="N910" s="25"/>
      <c r="O910" s="25"/>
      <c r="P910" s="25"/>
      <c r="Q910" s="25"/>
      <c r="R910" s="25"/>
      <c r="S910" s="25"/>
      <c r="T910" s="25"/>
      <c r="V910" s="25"/>
      <c r="W910" s="25"/>
      <c r="X910" s="25"/>
      <c r="Y910" s="26"/>
      <c r="Z910" s="25"/>
      <c r="AA910" s="25"/>
      <c r="AB910" s="25"/>
      <c r="AC910" s="25"/>
      <c r="AD910" s="25"/>
      <c r="AH910" s="1"/>
      <c r="AI910" s="1"/>
      <c r="AJ910" s="27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J911" s="25"/>
      <c r="K911" s="26"/>
      <c r="L911" s="25"/>
      <c r="N911" s="25"/>
      <c r="O911" s="25"/>
      <c r="P911" s="25"/>
      <c r="Q911" s="25"/>
      <c r="R911" s="25"/>
      <c r="S911" s="25"/>
      <c r="T911" s="25"/>
      <c r="V911" s="25"/>
      <c r="W911" s="25"/>
      <c r="X911" s="25"/>
      <c r="Y911" s="26"/>
      <c r="Z911" s="25"/>
      <c r="AA911" s="25"/>
      <c r="AB911" s="25"/>
      <c r="AC911" s="25"/>
      <c r="AD911" s="25"/>
      <c r="AH911" s="1"/>
      <c r="AI911" s="1"/>
      <c r="AJ911" s="27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J912" s="25"/>
      <c r="K912" s="26"/>
      <c r="L912" s="25"/>
      <c r="N912" s="25"/>
      <c r="O912" s="25"/>
      <c r="P912" s="25"/>
      <c r="Q912" s="25"/>
      <c r="R912" s="25"/>
      <c r="S912" s="25"/>
      <c r="T912" s="25"/>
      <c r="V912" s="25"/>
      <c r="W912" s="25"/>
      <c r="X912" s="25"/>
      <c r="Y912" s="26"/>
      <c r="Z912" s="25"/>
      <c r="AA912" s="25"/>
      <c r="AB912" s="25"/>
      <c r="AC912" s="25"/>
      <c r="AD912" s="25"/>
      <c r="AH912" s="1"/>
      <c r="AI912" s="1"/>
      <c r="AJ912" s="27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J913" s="25"/>
      <c r="K913" s="26"/>
      <c r="L913" s="25"/>
      <c r="N913" s="25"/>
      <c r="O913" s="25"/>
      <c r="P913" s="25"/>
      <c r="Q913" s="25"/>
      <c r="R913" s="25"/>
      <c r="S913" s="25"/>
      <c r="T913" s="25"/>
      <c r="V913" s="25"/>
      <c r="W913" s="25"/>
      <c r="X913" s="25"/>
      <c r="Y913" s="26"/>
      <c r="Z913" s="25"/>
      <c r="AA913" s="25"/>
      <c r="AB913" s="25"/>
      <c r="AC913" s="25"/>
      <c r="AD913" s="25"/>
      <c r="AH913" s="1"/>
      <c r="AI913" s="1"/>
      <c r="AJ913" s="27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J914" s="25"/>
      <c r="K914" s="26"/>
      <c r="L914" s="25"/>
      <c r="N914" s="25"/>
      <c r="O914" s="25"/>
      <c r="P914" s="25"/>
      <c r="Q914" s="25"/>
      <c r="R914" s="25"/>
      <c r="S914" s="25"/>
      <c r="T914" s="25"/>
      <c r="V914" s="25"/>
      <c r="W914" s="25"/>
      <c r="X914" s="25"/>
      <c r="Y914" s="26"/>
      <c r="Z914" s="25"/>
      <c r="AA914" s="25"/>
      <c r="AB914" s="25"/>
      <c r="AC914" s="25"/>
      <c r="AD914" s="25"/>
      <c r="AH914" s="1"/>
      <c r="AI914" s="1"/>
      <c r="AJ914" s="27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J915" s="25"/>
      <c r="K915" s="26"/>
      <c r="L915" s="25"/>
      <c r="N915" s="25"/>
      <c r="O915" s="25"/>
      <c r="P915" s="25"/>
      <c r="Q915" s="25"/>
      <c r="R915" s="25"/>
      <c r="S915" s="25"/>
      <c r="T915" s="25"/>
      <c r="V915" s="25"/>
      <c r="W915" s="25"/>
      <c r="X915" s="25"/>
      <c r="Y915" s="26"/>
      <c r="Z915" s="25"/>
      <c r="AA915" s="25"/>
      <c r="AB915" s="25"/>
      <c r="AC915" s="25"/>
      <c r="AD915" s="25"/>
      <c r="AH915" s="1"/>
      <c r="AI915" s="1"/>
      <c r="AJ915" s="27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J916" s="25"/>
      <c r="K916" s="26"/>
      <c r="L916" s="25"/>
      <c r="N916" s="25"/>
      <c r="O916" s="25"/>
      <c r="P916" s="25"/>
      <c r="Q916" s="25"/>
      <c r="R916" s="25"/>
      <c r="S916" s="25"/>
      <c r="T916" s="25"/>
      <c r="V916" s="25"/>
      <c r="W916" s="25"/>
      <c r="X916" s="25"/>
      <c r="Y916" s="26"/>
      <c r="Z916" s="25"/>
      <c r="AA916" s="25"/>
      <c r="AB916" s="25"/>
      <c r="AC916" s="25"/>
      <c r="AD916" s="25"/>
      <c r="AH916" s="1"/>
      <c r="AI916" s="1"/>
      <c r="AJ916" s="27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J917" s="25"/>
      <c r="K917" s="26"/>
      <c r="L917" s="25"/>
      <c r="N917" s="25"/>
      <c r="O917" s="25"/>
      <c r="P917" s="25"/>
      <c r="Q917" s="25"/>
      <c r="R917" s="25"/>
      <c r="S917" s="25"/>
      <c r="T917" s="25"/>
      <c r="V917" s="25"/>
      <c r="W917" s="25"/>
      <c r="X917" s="25"/>
      <c r="Y917" s="26"/>
      <c r="Z917" s="25"/>
      <c r="AA917" s="25"/>
      <c r="AB917" s="25"/>
      <c r="AC917" s="25"/>
      <c r="AD917" s="25"/>
      <c r="AH917" s="1"/>
      <c r="AI917" s="1"/>
      <c r="AJ917" s="27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J918" s="25"/>
      <c r="K918" s="26"/>
      <c r="L918" s="25"/>
      <c r="N918" s="25"/>
      <c r="O918" s="25"/>
      <c r="P918" s="25"/>
      <c r="Q918" s="25"/>
      <c r="R918" s="25"/>
      <c r="S918" s="25"/>
      <c r="T918" s="25"/>
      <c r="V918" s="25"/>
      <c r="W918" s="25"/>
      <c r="X918" s="25"/>
      <c r="Y918" s="26"/>
      <c r="Z918" s="25"/>
      <c r="AA918" s="25"/>
      <c r="AB918" s="25"/>
      <c r="AC918" s="25"/>
      <c r="AD918" s="25"/>
      <c r="AH918" s="1"/>
      <c r="AI918" s="1"/>
      <c r="AJ918" s="27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J919" s="25"/>
      <c r="K919" s="26"/>
      <c r="L919" s="25"/>
      <c r="N919" s="25"/>
      <c r="O919" s="25"/>
      <c r="P919" s="25"/>
      <c r="Q919" s="25"/>
      <c r="R919" s="25"/>
      <c r="S919" s="25"/>
      <c r="T919" s="25"/>
      <c r="V919" s="25"/>
      <c r="W919" s="25"/>
      <c r="X919" s="25"/>
      <c r="Y919" s="26"/>
      <c r="Z919" s="25"/>
      <c r="AA919" s="25"/>
      <c r="AB919" s="25"/>
      <c r="AC919" s="25"/>
      <c r="AD919" s="25"/>
      <c r="AH919" s="1"/>
      <c r="AI919" s="1"/>
      <c r="AJ919" s="27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J920" s="25"/>
      <c r="K920" s="26"/>
      <c r="L920" s="25"/>
      <c r="N920" s="25"/>
      <c r="O920" s="25"/>
      <c r="P920" s="25"/>
      <c r="Q920" s="25"/>
      <c r="R920" s="25"/>
      <c r="S920" s="25"/>
      <c r="T920" s="25"/>
      <c r="V920" s="25"/>
      <c r="W920" s="25"/>
      <c r="X920" s="25"/>
      <c r="Y920" s="26"/>
      <c r="Z920" s="25"/>
      <c r="AA920" s="25"/>
      <c r="AB920" s="25"/>
      <c r="AC920" s="25"/>
      <c r="AD920" s="25"/>
      <c r="AH920" s="1"/>
      <c r="AI920" s="1"/>
      <c r="AJ920" s="27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J921" s="25"/>
      <c r="K921" s="26"/>
      <c r="L921" s="25"/>
      <c r="N921" s="25"/>
      <c r="O921" s="25"/>
      <c r="P921" s="25"/>
      <c r="Q921" s="25"/>
      <c r="R921" s="25"/>
      <c r="S921" s="25"/>
      <c r="T921" s="25"/>
      <c r="V921" s="25"/>
      <c r="W921" s="25"/>
      <c r="X921" s="25"/>
      <c r="Y921" s="26"/>
      <c r="Z921" s="25"/>
      <c r="AA921" s="25"/>
      <c r="AB921" s="25"/>
      <c r="AC921" s="25"/>
      <c r="AD921" s="25"/>
      <c r="AH921" s="1"/>
      <c r="AI921" s="1"/>
      <c r="AJ921" s="27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J922" s="25"/>
      <c r="K922" s="26"/>
      <c r="L922" s="25"/>
      <c r="N922" s="25"/>
      <c r="O922" s="25"/>
      <c r="P922" s="25"/>
      <c r="Q922" s="25"/>
      <c r="R922" s="25"/>
      <c r="S922" s="25"/>
      <c r="T922" s="25"/>
      <c r="V922" s="25"/>
      <c r="W922" s="25"/>
      <c r="X922" s="25"/>
      <c r="Y922" s="26"/>
      <c r="Z922" s="25"/>
      <c r="AA922" s="25"/>
      <c r="AB922" s="25"/>
      <c r="AC922" s="25"/>
      <c r="AD922" s="25"/>
      <c r="AH922" s="1"/>
      <c r="AI922" s="1"/>
      <c r="AJ922" s="27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J923" s="25"/>
      <c r="K923" s="26"/>
      <c r="L923" s="25"/>
      <c r="N923" s="25"/>
      <c r="O923" s="25"/>
      <c r="P923" s="25"/>
      <c r="Q923" s="25"/>
      <c r="R923" s="25"/>
      <c r="S923" s="25"/>
      <c r="T923" s="25"/>
      <c r="V923" s="25"/>
      <c r="W923" s="25"/>
      <c r="X923" s="25"/>
      <c r="Y923" s="26"/>
      <c r="Z923" s="25"/>
      <c r="AA923" s="25"/>
      <c r="AB923" s="25"/>
      <c r="AC923" s="25"/>
      <c r="AD923" s="25"/>
      <c r="AH923" s="1"/>
      <c r="AI923" s="1"/>
      <c r="AJ923" s="27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J924" s="25"/>
      <c r="K924" s="26"/>
      <c r="L924" s="25"/>
      <c r="N924" s="25"/>
      <c r="O924" s="25"/>
      <c r="P924" s="25"/>
      <c r="Q924" s="25"/>
      <c r="R924" s="25"/>
      <c r="S924" s="25"/>
      <c r="T924" s="25"/>
      <c r="V924" s="25"/>
      <c r="W924" s="25"/>
      <c r="X924" s="25"/>
      <c r="Y924" s="26"/>
      <c r="Z924" s="25"/>
      <c r="AA924" s="25"/>
      <c r="AB924" s="25"/>
      <c r="AC924" s="25"/>
      <c r="AD924" s="25"/>
      <c r="AH924" s="1"/>
      <c r="AI924" s="1"/>
      <c r="AJ924" s="27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J925" s="25"/>
      <c r="K925" s="26"/>
      <c r="L925" s="25"/>
      <c r="N925" s="25"/>
      <c r="O925" s="25"/>
      <c r="P925" s="25"/>
      <c r="Q925" s="25"/>
      <c r="R925" s="25"/>
      <c r="S925" s="25"/>
      <c r="T925" s="25"/>
      <c r="V925" s="25"/>
      <c r="W925" s="25"/>
      <c r="X925" s="25"/>
      <c r="Y925" s="26"/>
      <c r="Z925" s="25"/>
      <c r="AA925" s="25"/>
      <c r="AB925" s="25"/>
      <c r="AC925" s="25"/>
      <c r="AD925" s="25"/>
      <c r="AH925" s="1"/>
      <c r="AI925" s="1"/>
      <c r="AJ925" s="27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J926" s="25"/>
      <c r="K926" s="26"/>
      <c r="L926" s="25"/>
      <c r="N926" s="25"/>
      <c r="O926" s="25"/>
      <c r="P926" s="25"/>
      <c r="Q926" s="25"/>
      <c r="R926" s="25"/>
      <c r="S926" s="25"/>
      <c r="T926" s="25"/>
      <c r="V926" s="25"/>
      <c r="W926" s="25"/>
      <c r="X926" s="25"/>
      <c r="Y926" s="26"/>
      <c r="Z926" s="25"/>
      <c r="AA926" s="25"/>
      <c r="AB926" s="25"/>
      <c r="AC926" s="25"/>
      <c r="AD926" s="25"/>
      <c r="AH926" s="1"/>
      <c r="AI926" s="1"/>
      <c r="AJ926" s="27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J927" s="25"/>
      <c r="K927" s="26"/>
      <c r="L927" s="25"/>
      <c r="N927" s="25"/>
      <c r="O927" s="25"/>
      <c r="P927" s="25"/>
      <c r="Q927" s="25"/>
      <c r="R927" s="25"/>
      <c r="S927" s="25"/>
      <c r="T927" s="25"/>
      <c r="V927" s="25"/>
      <c r="W927" s="25"/>
      <c r="X927" s="25"/>
      <c r="Y927" s="26"/>
      <c r="Z927" s="25"/>
      <c r="AA927" s="25"/>
      <c r="AB927" s="25"/>
      <c r="AC927" s="25"/>
      <c r="AD927" s="25"/>
      <c r="AH927" s="1"/>
      <c r="AI927" s="1"/>
      <c r="AJ927" s="27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J928" s="25"/>
      <c r="K928" s="26"/>
      <c r="L928" s="25"/>
      <c r="N928" s="25"/>
      <c r="O928" s="25"/>
      <c r="P928" s="25"/>
      <c r="Q928" s="25"/>
      <c r="R928" s="25"/>
      <c r="S928" s="25"/>
      <c r="T928" s="25"/>
      <c r="V928" s="25"/>
      <c r="W928" s="25"/>
      <c r="X928" s="25"/>
      <c r="Y928" s="26"/>
      <c r="Z928" s="25"/>
      <c r="AA928" s="25"/>
      <c r="AB928" s="25"/>
      <c r="AC928" s="25"/>
      <c r="AD928" s="25"/>
      <c r="AH928" s="1"/>
      <c r="AI928" s="1"/>
      <c r="AJ928" s="27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J929" s="25"/>
      <c r="K929" s="26"/>
      <c r="L929" s="25"/>
      <c r="N929" s="25"/>
      <c r="O929" s="25"/>
      <c r="P929" s="25"/>
      <c r="Q929" s="25"/>
      <c r="R929" s="25"/>
      <c r="S929" s="25"/>
      <c r="T929" s="25"/>
      <c r="V929" s="25"/>
      <c r="W929" s="25"/>
      <c r="X929" s="25"/>
      <c r="Y929" s="26"/>
      <c r="Z929" s="25"/>
      <c r="AA929" s="25"/>
      <c r="AB929" s="25"/>
      <c r="AC929" s="25"/>
      <c r="AD929" s="25"/>
      <c r="AH929" s="1"/>
      <c r="AI929" s="1"/>
      <c r="AJ929" s="27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J930" s="25"/>
      <c r="K930" s="26"/>
      <c r="L930" s="25"/>
      <c r="N930" s="25"/>
      <c r="O930" s="25"/>
      <c r="P930" s="25"/>
      <c r="Q930" s="25"/>
      <c r="R930" s="25"/>
      <c r="S930" s="25"/>
      <c r="T930" s="25"/>
      <c r="V930" s="25"/>
      <c r="W930" s="25"/>
      <c r="X930" s="25"/>
      <c r="Y930" s="26"/>
      <c r="Z930" s="25"/>
      <c r="AA930" s="25"/>
      <c r="AB930" s="25"/>
      <c r="AC930" s="25"/>
      <c r="AD930" s="25"/>
      <c r="AH930" s="1"/>
      <c r="AI930" s="1"/>
      <c r="AJ930" s="27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J931" s="25"/>
      <c r="K931" s="26"/>
      <c r="L931" s="25"/>
      <c r="N931" s="25"/>
      <c r="O931" s="25"/>
      <c r="P931" s="25"/>
      <c r="Q931" s="25"/>
      <c r="R931" s="25"/>
      <c r="S931" s="25"/>
      <c r="T931" s="25"/>
      <c r="V931" s="25"/>
      <c r="W931" s="25"/>
      <c r="X931" s="25"/>
      <c r="Y931" s="26"/>
      <c r="Z931" s="25"/>
      <c r="AA931" s="25"/>
      <c r="AB931" s="25"/>
      <c r="AC931" s="25"/>
      <c r="AD931" s="25"/>
      <c r="AH931" s="1"/>
      <c r="AI931" s="1"/>
      <c r="AJ931" s="27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J932" s="25"/>
      <c r="K932" s="26"/>
      <c r="L932" s="25"/>
      <c r="N932" s="25"/>
      <c r="O932" s="25"/>
      <c r="P932" s="25"/>
      <c r="Q932" s="25"/>
      <c r="R932" s="25"/>
      <c r="S932" s="25"/>
      <c r="T932" s="25"/>
      <c r="V932" s="25"/>
      <c r="W932" s="25"/>
      <c r="X932" s="25"/>
      <c r="Y932" s="26"/>
      <c r="Z932" s="25"/>
      <c r="AA932" s="25"/>
      <c r="AB932" s="25"/>
      <c r="AC932" s="25"/>
      <c r="AD932" s="25"/>
      <c r="AH932" s="1"/>
      <c r="AI932" s="1"/>
      <c r="AJ932" s="27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J933" s="25"/>
      <c r="K933" s="26"/>
      <c r="L933" s="25"/>
      <c r="N933" s="25"/>
      <c r="O933" s="25"/>
      <c r="P933" s="25"/>
      <c r="Q933" s="25"/>
      <c r="R933" s="25"/>
      <c r="S933" s="25"/>
      <c r="T933" s="25"/>
      <c r="V933" s="25"/>
      <c r="W933" s="25"/>
      <c r="X933" s="25"/>
      <c r="Y933" s="26"/>
      <c r="Z933" s="25"/>
      <c r="AA933" s="25"/>
      <c r="AB933" s="25"/>
      <c r="AC933" s="25"/>
      <c r="AD933" s="25"/>
      <c r="AH933" s="1"/>
      <c r="AI933" s="1"/>
      <c r="AJ933" s="27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J934" s="25"/>
      <c r="K934" s="26"/>
      <c r="L934" s="25"/>
      <c r="N934" s="25"/>
      <c r="O934" s="25"/>
      <c r="P934" s="25"/>
      <c r="Q934" s="25"/>
      <c r="R934" s="25"/>
      <c r="S934" s="25"/>
      <c r="T934" s="25"/>
      <c r="V934" s="25"/>
      <c r="W934" s="25"/>
      <c r="X934" s="25"/>
      <c r="Y934" s="26"/>
      <c r="Z934" s="25"/>
      <c r="AA934" s="25"/>
      <c r="AB934" s="25"/>
      <c r="AC934" s="25"/>
      <c r="AD934" s="25"/>
      <c r="AH934" s="1"/>
      <c r="AI934" s="1"/>
      <c r="AJ934" s="27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J935" s="25"/>
      <c r="K935" s="26"/>
      <c r="L935" s="25"/>
      <c r="N935" s="25"/>
      <c r="O935" s="25"/>
      <c r="P935" s="25"/>
      <c r="Q935" s="25"/>
      <c r="R935" s="25"/>
      <c r="S935" s="25"/>
      <c r="T935" s="25"/>
      <c r="V935" s="25"/>
      <c r="W935" s="25"/>
      <c r="X935" s="25"/>
      <c r="Y935" s="26"/>
      <c r="Z935" s="25"/>
      <c r="AA935" s="25"/>
      <c r="AB935" s="25"/>
      <c r="AC935" s="25"/>
      <c r="AD935" s="25"/>
      <c r="AH935" s="1"/>
      <c r="AI935" s="1"/>
      <c r="AJ935" s="27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J936" s="25"/>
      <c r="K936" s="26"/>
      <c r="L936" s="25"/>
      <c r="N936" s="25"/>
      <c r="O936" s="25"/>
      <c r="P936" s="25"/>
      <c r="Q936" s="25"/>
      <c r="R936" s="25"/>
      <c r="S936" s="25"/>
      <c r="T936" s="25"/>
      <c r="V936" s="25"/>
      <c r="W936" s="25"/>
      <c r="X936" s="25"/>
      <c r="Y936" s="26"/>
      <c r="Z936" s="25"/>
      <c r="AA936" s="25"/>
      <c r="AB936" s="25"/>
      <c r="AC936" s="25"/>
      <c r="AD936" s="25"/>
      <c r="AH936" s="1"/>
      <c r="AI936" s="1"/>
      <c r="AJ936" s="27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J937" s="25"/>
      <c r="K937" s="26"/>
      <c r="L937" s="25"/>
      <c r="N937" s="25"/>
      <c r="O937" s="25"/>
      <c r="P937" s="25"/>
      <c r="Q937" s="25"/>
      <c r="R937" s="25"/>
      <c r="S937" s="25"/>
      <c r="T937" s="25"/>
      <c r="V937" s="25"/>
      <c r="W937" s="25"/>
      <c r="X937" s="25"/>
      <c r="Y937" s="26"/>
      <c r="Z937" s="25"/>
      <c r="AA937" s="25"/>
      <c r="AB937" s="25"/>
      <c r="AC937" s="25"/>
      <c r="AD937" s="25"/>
      <c r="AH937" s="1"/>
      <c r="AI937" s="1"/>
      <c r="AJ937" s="27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J938" s="25"/>
      <c r="K938" s="26"/>
      <c r="L938" s="25"/>
      <c r="N938" s="25"/>
      <c r="O938" s="25"/>
      <c r="P938" s="25"/>
      <c r="Q938" s="25"/>
      <c r="R938" s="25"/>
      <c r="S938" s="25"/>
      <c r="T938" s="25"/>
      <c r="V938" s="25"/>
      <c r="W938" s="25"/>
      <c r="X938" s="25"/>
      <c r="Y938" s="26"/>
      <c r="Z938" s="25"/>
      <c r="AA938" s="25"/>
      <c r="AB938" s="25"/>
      <c r="AC938" s="25"/>
      <c r="AD938" s="25"/>
      <c r="AH938" s="1"/>
      <c r="AI938" s="1"/>
      <c r="AJ938" s="27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J939" s="25"/>
      <c r="K939" s="26"/>
      <c r="L939" s="25"/>
      <c r="N939" s="25"/>
      <c r="O939" s="25"/>
      <c r="P939" s="25"/>
      <c r="Q939" s="25"/>
      <c r="R939" s="25"/>
      <c r="S939" s="25"/>
      <c r="T939" s="25"/>
      <c r="V939" s="25"/>
      <c r="W939" s="25"/>
      <c r="X939" s="25"/>
      <c r="Y939" s="26"/>
      <c r="Z939" s="25"/>
      <c r="AA939" s="25"/>
      <c r="AB939" s="25"/>
      <c r="AC939" s="25"/>
      <c r="AD939" s="25"/>
      <c r="AH939" s="1"/>
      <c r="AI939" s="1"/>
      <c r="AJ939" s="27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J940" s="25"/>
      <c r="K940" s="26"/>
      <c r="L940" s="25"/>
      <c r="N940" s="25"/>
      <c r="O940" s="25"/>
      <c r="P940" s="25"/>
      <c r="Q940" s="25"/>
      <c r="R940" s="25"/>
      <c r="S940" s="25"/>
      <c r="T940" s="25"/>
      <c r="V940" s="25"/>
      <c r="W940" s="25"/>
      <c r="X940" s="25"/>
      <c r="Y940" s="26"/>
      <c r="Z940" s="25"/>
      <c r="AA940" s="25"/>
      <c r="AB940" s="25"/>
      <c r="AC940" s="25"/>
      <c r="AD940" s="25"/>
      <c r="AH940" s="1"/>
      <c r="AI940" s="1"/>
      <c r="AJ940" s="27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J941" s="25"/>
      <c r="K941" s="26"/>
      <c r="L941" s="25"/>
      <c r="N941" s="25"/>
      <c r="O941" s="25"/>
      <c r="P941" s="25"/>
      <c r="Q941" s="25"/>
      <c r="R941" s="25"/>
      <c r="S941" s="25"/>
      <c r="T941" s="25"/>
      <c r="V941" s="25"/>
      <c r="W941" s="25"/>
      <c r="X941" s="25"/>
      <c r="Y941" s="26"/>
      <c r="Z941" s="25"/>
      <c r="AA941" s="25"/>
      <c r="AB941" s="25"/>
      <c r="AC941" s="25"/>
      <c r="AD941" s="25"/>
      <c r="AH941" s="1"/>
      <c r="AI941" s="1"/>
      <c r="AJ941" s="27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J942" s="25"/>
      <c r="K942" s="26"/>
      <c r="L942" s="25"/>
      <c r="N942" s="25"/>
      <c r="O942" s="25"/>
      <c r="P942" s="25"/>
      <c r="Q942" s="25"/>
      <c r="R942" s="25"/>
      <c r="S942" s="25"/>
      <c r="T942" s="25"/>
      <c r="V942" s="25"/>
      <c r="W942" s="25"/>
      <c r="X942" s="25"/>
      <c r="Y942" s="26"/>
      <c r="Z942" s="25"/>
      <c r="AA942" s="25"/>
      <c r="AB942" s="25"/>
      <c r="AC942" s="25"/>
      <c r="AD942" s="25"/>
      <c r="AH942" s="1"/>
      <c r="AI942" s="1"/>
      <c r="AJ942" s="27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J943" s="25"/>
      <c r="K943" s="26"/>
      <c r="L943" s="25"/>
      <c r="N943" s="25"/>
      <c r="O943" s="25"/>
      <c r="P943" s="25"/>
      <c r="Q943" s="25"/>
      <c r="R943" s="25"/>
      <c r="S943" s="25"/>
      <c r="T943" s="25"/>
      <c r="V943" s="25"/>
      <c r="W943" s="25"/>
      <c r="X943" s="25"/>
      <c r="Y943" s="26"/>
      <c r="Z943" s="25"/>
      <c r="AA943" s="25"/>
      <c r="AB943" s="25"/>
      <c r="AC943" s="25"/>
      <c r="AD943" s="25"/>
      <c r="AH943" s="1"/>
      <c r="AI943" s="1"/>
      <c r="AJ943" s="27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J944" s="25"/>
      <c r="K944" s="26"/>
      <c r="L944" s="25"/>
      <c r="N944" s="25"/>
      <c r="O944" s="25"/>
      <c r="P944" s="25"/>
      <c r="Q944" s="25"/>
      <c r="R944" s="25"/>
      <c r="S944" s="25"/>
      <c r="T944" s="25"/>
      <c r="V944" s="25"/>
      <c r="W944" s="25"/>
      <c r="X944" s="25"/>
      <c r="Y944" s="26"/>
      <c r="Z944" s="25"/>
      <c r="AA944" s="25"/>
      <c r="AB944" s="25"/>
      <c r="AC944" s="25"/>
      <c r="AD944" s="25"/>
      <c r="AH944" s="1"/>
      <c r="AI944" s="1"/>
      <c r="AJ944" s="27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J945" s="25"/>
      <c r="K945" s="26"/>
      <c r="L945" s="25"/>
      <c r="N945" s="25"/>
      <c r="O945" s="25"/>
      <c r="P945" s="25"/>
      <c r="Q945" s="25"/>
      <c r="R945" s="25"/>
      <c r="S945" s="25"/>
      <c r="T945" s="25"/>
      <c r="V945" s="25"/>
      <c r="W945" s="25"/>
      <c r="X945" s="25"/>
      <c r="Y945" s="26"/>
      <c r="Z945" s="25"/>
      <c r="AA945" s="25"/>
      <c r="AB945" s="25"/>
      <c r="AC945" s="25"/>
      <c r="AD945" s="25"/>
      <c r="AH945" s="1"/>
      <c r="AI945" s="1"/>
      <c r="AJ945" s="27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J946" s="25"/>
      <c r="K946" s="26"/>
      <c r="L946" s="25"/>
      <c r="N946" s="25"/>
      <c r="O946" s="25"/>
      <c r="P946" s="25"/>
      <c r="Q946" s="25"/>
      <c r="R946" s="25"/>
      <c r="S946" s="25"/>
      <c r="T946" s="25"/>
      <c r="V946" s="25"/>
      <c r="W946" s="25"/>
      <c r="X946" s="25"/>
      <c r="Y946" s="26"/>
      <c r="Z946" s="25"/>
      <c r="AA946" s="25"/>
      <c r="AB946" s="25"/>
      <c r="AC946" s="25"/>
      <c r="AD946" s="25"/>
      <c r="AH946" s="1"/>
      <c r="AI946" s="1"/>
      <c r="AJ946" s="27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J947" s="25"/>
      <c r="K947" s="26"/>
      <c r="L947" s="25"/>
      <c r="N947" s="25"/>
      <c r="O947" s="25"/>
      <c r="P947" s="25"/>
      <c r="Q947" s="25"/>
      <c r="R947" s="25"/>
      <c r="S947" s="25"/>
      <c r="T947" s="25"/>
      <c r="V947" s="25"/>
      <c r="W947" s="25"/>
      <c r="X947" s="25"/>
      <c r="Y947" s="26"/>
      <c r="Z947" s="25"/>
      <c r="AA947" s="25"/>
      <c r="AB947" s="25"/>
      <c r="AC947" s="25"/>
      <c r="AD947" s="25"/>
      <c r="AH947" s="1"/>
      <c r="AI947" s="1"/>
      <c r="AJ947" s="27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J948" s="25"/>
      <c r="K948" s="26"/>
      <c r="L948" s="25"/>
      <c r="N948" s="25"/>
      <c r="O948" s="25"/>
      <c r="P948" s="25"/>
      <c r="Q948" s="25"/>
      <c r="R948" s="25"/>
      <c r="S948" s="25"/>
      <c r="T948" s="25"/>
      <c r="V948" s="25"/>
      <c r="W948" s="25"/>
      <c r="X948" s="25"/>
      <c r="Y948" s="26"/>
      <c r="Z948" s="25"/>
      <c r="AA948" s="25"/>
      <c r="AB948" s="25"/>
      <c r="AC948" s="25"/>
      <c r="AD948" s="25"/>
      <c r="AH948" s="1"/>
      <c r="AI948" s="1"/>
      <c r="AJ948" s="27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J949" s="25"/>
      <c r="K949" s="26"/>
      <c r="L949" s="25"/>
      <c r="N949" s="25"/>
      <c r="O949" s="25"/>
      <c r="P949" s="25"/>
      <c r="Q949" s="25"/>
      <c r="R949" s="25"/>
      <c r="S949" s="25"/>
      <c r="T949" s="25"/>
      <c r="V949" s="25"/>
      <c r="W949" s="25"/>
      <c r="X949" s="25"/>
      <c r="Y949" s="26"/>
      <c r="Z949" s="25"/>
      <c r="AA949" s="25"/>
      <c r="AB949" s="25"/>
      <c r="AC949" s="25"/>
      <c r="AD949" s="25"/>
      <c r="AH949" s="1"/>
      <c r="AI949" s="1"/>
      <c r="AJ949" s="27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J950" s="25"/>
      <c r="K950" s="26"/>
      <c r="L950" s="25"/>
      <c r="N950" s="25"/>
      <c r="O950" s="25"/>
      <c r="P950" s="25"/>
      <c r="Q950" s="25"/>
      <c r="R950" s="25"/>
      <c r="S950" s="25"/>
      <c r="T950" s="25"/>
      <c r="V950" s="25"/>
      <c r="W950" s="25"/>
      <c r="X950" s="25"/>
      <c r="Y950" s="26"/>
      <c r="Z950" s="25"/>
      <c r="AA950" s="25"/>
      <c r="AB950" s="25"/>
      <c r="AC950" s="25"/>
      <c r="AD950" s="25"/>
      <c r="AH950" s="1"/>
      <c r="AI950" s="1"/>
      <c r="AJ950" s="27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J951" s="25"/>
      <c r="K951" s="26"/>
      <c r="L951" s="25"/>
      <c r="N951" s="25"/>
      <c r="O951" s="25"/>
      <c r="P951" s="25"/>
      <c r="Q951" s="25"/>
      <c r="R951" s="25"/>
      <c r="S951" s="25"/>
      <c r="T951" s="25"/>
      <c r="V951" s="25"/>
      <c r="W951" s="25"/>
      <c r="X951" s="25"/>
      <c r="Y951" s="26"/>
      <c r="Z951" s="25"/>
      <c r="AA951" s="25"/>
      <c r="AB951" s="25"/>
      <c r="AC951" s="25"/>
      <c r="AD951" s="25"/>
      <c r="AH951" s="1"/>
      <c r="AI951" s="1"/>
      <c r="AJ951" s="27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J952" s="25"/>
      <c r="K952" s="26"/>
      <c r="L952" s="25"/>
      <c r="N952" s="25"/>
      <c r="O952" s="25"/>
      <c r="P952" s="25"/>
      <c r="Q952" s="25"/>
      <c r="R952" s="25"/>
      <c r="S952" s="25"/>
      <c r="T952" s="25"/>
      <c r="V952" s="25"/>
      <c r="W952" s="25"/>
      <c r="X952" s="25"/>
      <c r="Y952" s="26"/>
      <c r="Z952" s="25"/>
      <c r="AA952" s="25"/>
      <c r="AB952" s="25"/>
      <c r="AC952" s="25"/>
      <c r="AD952" s="25"/>
      <c r="AH952" s="1"/>
      <c r="AI952" s="1"/>
      <c r="AJ952" s="27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J953" s="25"/>
      <c r="K953" s="26"/>
      <c r="L953" s="25"/>
      <c r="N953" s="25"/>
      <c r="O953" s="25"/>
      <c r="P953" s="25"/>
      <c r="Q953" s="25"/>
      <c r="R953" s="25"/>
      <c r="S953" s="25"/>
      <c r="T953" s="25"/>
      <c r="V953" s="25"/>
      <c r="W953" s="25"/>
      <c r="X953" s="25"/>
      <c r="Y953" s="26"/>
      <c r="Z953" s="25"/>
      <c r="AA953" s="25"/>
      <c r="AB953" s="25"/>
      <c r="AC953" s="25"/>
      <c r="AD953" s="25"/>
      <c r="AH953" s="1"/>
      <c r="AI953" s="1"/>
      <c r="AJ953" s="27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J954" s="25"/>
      <c r="K954" s="26"/>
      <c r="L954" s="25"/>
      <c r="N954" s="25"/>
      <c r="O954" s="25"/>
      <c r="P954" s="25"/>
      <c r="Q954" s="25"/>
      <c r="R954" s="25"/>
      <c r="S954" s="25"/>
      <c r="T954" s="25"/>
      <c r="V954" s="25"/>
      <c r="W954" s="25"/>
      <c r="X954" s="25"/>
      <c r="Y954" s="26"/>
      <c r="Z954" s="25"/>
      <c r="AA954" s="25"/>
      <c r="AB954" s="25"/>
      <c r="AC954" s="25"/>
      <c r="AD954" s="25"/>
      <c r="AH954" s="1"/>
      <c r="AI954" s="1"/>
      <c r="AJ954" s="27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J955" s="25"/>
      <c r="K955" s="26"/>
      <c r="L955" s="25"/>
      <c r="N955" s="25"/>
      <c r="O955" s="25"/>
      <c r="P955" s="25"/>
      <c r="Q955" s="25"/>
      <c r="R955" s="25"/>
      <c r="S955" s="25"/>
      <c r="T955" s="25"/>
      <c r="V955" s="25"/>
      <c r="W955" s="25"/>
      <c r="X955" s="25"/>
      <c r="Y955" s="26"/>
      <c r="Z955" s="25"/>
      <c r="AA955" s="25"/>
      <c r="AB955" s="25"/>
      <c r="AC955" s="25"/>
      <c r="AD955" s="25"/>
      <c r="AH955" s="1"/>
      <c r="AI955" s="1"/>
      <c r="AJ955" s="27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J956" s="25"/>
      <c r="K956" s="26"/>
      <c r="L956" s="25"/>
      <c r="N956" s="25"/>
      <c r="O956" s="25"/>
      <c r="P956" s="25"/>
      <c r="Q956" s="25"/>
      <c r="R956" s="25"/>
      <c r="S956" s="25"/>
      <c r="T956" s="25"/>
      <c r="V956" s="25"/>
      <c r="W956" s="25"/>
      <c r="X956" s="25"/>
      <c r="Y956" s="26"/>
      <c r="Z956" s="25"/>
      <c r="AA956" s="25"/>
      <c r="AB956" s="25"/>
      <c r="AC956" s="25"/>
      <c r="AD956" s="25"/>
      <c r="AH956" s="1"/>
      <c r="AI956" s="1"/>
      <c r="AJ956" s="27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J957" s="25"/>
      <c r="K957" s="26"/>
      <c r="L957" s="25"/>
      <c r="N957" s="25"/>
      <c r="O957" s="25"/>
      <c r="P957" s="25"/>
      <c r="Q957" s="25"/>
      <c r="R957" s="25"/>
      <c r="S957" s="25"/>
      <c r="T957" s="25"/>
      <c r="V957" s="25"/>
      <c r="W957" s="25"/>
      <c r="X957" s="25"/>
      <c r="Y957" s="26"/>
      <c r="Z957" s="25"/>
      <c r="AA957" s="25"/>
      <c r="AB957" s="25"/>
      <c r="AC957" s="25"/>
      <c r="AD957" s="25"/>
      <c r="AH957" s="1"/>
      <c r="AI957" s="1"/>
      <c r="AJ957" s="27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J958" s="25"/>
      <c r="K958" s="26"/>
      <c r="L958" s="25"/>
      <c r="N958" s="25"/>
      <c r="O958" s="25"/>
      <c r="P958" s="25"/>
      <c r="Q958" s="25"/>
      <c r="R958" s="25"/>
      <c r="S958" s="25"/>
      <c r="T958" s="25"/>
      <c r="V958" s="25"/>
      <c r="W958" s="25"/>
      <c r="X958" s="25"/>
      <c r="Y958" s="26"/>
      <c r="Z958" s="25"/>
      <c r="AA958" s="25"/>
      <c r="AB958" s="25"/>
      <c r="AC958" s="25"/>
      <c r="AD958" s="25"/>
      <c r="AH958" s="1"/>
      <c r="AI958" s="1"/>
      <c r="AJ958" s="27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J959" s="25"/>
      <c r="K959" s="26"/>
      <c r="L959" s="25"/>
      <c r="N959" s="25"/>
      <c r="O959" s="25"/>
      <c r="P959" s="25"/>
      <c r="Q959" s="25"/>
      <c r="R959" s="25"/>
      <c r="S959" s="25"/>
      <c r="T959" s="25"/>
      <c r="V959" s="25"/>
      <c r="W959" s="25"/>
      <c r="X959" s="25"/>
      <c r="Y959" s="26"/>
      <c r="Z959" s="25"/>
      <c r="AA959" s="25"/>
      <c r="AB959" s="25"/>
      <c r="AC959" s="25"/>
      <c r="AD959" s="25"/>
      <c r="AH959" s="1"/>
      <c r="AI959" s="1"/>
      <c r="AJ959" s="27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J960" s="25"/>
      <c r="K960" s="26"/>
      <c r="L960" s="25"/>
      <c r="N960" s="25"/>
      <c r="O960" s="25"/>
      <c r="P960" s="25"/>
      <c r="Q960" s="25"/>
      <c r="R960" s="25"/>
      <c r="S960" s="25"/>
      <c r="T960" s="25"/>
      <c r="V960" s="25"/>
      <c r="W960" s="25"/>
      <c r="X960" s="25"/>
      <c r="Y960" s="26"/>
      <c r="Z960" s="25"/>
      <c r="AA960" s="25"/>
      <c r="AB960" s="25"/>
      <c r="AC960" s="25"/>
      <c r="AD960" s="25"/>
      <c r="AH960" s="1"/>
      <c r="AI960" s="1"/>
      <c r="AJ960" s="27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J961" s="25"/>
      <c r="K961" s="26"/>
      <c r="L961" s="25"/>
      <c r="N961" s="25"/>
      <c r="O961" s="25"/>
      <c r="P961" s="25"/>
      <c r="Q961" s="25"/>
      <c r="R961" s="25"/>
      <c r="S961" s="25"/>
      <c r="T961" s="25"/>
      <c r="V961" s="25"/>
      <c r="W961" s="25"/>
      <c r="X961" s="25"/>
      <c r="Y961" s="26"/>
      <c r="Z961" s="25"/>
      <c r="AA961" s="25"/>
      <c r="AB961" s="25"/>
      <c r="AC961" s="25"/>
      <c r="AD961" s="25"/>
      <c r="AH961" s="1"/>
      <c r="AI961" s="1"/>
      <c r="AJ961" s="27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J962" s="25"/>
      <c r="K962" s="26"/>
      <c r="L962" s="25"/>
      <c r="N962" s="25"/>
      <c r="O962" s="25"/>
      <c r="P962" s="25"/>
      <c r="Q962" s="25"/>
      <c r="R962" s="25"/>
      <c r="S962" s="25"/>
      <c r="T962" s="25"/>
      <c r="V962" s="25"/>
      <c r="W962" s="25"/>
      <c r="X962" s="25"/>
      <c r="Y962" s="26"/>
      <c r="Z962" s="25"/>
      <c r="AA962" s="25"/>
      <c r="AB962" s="25"/>
      <c r="AC962" s="25"/>
      <c r="AD962" s="25"/>
      <c r="AH962" s="1"/>
      <c r="AI962" s="1"/>
      <c r="AJ962" s="27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J963" s="25"/>
      <c r="K963" s="26"/>
      <c r="L963" s="25"/>
      <c r="N963" s="25"/>
      <c r="O963" s="25"/>
      <c r="P963" s="25"/>
      <c r="Q963" s="25"/>
      <c r="R963" s="25"/>
      <c r="S963" s="25"/>
      <c r="T963" s="25"/>
      <c r="V963" s="25"/>
      <c r="W963" s="25"/>
      <c r="X963" s="25"/>
      <c r="Y963" s="26"/>
      <c r="Z963" s="25"/>
      <c r="AA963" s="25"/>
      <c r="AB963" s="25"/>
      <c r="AC963" s="25"/>
      <c r="AD963" s="25"/>
      <c r="AH963" s="1"/>
      <c r="AI963" s="1"/>
      <c r="AJ963" s="27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J964" s="25"/>
      <c r="K964" s="26"/>
      <c r="L964" s="25"/>
      <c r="N964" s="25"/>
      <c r="O964" s="25"/>
      <c r="P964" s="25"/>
      <c r="Q964" s="25"/>
      <c r="R964" s="25"/>
      <c r="S964" s="25"/>
      <c r="T964" s="25"/>
      <c r="V964" s="25"/>
      <c r="W964" s="25"/>
      <c r="X964" s="25"/>
      <c r="Y964" s="26"/>
      <c r="Z964" s="25"/>
      <c r="AA964" s="25"/>
      <c r="AB964" s="25"/>
      <c r="AC964" s="25"/>
      <c r="AD964" s="25"/>
      <c r="AH964" s="1"/>
      <c r="AI964" s="1"/>
      <c r="AJ964" s="27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J965" s="25"/>
      <c r="K965" s="26"/>
      <c r="L965" s="25"/>
      <c r="N965" s="25"/>
      <c r="O965" s="25"/>
      <c r="P965" s="25"/>
      <c r="Q965" s="25"/>
      <c r="R965" s="25"/>
      <c r="S965" s="25"/>
      <c r="T965" s="25"/>
      <c r="V965" s="25"/>
      <c r="W965" s="25"/>
      <c r="X965" s="25"/>
      <c r="Y965" s="26"/>
      <c r="Z965" s="25"/>
      <c r="AA965" s="25"/>
      <c r="AB965" s="25"/>
      <c r="AC965" s="25"/>
      <c r="AD965" s="25"/>
      <c r="AH965" s="1"/>
      <c r="AI965" s="1"/>
      <c r="AJ965" s="27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J966" s="25"/>
      <c r="K966" s="26"/>
      <c r="L966" s="25"/>
      <c r="N966" s="25"/>
      <c r="O966" s="25"/>
      <c r="P966" s="25"/>
      <c r="Q966" s="25"/>
      <c r="R966" s="25"/>
      <c r="S966" s="25"/>
      <c r="T966" s="25"/>
      <c r="V966" s="25"/>
      <c r="W966" s="25"/>
      <c r="X966" s="25"/>
      <c r="Y966" s="26"/>
      <c r="Z966" s="25"/>
      <c r="AA966" s="25"/>
      <c r="AB966" s="25"/>
      <c r="AC966" s="25"/>
      <c r="AD966" s="25"/>
      <c r="AH966" s="1"/>
      <c r="AI966" s="1"/>
      <c r="AJ966" s="27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J967" s="25"/>
      <c r="K967" s="26"/>
      <c r="L967" s="25"/>
      <c r="N967" s="25"/>
      <c r="O967" s="25"/>
      <c r="P967" s="25"/>
      <c r="Q967" s="25"/>
      <c r="R967" s="25"/>
      <c r="S967" s="25"/>
      <c r="T967" s="25"/>
      <c r="V967" s="25"/>
      <c r="W967" s="25"/>
      <c r="X967" s="25"/>
      <c r="Y967" s="26"/>
      <c r="Z967" s="25"/>
      <c r="AA967" s="25"/>
      <c r="AB967" s="25"/>
      <c r="AC967" s="25"/>
      <c r="AD967" s="25"/>
      <c r="AH967" s="1"/>
      <c r="AI967" s="1"/>
      <c r="AJ967" s="27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J968" s="25"/>
      <c r="K968" s="26"/>
      <c r="L968" s="25"/>
      <c r="N968" s="25"/>
      <c r="O968" s="25"/>
      <c r="P968" s="25"/>
      <c r="Q968" s="25"/>
      <c r="R968" s="25"/>
      <c r="S968" s="25"/>
      <c r="T968" s="25"/>
      <c r="V968" s="25"/>
      <c r="W968" s="25"/>
      <c r="X968" s="25"/>
      <c r="Y968" s="26"/>
      <c r="Z968" s="25"/>
      <c r="AA968" s="25"/>
      <c r="AB968" s="25"/>
      <c r="AC968" s="25"/>
      <c r="AD968" s="25"/>
      <c r="AH968" s="1"/>
      <c r="AI968" s="1"/>
      <c r="AJ968" s="27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J969" s="25"/>
      <c r="K969" s="26"/>
      <c r="L969" s="25"/>
      <c r="N969" s="25"/>
      <c r="O969" s="25"/>
      <c r="P969" s="25"/>
      <c r="Q969" s="25"/>
      <c r="R969" s="25"/>
      <c r="S969" s="25"/>
      <c r="T969" s="25"/>
      <c r="V969" s="25"/>
      <c r="W969" s="25"/>
      <c r="X969" s="25"/>
      <c r="Y969" s="26"/>
      <c r="Z969" s="25"/>
      <c r="AA969" s="25"/>
      <c r="AB969" s="25"/>
      <c r="AC969" s="25"/>
      <c r="AD969" s="25"/>
      <c r="AH969" s="1"/>
      <c r="AI969" s="1"/>
      <c r="AJ969" s="27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J970" s="25"/>
      <c r="K970" s="26"/>
      <c r="L970" s="25"/>
      <c r="N970" s="25"/>
      <c r="O970" s="25"/>
      <c r="P970" s="25"/>
      <c r="Q970" s="25"/>
      <c r="R970" s="25"/>
      <c r="S970" s="25"/>
      <c r="T970" s="25"/>
      <c r="V970" s="25"/>
      <c r="W970" s="25"/>
      <c r="X970" s="25"/>
      <c r="Y970" s="26"/>
      <c r="Z970" s="25"/>
      <c r="AA970" s="25"/>
      <c r="AB970" s="25"/>
      <c r="AC970" s="25"/>
      <c r="AD970" s="25"/>
      <c r="AH970" s="1"/>
      <c r="AI970" s="1"/>
      <c r="AJ970" s="27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J971" s="25"/>
      <c r="K971" s="26"/>
      <c r="L971" s="25"/>
      <c r="N971" s="25"/>
      <c r="O971" s="25"/>
      <c r="P971" s="25"/>
      <c r="Q971" s="25"/>
      <c r="R971" s="25"/>
      <c r="S971" s="25"/>
      <c r="T971" s="25"/>
      <c r="V971" s="25"/>
      <c r="W971" s="25"/>
      <c r="X971" s="25"/>
      <c r="Y971" s="26"/>
      <c r="Z971" s="25"/>
      <c r="AA971" s="25"/>
      <c r="AB971" s="25"/>
      <c r="AC971" s="25"/>
      <c r="AD971" s="25"/>
      <c r="AH971" s="1"/>
      <c r="AI971" s="1"/>
      <c r="AJ971" s="27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J972" s="25"/>
      <c r="K972" s="26"/>
      <c r="L972" s="25"/>
      <c r="N972" s="25"/>
      <c r="O972" s="25"/>
      <c r="P972" s="25"/>
      <c r="Q972" s="25"/>
      <c r="R972" s="25"/>
      <c r="S972" s="25"/>
      <c r="T972" s="25"/>
      <c r="V972" s="25"/>
      <c r="W972" s="25"/>
      <c r="X972" s="25"/>
      <c r="Y972" s="26"/>
      <c r="Z972" s="25"/>
      <c r="AA972" s="25"/>
      <c r="AB972" s="25"/>
      <c r="AC972" s="25"/>
      <c r="AD972" s="25"/>
      <c r="AH972" s="1"/>
      <c r="AI972" s="1"/>
      <c r="AJ972" s="27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J973" s="25"/>
      <c r="K973" s="26"/>
      <c r="L973" s="25"/>
      <c r="N973" s="25"/>
      <c r="O973" s="25"/>
      <c r="P973" s="25"/>
      <c r="Q973" s="25"/>
      <c r="R973" s="25"/>
      <c r="S973" s="25"/>
      <c r="T973" s="25"/>
      <c r="V973" s="25"/>
      <c r="W973" s="25"/>
      <c r="X973" s="25"/>
      <c r="Y973" s="26"/>
      <c r="Z973" s="25"/>
      <c r="AA973" s="25"/>
      <c r="AB973" s="25"/>
      <c r="AC973" s="25"/>
      <c r="AD973" s="25"/>
      <c r="AH973" s="1"/>
      <c r="AI973" s="1"/>
      <c r="AJ973" s="27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J974" s="25"/>
      <c r="K974" s="26"/>
      <c r="L974" s="25"/>
      <c r="N974" s="25"/>
      <c r="O974" s="25"/>
      <c r="P974" s="25"/>
      <c r="Q974" s="25"/>
      <c r="R974" s="25"/>
      <c r="S974" s="25"/>
      <c r="T974" s="25"/>
      <c r="V974" s="25"/>
      <c r="W974" s="25"/>
      <c r="X974" s="25"/>
      <c r="Y974" s="26"/>
      <c r="Z974" s="25"/>
      <c r="AA974" s="25"/>
      <c r="AB974" s="25"/>
      <c r="AC974" s="25"/>
      <c r="AD974" s="25"/>
      <c r="AH974" s="1"/>
      <c r="AI974" s="1"/>
      <c r="AJ974" s="27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J975" s="25"/>
      <c r="K975" s="26"/>
      <c r="L975" s="25"/>
      <c r="N975" s="25"/>
      <c r="O975" s="25"/>
      <c r="P975" s="25"/>
      <c r="Q975" s="25"/>
      <c r="R975" s="25"/>
      <c r="S975" s="25"/>
      <c r="T975" s="25"/>
      <c r="V975" s="25"/>
      <c r="W975" s="25"/>
      <c r="X975" s="25"/>
      <c r="Y975" s="26"/>
      <c r="Z975" s="25"/>
      <c r="AA975" s="25"/>
      <c r="AB975" s="25"/>
      <c r="AC975" s="25"/>
      <c r="AD975" s="25"/>
      <c r="AH975" s="1"/>
      <c r="AI975" s="1"/>
      <c r="AJ975" s="27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J976" s="25"/>
      <c r="K976" s="26"/>
      <c r="L976" s="25"/>
      <c r="N976" s="25"/>
      <c r="O976" s="25"/>
      <c r="P976" s="25"/>
      <c r="Q976" s="25"/>
      <c r="R976" s="25"/>
      <c r="S976" s="25"/>
      <c r="T976" s="25"/>
      <c r="V976" s="25"/>
      <c r="W976" s="25"/>
      <c r="X976" s="25"/>
      <c r="Y976" s="26"/>
      <c r="Z976" s="25"/>
      <c r="AA976" s="25"/>
      <c r="AB976" s="25"/>
      <c r="AC976" s="25"/>
      <c r="AD976" s="25"/>
      <c r="AH976" s="1"/>
      <c r="AI976" s="1"/>
      <c r="AJ976" s="27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J977" s="25"/>
      <c r="K977" s="26"/>
      <c r="L977" s="25"/>
      <c r="N977" s="25"/>
      <c r="O977" s="25"/>
      <c r="P977" s="25"/>
      <c r="Q977" s="25"/>
      <c r="R977" s="25"/>
      <c r="S977" s="25"/>
      <c r="T977" s="25"/>
      <c r="V977" s="25"/>
      <c r="W977" s="25"/>
      <c r="X977" s="25"/>
      <c r="Y977" s="26"/>
      <c r="Z977" s="25"/>
      <c r="AA977" s="25"/>
      <c r="AB977" s="25"/>
      <c r="AC977" s="25"/>
      <c r="AD977" s="25"/>
      <c r="AH977" s="1"/>
      <c r="AI977" s="1"/>
      <c r="AJ977" s="27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J978" s="25"/>
      <c r="K978" s="26"/>
      <c r="L978" s="25"/>
      <c r="N978" s="25"/>
      <c r="O978" s="25"/>
      <c r="P978" s="25"/>
      <c r="Q978" s="25"/>
      <c r="R978" s="25"/>
      <c r="S978" s="25"/>
      <c r="T978" s="25"/>
      <c r="V978" s="25"/>
      <c r="W978" s="25"/>
      <c r="X978" s="25"/>
      <c r="Y978" s="26"/>
      <c r="Z978" s="25"/>
      <c r="AA978" s="25"/>
      <c r="AB978" s="25"/>
      <c r="AC978" s="25"/>
      <c r="AD978" s="25"/>
      <c r="AH978" s="1"/>
      <c r="AI978" s="1"/>
      <c r="AJ978" s="27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J979" s="25"/>
      <c r="K979" s="26"/>
      <c r="L979" s="25"/>
      <c r="N979" s="25"/>
      <c r="O979" s="25"/>
      <c r="P979" s="25"/>
      <c r="Q979" s="25"/>
      <c r="R979" s="25"/>
      <c r="S979" s="25"/>
      <c r="T979" s="25"/>
      <c r="V979" s="25"/>
      <c r="W979" s="25"/>
      <c r="X979" s="25"/>
      <c r="Y979" s="26"/>
      <c r="Z979" s="25"/>
      <c r="AA979" s="25"/>
      <c r="AB979" s="25"/>
      <c r="AC979" s="25"/>
      <c r="AD979" s="25"/>
      <c r="AH979" s="1"/>
      <c r="AI979" s="1"/>
      <c r="AJ979" s="27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J980" s="25"/>
      <c r="K980" s="26"/>
      <c r="L980" s="25"/>
      <c r="N980" s="25"/>
      <c r="O980" s="25"/>
      <c r="P980" s="25"/>
      <c r="Q980" s="25"/>
      <c r="R980" s="25"/>
      <c r="S980" s="25"/>
      <c r="T980" s="25"/>
      <c r="V980" s="25"/>
      <c r="W980" s="25"/>
      <c r="X980" s="25"/>
      <c r="Y980" s="26"/>
      <c r="Z980" s="25"/>
      <c r="AA980" s="25"/>
      <c r="AB980" s="25"/>
      <c r="AC980" s="25"/>
      <c r="AD980" s="25"/>
      <c r="AH980" s="1"/>
      <c r="AI980" s="1"/>
      <c r="AJ980" s="27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J981" s="25"/>
      <c r="K981" s="26"/>
      <c r="L981" s="25"/>
      <c r="N981" s="25"/>
      <c r="O981" s="25"/>
      <c r="P981" s="25"/>
      <c r="Q981" s="25"/>
      <c r="R981" s="25"/>
      <c r="S981" s="25"/>
      <c r="T981" s="25"/>
      <c r="V981" s="25"/>
      <c r="W981" s="25"/>
      <c r="X981" s="25"/>
      <c r="Y981" s="26"/>
      <c r="Z981" s="25"/>
      <c r="AA981" s="25"/>
      <c r="AB981" s="25"/>
      <c r="AC981" s="25"/>
      <c r="AD981" s="25"/>
      <c r="AH981" s="1"/>
      <c r="AI981" s="1"/>
      <c r="AJ981" s="27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J982" s="25"/>
      <c r="K982" s="26"/>
      <c r="L982" s="25"/>
      <c r="N982" s="25"/>
      <c r="O982" s="25"/>
      <c r="P982" s="25"/>
      <c r="Q982" s="25"/>
      <c r="R982" s="25"/>
      <c r="S982" s="25"/>
      <c r="T982" s="25"/>
      <c r="V982" s="25"/>
      <c r="W982" s="25"/>
      <c r="X982" s="25"/>
      <c r="Y982" s="26"/>
      <c r="Z982" s="25"/>
      <c r="AA982" s="25"/>
      <c r="AB982" s="25"/>
      <c r="AC982" s="25"/>
      <c r="AD982" s="25"/>
      <c r="AH982" s="1"/>
      <c r="AI982" s="1"/>
      <c r="AJ982" s="27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J983" s="25"/>
      <c r="K983" s="26"/>
      <c r="L983" s="25"/>
      <c r="N983" s="25"/>
      <c r="O983" s="25"/>
      <c r="P983" s="25"/>
      <c r="Q983" s="25"/>
      <c r="R983" s="25"/>
      <c r="S983" s="25"/>
      <c r="T983" s="25"/>
      <c r="V983" s="25"/>
      <c r="W983" s="25"/>
      <c r="X983" s="25"/>
      <c r="Y983" s="26"/>
      <c r="Z983" s="25"/>
      <c r="AA983" s="25"/>
      <c r="AB983" s="25"/>
      <c r="AC983" s="25"/>
      <c r="AD983" s="25"/>
      <c r="AH983" s="1"/>
      <c r="AI983" s="1"/>
      <c r="AJ983" s="27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J984" s="25"/>
      <c r="K984" s="26"/>
      <c r="L984" s="25"/>
      <c r="N984" s="25"/>
      <c r="O984" s="25"/>
      <c r="P984" s="25"/>
      <c r="Q984" s="25"/>
      <c r="R984" s="25"/>
      <c r="S984" s="25"/>
      <c r="T984" s="25"/>
      <c r="V984" s="25"/>
      <c r="W984" s="25"/>
      <c r="X984" s="25"/>
      <c r="Y984" s="26"/>
      <c r="Z984" s="25"/>
      <c r="AA984" s="25"/>
      <c r="AB984" s="25"/>
      <c r="AC984" s="25"/>
      <c r="AD984" s="25"/>
      <c r="AH984" s="1"/>
      <c r="AI984" s="1"/>
      <c r="AJ984" s="27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J985" s="25"/>
      <c r="K985" s="26"/>
      <c r="L985" s="25"/>
      <c r="N985" s="25"/>
      <c r="O985" s="25"/>
      <c r="P985" s="25"/>
      <c r="Q985" s="25"/>
      <c r="R985" s="25"/>
      <c r="S985" s="25"/>
      <c r="T985" s="25"/>
      <c r="V985" s="25"/>
      <c r="W985" s="25"/>
      <c r="X985" s="25"/>
      <c r="Y985" s="26"/>
      <c r="Z985" s="25"/>
      <c r="AA985" s="25"/>
      <c r="AB985" s="25"/>
      <c r="AC985" s="25"/>
      <c r="AD985" s="25"/>
      <c r="AH985" s="1"/>
      <c r="AI985" s="1"/>
      <c r="AJ985" s="27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J986" s="25"/>
      <c r="K986" s="26"/>
      <c r="L986" s="25"/>
      <c r="N986" s="25"/>
      <c r="O986" s="25"/>
      <c r="P986" s="25"/>
      <c r="Q986" s="25"/>
      <c r="R986" s="25"/>
      <c r="S986" s="25"/>
      <c r="T986" s="25"/>
      <c r="V986" s="25"/>
      <c r="W986" s="25"/>
      <c r="X986" s="25"/>
      <c r="Y986" s="26"/>
      <c r="Z986" s="25"/>
      <c r="AA986" s="25"/>
      <c r="AB986" s="25"/>
      <c r="AC986" s="25"/>
      <c r="AD986" s="25"/>
      <c r="AH986" s="1"/>
      <c r="AI986" s="1"/>
      <c r="AJ986" s="27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J987" s="25"/>
      <c r="K987" s="26"/>
      <c r="L987" s="25"/>
      <c r="N987" s="25"/>
      <c r="O987" s="25"/>
      <c r="P987" s="25"/>
      <c r="Q987" s="25"/>
      <c r="R987" s="25"/>
      <c r="S987" s="25"/>
      <c r="T987" s="25"/>
      <c r="V987" s="25"/>
      <c r="W987" s="25"/>
      <c r="X987" s="25"/>
      <c r="Y987" s="26"/>
      <c r="Z987" s="25"/>
      <c r="AA987" s="25"/>
      <c r="AB987" s="25"/>
      <c r="AC987" s="25"/>
      <c r="AD987" s="25"/>
      <c r="AH987" s="1"/>
      <c r="AI987" s="1"/>
      <c r="AJ987" s="27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J988" s="25"/>
      <c r="K988" s="26"/>
      <c r="L988" s="25"/>
      <c r="N988" s="25"/>
      <c r="O988" s="25"/>
      <c r="P988" s="25"/>
      <c r="Q988" s="25"/>
      <c r="R988" s="25"/>
      <c r="S988" s="25"/>
      <c r="T988" s="25"/>
      <c r="V988" s="25"/>
      <c r="W988" s="25"/>
      <c r="X988" s="25"/>
      <c r="Y988" s="26"/>
      <c r="Z988" s="25"/>
      <c r="AA988" s="25"/>
      <c r="AB988" s="25"/>
      <c r="AC988" s="25"/>
      <c r="AD988" s="25"/>
      <c r="AH988" s="1"/>
      <c r="AI988" s="1"/>
      <c r="AJ988" s="27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J989" s="25"/>
      <c r="K989" s="26"/>
      <c r="L989" s="25"/>
      <c r="N989" s="25"/>
      <c r="O989" s="25"/>
      <c r="P989" s="25"/>
      <c r="Q989" s="25"/>
      <c r="R989" s="25"/>
      <c r="S989" s="25"/>
      <c r="T989" s="25"/>
      <c r="V989" s="25"/>
      <c r="W989" s="25"/>
      <c r="X989" s="25"/>
      <c r="Y989" s="26"/>
      <c r="Z989" s="25"/>
      <c r="AA989" s="25"/>
      <c r="AB989" s="25"/>
      <c r="AC989" s="25"/>
      <c r="AD989" s="25"/>
      <c r="AH989" s="1"/>
      <c r="AI989" s="1"/>
      <c r="AJ989" s="27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J990" s="25"/>
      <c r="K990" s="26"/>
      <c r="L990" s="25"/>
      <c r="N990" s="25"/>
      <c r="O990" s="25"/>
      <c r="P990" s="25"/>
      <c r="Q990" s="25"/>
      <c r="R990" s="25"/>
      <c r="S990" s="25"/>
      <c r="T990" s="25"/>
      <c r="V990" s="25"/>
      <c r="W990" s="25"/>
      <c r="X990" s="25"/>
      <c r="Y990" s="26"/>
      <c r="Z990" s="25"/>
      <c r="AA990" s="25"/>
      <c r="AB990" s="25"/>
      <c r="AC990" s="25"/>
      <c r="AD990" s="25"/>
      <c r="AH990" s="1"/>
      <c r="AI990" s="1"/>
      <c r="AJ990" s="27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J991" s="25"/>
      <c r="K991" s="26"/>
      <c r="L991" s="25"/>
      <c r="N991" s="25"/>
      <c r="O991" s="25"/>
      <c r="P991" s="25"/>
      <c r="Q991" s="25"/>
      <c r="R991" s="25"/>
      <c r="S991" s="25"/>
      <c r="T991" s="25"/>
      <c r="V991" s="25"/>
      <c r="W991" s="25"/>
      <c r="X991" s="25"/>
      <c r="Y991" s="26"/>
      <c r="Z991" s="25"/>
      <c r="AA991" s="25"/>
      <c r="AB991" s="25"/>
      <c r="AC991" s="25"/>
      <c r="AD991" s="25"/>
      <c r="AH991" s="1"/>
      <c r="AI991" s="1"/>
      <c r="AJ991" s="27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J992" s="25"/>
      <c r="K992" s="26"/>
      <c r="L992" s="25"/>
      <c r="N992" s="25"/>
      <c r="O992" s="25"/>
      <c r="P992" s="25"/>
      <c r="Q992" s="25"/>
      <c r="R992" s="25"/>
      <c r="S992" s="25"/>
      <c r="T992" s="25"/>
      <c r="V992" s="25"/>
      <c r="W992" s="25"/>
      <c r="X992" s="25"/>
      <c r="Y992" s="26"/>
      <c r="Z992" s="25"/>
      <c r="AA992" s="25"/>
      <c r="AB992" s="25"/>
      <c r="AC992" s="25"/>
      <c r="AD992" s="25"/>
      <c r="AH992" s="1"/>
      <c r="AI992" s="1"/>
      <c r="AJ992" s="27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J993" s="25"/>
      <c r="K993" s="26"/>
      <c r="L993" s="25"/>
      <c r="N993" s="25"/>
      <c r="O993" s="25"/>
      <c r="P993" s="25"/>
      <c r="Q993" s="25"/>
      <c r="R993" s="25"/>
      <c r="S993" s="25"/>
      <c r="T993" s="25"/>
      <c r="V993" s="25"/>
      <c r="W993" s="25"/>
      <c r="X993" s="25"/>
      <c r="Y993" s="26"/>
      <c r="Z993" s="25"/>
      <c r="AA993" s="25"/>
      <c r="AB993" s="25"/>
      <c r="AC993" s="25"/>
      <c r="AD993" s="25"/>
      <c r="AH993" s="1"/>
      <c r="AI993" s="1"/>
      <c r="AJ993" s="27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J994" s="25"/>
      <c r="K994" s="26"/>
      <c r="L994" s="25"/>
      <c r="N994" s="25"/>
      <c r="O994" s="25"/>
      <c r="P994" s="25"/>
      <c r="Q994" s="25"/>
      <c r="R994" s="25"/>
      <c r="S994" s="25"/>
      <c r="T994" s="25"/>
      <c r="V994" s="25"/>
      <c r="W994" s="25"/>
      <c r="X994" s="25"/>
      <c r="Y994" s="26"/>
      <c r="Z994" s="25"/>
      <c r="AA994" s="25"/>
      <c r="AB994" s="25"/>
      <c r="AC994" s="25"/>
      <c r="AD994" s="25"/>
      <c r="AH994" s="1"/>
      <c r="AI994" s="1"/>
      <c r="AJ994" s="27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J995" s="25"/>
      <c r="K995" s="26"/>
      <c r="L995" s="25"/>
      <c r="N995" s="25"/>
      <c r="O995" s="25"/>
      <c r="P995" s="25"/>
      <c r="Q995" s="25"/>
      <c r="R995" s="25"/>
      <c r="S995" s="25"/>
      <c r="T995" s="25"/>
      <c r="V995" s="25"/>
      <c r="W995" s="25"/>
      <c r="X995" s="25"/>
      <c r="Y995" s="26"/>
      <c r="Z995" s="25"/>
      <c r="AA995" s="25"/>
      <c r="AB995" s="25"/>
      <c r="AC995" s="25"/>
      <c r="AD995" s="25"/>
      <c r="AH995" s="1"/>
      <c r="AI995" s="1"/>
      <c r="AJ995" s="27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J996" s="25"/>
      <c r="K996" s="26"/>
      <c r="L996" s="25"/>
      <c r="N996" s="25"/>
      <c r="O996" s="25"/>
      <c r="P996" s="25"/>
      <c r="Q996" s="25"/>
      <c r="R996" s="25"/>
      <c r="S996" s="25"/>
      <c r="T996" s="25"/>
      <c r="V996" s="25"/>
      <c r="W996" s="25"/>
      <c r="X996" s="25"/>
      <c r="Y996" s="26"/>
      <c r="Z996" s="25"/>
      <c r="AA996" s="25"/>
      <c r="AB996" s="25"/>
      <c r="AC996" s="25"/>
      <c r="AD996" s="25"/>
      <c r="AH996" s="1"/>
      <c r="AI996" s="1"/>
      <c r="AJ996" s="27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J997" s="25"/>
      <c r="K997" s="26"/>
      <c r="L997" s="25"/>
      <c r="N997" s="25"/>
      <c r="O997" s="25"/>
      <c r="P997" s="25"/>
      <c r="Q997" s="25"/>
      <c r="R997" s="25"/>
      <c r="S997" s="25"/>
      <c r="T997" s="25"/>
      <c r="V997" s="25"/>
      <c r="W997" s="25"/>
      <c r="X997" s="25"/>
      <c r="Y997" s="26"/>
      <c r="Z997" s="25"/>
      <c r="AA997" s="25"/>
      <c r="AB997" s="25"/>
      <c r="AC997" s="25"/>
      <c r="AD997" s="25"/>
      <c r="AH997" s="1"/>
      <c r="AI997" s="1"/>
      <c r="AJ997" s="27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J998" s="25"/>
      <c r="K998" s="26"/>
      <c r="L998" s="25"/>
      <c r="N998" s="25"/>
      <c r="O998" s="25"/>
      <c r="P998" s="25"/>
      <c r="Q998" s="25"/>
      <c r="R998" s="25"/>
      <c r="S998" s="25"/>
      <c r="T998" s="25"/>
      <c r="V998" s="25"/>
      <c r="W998" s="25"/>
      <c r="X998" s="25"/>
      <c r="Y998" s="26"/>
      <c r="Z998" s="25"/>
      <c r="AA998" s="25"/>
      <c r="AB998" s="25"/>
      <c r="AC998" s="25"/>
      <c r="AD998" s="25"/>
      <c r="AH998" s="1"/>
      <c r="AI998" s="1"/>
      <c r="AJ998" s="27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J999" s="25"/>
      <c r="K999" s="26"/>
      <c r="L999" s="25"/>
      <c r="N999" s="25"/>
      <c r="O999" s="25"/>
      <c r="P999" s="25"/>
      <c r="Q999" s="25"/>
      <c r="R999" s="25"/>
      <c r="S999" s="25"/>
      <c r="T999" s="25"/>
      <c r="V999" s="25"/>
      <c r="W999" s="25"/>
      <c r="X999" s="25"/>
      <c r="Y999" s="26"/>
      <c r="Z999" s="25"/>
      <c r="AA999" s="25"/>
      <c r="AB999" s="25"/>
      <c r="AC999" s="25"/>
      <c r="AD999" s="25"/>
      <c r="AH999" s="1"/>
      <c r="AI999" s="1"/>
      <c r="AJ999" s="27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J1000" s="25"/>
      <c r="K1000" s="26"/>
      <c r="L1000" s="25"/>
      <c r="N1000" s="25"/>
      <c r="O1000" s="25"/>
      <c r="P1000" s="25"/>
      <c r="Q1000" s="25"/>
      <c r="R1000" s="25"/>
      <c r="S1000" s="25"/>
      <c r="T1000" s="25"/>
      <c r="V1000" s="25"/>
      <c r="W1000" s="25"/>
      <c r="X1000" s="25"/>
      <c r="Y1000" s="26"/>
      <c r="Z1000" s="25"/>
      <c r="AA1000" s="25"/>
      <c r="AB1000" s="25"/>
      <c r="AC1000" s="25"/>
      <c r="AD1000" s="25"/>
      <c r="AH1000" s="1"/>
      <c r="AI1000" s="1"/>
      <c r="AJ1000" s="27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J1001" s="25"/>
      <c r="K1001" s="26"/>
      <c r="L1001" s="25"/>
      <c r="N1001" s="25"/>
      <c r="O1001" s="25"/>
      <c r="P1001" s="25"/>
      <c r="Q1001" s="25"/>
      <c r="R1001" s="25"/>
      <c r="S1001" s="25"/>
      <c r="T1001" s="25"/>
      <c r="V1001" s="25"/>
      <c r="W1001" s="25"/>
      <c r="X1001" s="25"/>
      <c r="Y1001" s="26"/>
      <c r="Z1001" s="25"/>
      <c r="AA1001" s="25"/>
      <c r="AB1001" s="25"/>
      <c r="AC1001" s="25"/>
      <c r="AD1001" s="25"/>
      <c r="AH1001" s="1"/>
      <c r="AI1001" s="1"/>
      <c r="AJ1001" s="27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J1002" s="25"/>
      <c r="K1002" s="26"/>
      <c r="L1002" s="25"/>
      <c r="N1002" s="25"/>
      <c r="O1002" s="25"/>
      <c r="P1002" s="25"/>
      <c r="Q1002" s="25"/>
      <c r="R1002" s="25"/>
      <c r="S1002" s="25"/>
      <c r="T1002" s="25"/>
      <c r="V1002" s="25"/>
      <c r="W1002" s="25"/>
      <c r="X1002" s="25"/>
      <c r="Y1002" s="26"/>
      <c r="Z1002" s="25"/>
      <c r="AA1002" s="25"/>
      <c r="AB1002" s="25"/>
      <c r="AC1002" s="25"/>
      <c r="AD1002" s="25"/>
      <c r="AH1002" s="1"/>
      <c r="AI1002" s="1"/>
      <c r="AJ1002" s="27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5"/>
      <c r="B1003" s="25"/>
      <c r="C1003" s="25"/>
      <c r="D1003" s="25"/>
      <c r="E1003" s="25"/>
      <c r="F1003" s="25"/>
      <c r="G1003" s="25"/>
      <c r="H1003" s="25"/>
      <c r="J1003" s="25"/>
      <c r="K1003" s="26"/>
      <c r="L1003" s="25"/>
      <c r="N1003" s="25"/>
      <c r="O1003" s="25"/>
      <c r="P1003" s="25"/>
      <c r="Q1003" s="25"/>
      <c r="R1003" s="25"/>
      <c r="S1003" s="25"/>
      <c r="T1003" s="25"/>
      <c r="V1003" s="25"/>
      <c r="W1003" s="25"/>
      <c r="X1003" s="25"/>
      <c r="Y1003" s="26"/>
      <c r="Z1003" s="25"/>
      <c r="AA1003" s="25"/>
      <c r="AB1003" s="25"/>
      <c r="AC1003" s="25"/>
      <c r="AD1003" s="25"/>
      <c r="AH1003" s="1"/>
      <c r="AI1003" s="1"/>
      <c r="AJ1003" s="27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5"/>
      <c r="B1004" s="25"/>
      <c r="C1004" s="25"/>
      <c r="D1004" s="25"/>
      <c r="E1004" s="25"/>
      <c r="F1004" s="25"/>
      <c r="G1004" s="25"/>
      <c r="H1004" s="25"/>
      <c r="J1004" s="25"/>
      <c r="K1004" s="26"/>
      <c r="L1004" s="25"/>
      <c r="N1004" s="25"/>
      <c r="O1004" s="25"/>
      <c r="P1004" s="25"/>
      <c r="Q1004" s="25"/>
      <c r="R1004" s="25"/>
      <c r="S1004" s="25"/>
      <c r="T1004" s="25"/>
      <c r="V1004" s="25"/>
      <c r="W1004" s="25"/>
      <c r="X1004" s="25"/>
      <c r="Y1004" s="26"/>
      <c r="Z1004" s="25"/>
      <c r="AA1004" s="25"/>
      <c r="AB1004" s="25"/>
      <c r="AC1004" s="25"/>
      <c r="AD1004" s="25"/>
      <c r="AH1004" s="1"/>
      <c r="AI1004" s="1"/>
      <c r="AJ1004" s="27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5"/>
      <c r="B1005" s="25"/>
      <c r="C1005" s="25"/>
      <c r="D1005" s="25"/>
      <c r="E1005" s="25"/>
      <c r="F1005" s="25"/>
      <c r="G1005" s="25"/>
      <c r="H1005" s="25"/>
      <c r="J1005" s="25"/>
      <c r="K1005" s="26"/>
      <c r="L1005" s="25"/>
      <c r="N1005" s="25"/>
      <c r="O1005" s="25"/>
      <c r="P1005" s="25"/>
      <c r="Q1005" s="25"/>
      <c r="R1005" s="25"/>
      <c r="S1005" s="25"/>
      <c r="T1005" s="25"/>
      <c r="V1005" s="25"/>
      <c r="W1005" s="25"/>
      <c r="X1005" s="25"/>
      <c r="Y1005" s="26"/>
      <c r="Z1005" s="25"/>
      <c r="AA1005" s="25"/>
      <c r="AB1005" s="25"/>
      <c r="AC1005" s="25"/>
      <c r="AD1005" s="25"/>
      <c r="AH1005" s="1"/>
      <c r="AI1005" s="1"/>
      <c r="AJ1005" s="27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5"/>
      <c r="B1006" s="25"/>
      <c r="C1006" s="25"/>
      <c r="D1006" s="25"/>
      <c r="E1006" s="25"/>
      <c r="F1006" s="25"/>
      <c r="G1006" s="25"/>
      <c r="H1006" s="25"/>
      <c r="J1006" s="25"/>
      <c r="K1006" s="26"/>
      <c r="L1006" s="25"/>
      <c r="N1006" s="25"/>
      <c r="O1006" s="25"/>
      <c r="P1006" s="25"/>
      <c r="Q1006" s="25"/>
      <c r="R1006" s="25"/>
      <c r="S1006" s="25"/>
      <c r="T1006" s="25"/>
      <c r="V1006" s="25"/>
      <c r="W1006" s="25"/>
      <c r="X1006" s="25"/>
      <c r="Y1006" s="26"/>
      <c r="Z1006" s="25"/>
      <c r="AA1006" s="25"/>
      <c r="AB1006" s="25"/>
      <c r="AC1006" s="25"/>
      <c r="AD1006" s="25"/>
      <c r="AH1006" s="1"/>
      <c r="AI1006" s="1"/>
      <c r="AJ1006" s="27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5"/>
      <c r="B1007" s="25"/>
      <c r="C1007" s="25"/>
      <c r="D1007" s="25"/>
      <c r="E1007" s="25"/>
      <c r="F1007" s="25"/>
      <c r="G1007" s="25"/>
      <c r="H1007" s="25"/>
      <c r="J1007" s="25"/>
      <c r="K1007" s="26"/>
      <c r="L1007" s="25"/>
      <c r="N1007" s="25"/>
      <c r="O1007" s="25"/>
      <c r="P1007" s="25"/>
      <c r="Q1007" s="25"/>
      <c r="R1007" s="25"/>
      <c r="S1007" s="25"/>
      <c r="T1007" s="25"/>
      <c r="V1007" s="25"/>
      <c r="W1007" s="25"/>
      <c r="X1007" s="25"/>
      <c r="Y1007" s="26"/>
      <c r="Z1007" s="25"/>
      <c r="AA1007" s="25"/>
      <c r="AB1007" s="25"/>
      <c r="AC1007" s="25"/>
      <c r="AD1007" s="25"/>
      <c r="AH1007" s="1"/>
      <c r="AI1007" s="1"/>
      <c r="AJ1007" s="27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6" t="s">
        <v>130</v>
      </c>
      <c r="C1" s="36" t="s">
        <v>131</v>
      </c>
      <c r="D1" s="36" t="s">
        <v>132</v>
      </c>
      <c r="E1" s="36" t="s">
        <v>133</v>
      </c>
      <c r="F1" s="36" t="s">
        <v>134</v>
      </c>
      <c r="G1" s="36" t="s">
        <v>135</v>
      </c>
    </row>
    <row r="2" customFormat="false" ht="15" hidden="false" customHeight="false" outlineLevel="0" collapsed="false">
      <c r="A2" s="36" t="s">
        <v>136</v>
      </c>
      <c r="B2" s="37" t="n">
        <f aca="false">+COUNTA(Distrib_tronchi!B:B)+COUNTA(Addut_tronchi!B:B)-4</f>
        <v>0</v>
      </c>
      <c r="C2" s="37" t="n">
        <f aca="false">+SUM(Distrib_tronchi!G:G)+SUM(Addut_tronchi!H:H)</f>
        <v>0</v>
      </c>
      <c r="D2" s="37" t="n">
        <f aca="false">+SUM(Distribuzioni!P:P)</f>
        <v>0</v>
      </c>
      <c r="E2" s="37" t="n">
        <f aca="false">+SUM(Distribuzioni!AB:AB)+SUM(Adduttrici!X:X)</f>
        <v>0</v>
      </c>
      <c r="F2" s="37" t="n">
        <f aca="false">+SUM(Distribuzioni!AA:AA)</f>
        <v>0</v>
      </c>
      <c r="G2" s="37" t="n">
        <f aca="false">+SUM(Distribuzioni!Q:Q)+SUM(Adduttrici!V:V)</f>
        <v>0</v>
      </c>
    </row>
    <row r="3" customFormat="false" ht="15" hidden="false" customHeight="false" outlineLevel="0" collapsed="false">
      <c r="A3" s="36" t="s">
        <v>137</v>
      </c>
      <c r="B3" s="37" t="n">
        <f aca="false">+COUNTA(SHP_Acquedotto!D:D)-4</f>
        <v>0</v>
      </c>
      <c r="C3" s="37" t="n">
        <f aca="false">+SUM(SHP_Acquedotto!K:K)/1000</f>
        <v>0</v>
      </c>
      <c r="D3" s="37" t="n">
        <f aca="false">+SUMIF(SHP_Acquedotto!N:N,"DISTRIBUZIONE",SHP_Acquedotto!X:X)</f>
        <v>0</v>
      </c>
      <c r="E3" s="37" t="n">
        <f aca="false">+SUM(SHP_Acquedotto!AA:AA)</f>
        <v>0</v>
      </c>
      <c r="F3" s="37" t="n">
        <f aca="false">+SUMIF(SHP_Acquedotto!N:N,"DISTRIBUZIONE",SHP_Acquedotto!Z:Z)</f>
        <v>0</v>
      </c>
      <c r="G3" s="37" t="n">
        <f aca="false">+SUM(SHP_Acquedotto!AB:AB)</f>
        <v>0</v>
      </c>
    </row>
    <row r="4" customFormat="false" ht="15" hidden="false" customHeight="false" outlineLevel="0" collapsed="false">
      <c r="A4" s="1"/>
      <c r="B4" s="38" t="str">
        <f aca="false">+IF(ABS(B$2-B$3)=0,"OK","ERRORE")</f>
        <v>OK</v>
      </c>
      <c r="C4" s="38" t="str">
        <f aca="false">+IF(ABS(C$2-C$3)&lt;1,"OK","ERRORE")</f>
        <v>OK</v>
      </c>
      <c r="D4" s="38" t="str">
        <f aca="false">+IF(ABS(D$2-D$3)=0,"OK","ERRORE")</f>
        <v>OK</v>
      </c>
      <c r="E4" s="38" t="str">
        <f aca="false">+IF(ABS(E$2-E$3)=0,"OK","ERRORE")</f>
        <v>OK</v>
      </c>
      <c r="F4" s="38" t="str">
        <f aca="false">+IF(ABS(F$2-F$3)=0,"OK","ERRORE")</f>
        <v>OK</v>
      </c>
      <c r="G4" s="38" t="str">
        <f aca="false">+IF(ABS(G$2-G$3)=0,"OK","ERRORE")</f>
        <v>OK</v>
      </c>
    </row>
    <row r="11" customFormat="false" ht="15" hidden="false" customHeight="false" outlineLevel="0" collapsed="false">
      <c r="C1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" activeCellId="0" sqref="AU4"/>
    </sheetView>
  </sheetViews>
  <sheetFormatPr defaultColWidth="8.54296875" defaultRowHeight="15" zeroHeight="false" outlineLevelRow="0" outlineLevelCol="0"/>
  <cols>
    <col collapsed="false" customWidth="true" hidden="false" outlineLevel="0" max="3" min="3" style="40" width="31.86"/>
    <col collapsed="false" customWidth="true" hidden="false" outlineLevel="0" max="4" min="4" style="0" width="13.28"/>
    <col collapsed="false" customWidth="true" hidden="false" outlineLevel="0" max="5" min="5" style="0" width="11.43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101.25" hidden="false" customHeight="false" outlineLevel="0" collapsed="false">
      <c r="A1" s="41" t="s">
        <v>138</v>
      </c>
      <c r="B1" s="41" t="s">
        <v>139</v>
      </c>
      <c r="C1" s="42" t="s">
        <v>140</v>
      </c>
      <c r="D1" s="43" t="s">
        <v>141</v>
      </c>
      <c r="E1" s="43" t="s">
        <v>142</v>
      </c>
      <c r="F1" s="41" t="s">
        <v>143</v>
      </c>
      <c r="G1" s="44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150</v>
      </c>
      <c r="N1" s="43" t="s">
        <v>151</v>
      </c>
      <c r="O1" s="43" t="s">
        <v>152</v>
      </c>
      <c r="P1" s="44" t="s">
        <v>153</v>
      </c>
      <c r="Q1" s="44" t="s">
        <v>154</v>
      </c>
      <c r="R1" s="41" t="s">
        <v>155</v>
      </c>
      <c r="S1" s="41" t="s">
        <v>156</v>
      </c>
      <c r="T1" s="41" t="s">
        <v>157</v>
      </c>
      <c r="U1" s="41" t="s">
        <v>158</v>
      </c>
      <c r="V1" s="41" t="s">
        <v>159</v>
      </c>
      <c r="W1" s="41" t="s">
        <v>160</v>
      </c>
      <c r="X1" s="41" t="s">
        <v>161</v>
      </c>
      <c r="Y1" s="43" t="s">
        <v>162</v>
      </c>
      <c r="Z1" s="44" t="s">
        <v>163</v>
      </c>
      <c r="AA1" s="44" t="s">
        <v>164</v>
      </c>
      <c r="AB1" s="44" t="s">
        <v>165</v>
      </c>
      <c r="AC1" s="41" t="s">
        <v>166</v>
      </c>
      <c r="AD1" s="41" t="s">
        <v>167</v>
      </c>
      <c r="AE1" s="44" t="s">
        <v>168</v>
      </c>
      <c r="AF1" s="44" t="s">
        <v>169</v>
      </c>
      <c r="AG1" s="44" t="s">
        <v>170</v>
      </c>
      <c r="AH1" s="41" t="s">
        <v>171</v>
      </c>
      <c r="AI1" s="41" t="s">
        <v>172</v>
      </c>
      <c r="AJ1" s="41" t="s">
        <v>173</v>
      </c>
      <c r="AK1" s="41" t="s">
        <v>174</v>
      </c>
      <c r="AL1" s="41" t="s">
        <v>175</v>
      </c>
      <c r="AM1" s="41" t="s">
        <v>176</v>
      </c>
      <c r="AN1" s="43" t="s">
        <v>177</v>
      </c>
      <c r="AO1" s="44" t="s">
        <v>178</v>
      </c>
      <c r="AP1" s="44" t="s">
        <v>179</v>
      </c>
      <c r="AQ1" s="44" t="s">
        <v>180</v>
      </c>
      <c r="AR1" s="44" t="s">
        <v>181</v>
      </c>
      <c r="AS1" s="44" t="s">
        <v>182</v>
      </c>
      <c r="AT1" s="41" t="s">
        <v>183</v>
      </c>
      <c r="AU1" s="45" t="s">
        <v>184</v>
      </c>
    </row>
    <row r="2" customFormat="false" ht="90" hidden="false" customHeight="false" outlineLevel="0" collapsed="false">
      <c r="A2" s="46" t="s">
        <v>185</v>
      </c>
      <c r="B2" s="46" t="s">
        <v>186</v>
      </c>
      <c r="C2" s="47" t="s">
        <v>187</v>
      </c>
      <c r="D2" s="48" t="s">
        <v>188</v>
      </c>
      <c r="E2" s="48" t="s">
        <v>189</v>
      </c>
      <c r="F2" s="46" t="s">
        <v>190</v>
      </c>
      <c r="G2" s="49" t="s">
        <v>191</v>
      </c>
      <c r="H2" s="48" t="s">
        <v>192</v>
      </c>
      <c r="I2" s="48" t="s">
        <v>193</v>
      </c>
      <c r="J2" s="48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9" t="s">
        <v>53</v>
      </c>
      <c r="Q2" s="49" t="s">
        <v>53</v>
      </c>
      <c r="R2" s="46" t="s">
        <v>200</v>
      </c>
      <c r="S2" s="46" t="s">
        <v>201</v>
      </c>
      <c r="T2" s="46" t="s">
        <v>202</v>
      </c>
      <c r="U2" s="46" t="s">
        <v>203</v>
      </c>
      <c r="V2" s="46" t="s">
        <v>204</v>
      </c>
      <c r="W2" s="46" t="s">
        <v>205</v>
      </c>
      <c r="X2" s="46" t="s">
        <v>206</v>
      </c>
      <c r="Y2" s="48" t="s">
        <v>207</v>
      </c>
      <c r="Z2" s="49" t="s">
        <v>52</v>
      </c>
      <c r="AA2" s="49" t="s">
        <v>53</v>
      </c>
      <c r="AB2" s="49" t="s">
        <v>53</v>
      </c>
      <c r="AC2" s="46" t="s">
        <v>208</v>
      </c>
      <c r="AD2" s="46" t="s">
        <v>209</v>
      </c>
      <c r="AE2" s="49" t="s">
        <v>210</v>
      </c>
      <c r="AF2" s="49" t="s">
        <v>210</v>
      </c>
      <c r="AG2" s="49" t="s">
        <v>210</v>
      </c>
      <c r="AH2" s="46" t="s">
        <v>211</v>
      </c>
      <c r="AI2" s="46" t="s">
        <v>212</v>
      </c>
      <c r="AJ2" s="46" t="s">
        <v>213</v>
      </c>
      <c r="AK2" s="46" t="s">
        <v>214</v>
      </c>
      <c r="AL2" s="46" t="s">
        <v>215</v>
      </c>
      <c r="AM2" s="46" t="s">
        <v>216</v>
      </c>
      <c r="AN2" s="48" t="s">
        <v>217</v>
      </c>
      <c r="AO2" s="49" t="s">
        <v>48</v>
      </c>
      <c r="AP2" s="49" t="s">
        <v>48</v>
      </c>
      <c r="AQ2" s="49" t="s">
        <v>48</v>
      </c>
      <c r="AR2" s="49" t="s">
        <v>48</v>
      </c>
      <c r="AS2" s="49" t="s">
        <v>48</v>
      </c>
      <c r="AT2" s="46" t="s">
        <v>218</v>
      </c>
      <c r="AU2" s="50"/>
    </row>
    <row r="3" customFormat="false" ht="15" hidden="false" customHeight="false" outlineLevel="0" collapsed="false">
      <c r="A3" s="51"/>
      <c r="B3" s="51"/>
      <c r="C3" s="5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3"/>
    </row>
    <row r="4" customFormat="false" ht="15" hidden="false" customHeight="false" outlineLevel="0" collapsed="false">
      <c r="A4" s="54"/>
      <c r="B4" s="54"/>
      <c r="D4" s="54"/>
      <c r="E4" s="54"/>
      <c r="F4" s="54"/>
      <c r="G4" s="1"/>
      <c r="H4" s="54"/>
      <c r="I4" s="54"/>
      <c r="J4" s="54"/>
      <c r="K4" s="54"/>
      <c r="L4" s="54"/>
      <c r="M4" s="54"/>
      <c r="N4" s="54"/>
      <c r="O4" s="54"/>
      <c r="R4" s="54"/>
      <c r="S4" s="54"/>
      <c r="T4" s="54"/>
      <c r="U4" s="54"/>
      <c r="V4" s="54"/>
      <c r="W4" s="54"/>
      <c r="X4" s="54"/>
      <c r="Y4" s="54"/>
      <c r="AC4" s="54"/>
      <c r="AD4" s="54"/>
      <c r="AH4" s="54"/>
      <c r="AI4" s="54"/>
      <c r="AJ4" s="54"/>
      <c r="AK4" s="54"/>
      <c r="AL4" s="54"/>
      <c r="AM4" s="54"/>
      <c r="AN4" s="54"/>
      <c r="AT4" s="54"/>
    </row>
    <row r="5" customFormat="false" ht="15" hidden="false" customHeight="false" outlineLevel="0" collapsed="false">
      <c r="A5" s="54"/>
      <c r="B5" s="54"/>
      <c r="D5" s="54"/>
      <c r="E5" s="54"/>
      <c r="F5" s="54"/>
      <c r="H5" s="54"/>
      <c r="I5" s="54"/>
      <c r="J5" s="54"/>
      <c r="K5" s="54"/>
      <c r="L5" s="54"/>
      <c r="M5" s="54"/>
      <c r="N5" s="54"/>
      <c r="O5" s="54"/>
      <c r="R5" s="54"/>
      <c r="S5" s="54"/>
      <c r="T5" s="54"/>
      <c r="U5" s="54"/>
      <c r="V5" s="54"/>
      <c r="W5" s="54"/>
      <c r="X5" s="54"/>
      <c r="Y5" s="54"/>
      <c r="AC5" s="54"/>
      <c r="AD5" s="54"/>
      <c r="AH5" s="54"/>
      <c r="AI5" s="54"/>
      <c r="AJ5" s="54"/>
      <c r="AK5" s="54"/>
      <c r="AL5" s="54"/>
      <c r="AM5" s="54"/>
      <c r="AN5" s="54"/>
      <c r="AT5" s="54"/>
    </row>
    <row r="6" customFormat="false" ht="15" hidden="false" customHeight="false" outlineLevel="0" collapsed="false">
      <c r="A6" s="54"/>
      <c r="B6" s="54"/>
      <c r="D6" s="54"/>
      <c r="E6" s="54"/>
      <c r="F6" s="54"/>
      <c r="H6" s="54"/>
      <c r="I6" s="54"/>
      <c r="J6" s="54"/>
      <c r="K6" s="54"/>
      <c r="L6" s="54"/>
      <c r="M6" s="54"/>
      <c r="N6" s="54"/>
      <c r="O6" s="54"/>
      <c r="R6" s="54"/>
      <c r="S6" s="54"/>
      <c r="T6" s="54"/>
      <c r="U6" s="54"/>
      <c r="V6" s="54"/>
      <c r="W6" s="54"/>
      <c r="X6" s="54"/>
      <c r="Y6" s="54"/>
      <c r="AC6" s="54"/>
      <c r="AD6" s="54"/>
      <c r="AH6" s="54"/>
      <c r="AI6" s="54"/>
      <c r="AJ6" s="54"/>
      <c r="AK6" s="54"/>
      <c r="AL6" s="54"/>
      <c r="AM6" s="54"/>
      <c r="AN6" s="54"/>
      <c r="AT6" s="54"/>
    </row>
    <row r="7" customFormat="false" ht="15" hidden="false" customHeight="false" outlineLevel="0" collapsed="false">
      <c r="A7" s="54"/>
      <c r="B7" s="54"/>
      <c r="D7" s="54"/>
      <c r="E7" s="54"/>
      <c r="F7" s="54"/>
      <c r="H7" s="54"/>
      <c r="I7" s="54"/>
      <c r="J7" s="54"/>
      <c r="K7" s="54"/>
      <c r="L7" s="54"/>
      <c r="M7" s="54"/>
      <c r="N7" s="54"/>
      <c r="O7" s="54"/>
      <c r="R7" s="54"/>
      <c r="S7" s="54"/>
      <c r="T7" s="54"/>
      <c r="U7" s="54"/>
      <c r="V7" s="54"/>
      <c r="W7" s="54"/>
      <c r="X7" s="54"/>
      <c r="Y7" s="54"/>
      <c r="AC7" s="54"/>
      <c r="AD7" s="54"/>
      <c r="AH7" s="54"/>
      <c r="AI7" s="54"/>
      <c r="AJ7" s="54"/>
      <c r="AK7" s="54"/>
      <c r="AL7" s="54"/>
      <c r="AM7" s="54"/>
      <c r="AN7" s="54"/>
      <c r="AT7" s="54"/>
    </row>
    <row r="8" customFormat="false" ht="15" hidden="false" customHeight="false" outlineLevel="0" collapsed="false">
      <c r="A8" s="54"/>
      <c r="B8" s="54"/>
      <c r="D8" s="54"/>
      <c r="E8" s="54"/>
      <c r="F8" s="54"/>
      <c r="H8" s="54"/>
      <c r="I8" s="54"/>
      <c r="J8" s="54"/>
      <c r="K8" s="54"/>
      <c r="L8" s="54"/>
      <c r="M8" s="54"/>
      <c r="N8" s="54"/>
      <c r="O8" s="54"/>
      <c r="R8" s="54"/>
      <c r="S8" s="54"/>
      <c r="T8" s="54"/>
      <c r="U8" s="54"/>
      <c r="V8" s="54"/>
      <c r="W8" s="54"/>
      <c r="X8" s="54"/>
      <c r="Y8" s="54"/>
      <c r="AC8" s="54"/>
      <c r="AD8" s="54"/>
      <c r="AH8" s="54"/>
      <c r="AI8" s="54"/>
      <c r="AJ8" s="54"/>
      <c r="AK8" s="54"/>
      <c r="AL8" s="54"/>
      <c r="AM8" s="54"/>
      <c r="AN8" s="54"/>
      <c r="AT8" s="54"/>
    </row>
    <row r="9" customFormat="false" ht="15" hidden="false" customHeight="false" outlineLevel="0" collapsed="false">
      <c r="A9" s="54"/>
      <c r="B9" s="54"/>
      <c r="D9" s="54"/>
      <c r="E9" s="54"/>
      <c r="F9" s="54"/>
      <c r="H9" s="54"/>
      <c r="I9" s="54"/>
      <c r="J9" s="54"/>
      <c r="K9" s="54"/>
      <c r="L9" s="54"/>
      <c r="M9" s="54"/>
      <c r="N9" s="54"/>
      <c r="O9" s="54"/>
      <c r="R9" s="54"/>
      <c r="S9" s="54"/>
      <c r="T9" s="54"/>
      <c r="U9" s="54"/>
      <c r="V9" s="54"/>
      <c r="W9" s="54"/>
      <c r="X9" s="54"/>
      <c r="Y9" s="54"/>
      <c r="AC9" s="54"/>
      <c r="AD9" s="54"/>
      <c r="AH9" s="54"/>
      <c r="AI9" s="54"/>
      <c r="AJ9" s="54"/>
      <c r="AK9" s="54"/>
      <c r="AL9" s="54"/>
      <c r="AM9" s="54"/>
      <c r="AN9" s="54"/>
      <c r="AT9" s="54"/>
    </row>
    <row r="10" customFormat="false" ht="15" hidden="false" customHeight="false" outlineLevel="0" collapsed="false">
      <c r="A10" s="54"/>
      <c r="B10" s="54"/>
      <c r="D10" s="54"/>
      <c r="E10" s="54"/>
      <c r="F10" s="54"/>
      <c r="H10" s="54"/>
      <c r="I10" s="54"/>
      <c r="J10" s="54"/>
      <c r="K10" s="54"/>
      <c r="L10" s="54"/>
      <c r="M10" s="54"/>
      <c r="N10" s="54"/>
      <c r="O10" s="54"/>
      <c r="R10" s="54"/>
      <c r="S10" s="54"/>
      <c r="T10" s="54"/>
      <c r="U10" s="54"/>
      <c r="V10" s="54"/>
      <c r="W10" s="54"/>
      <c r="X10" s="54"/>
      <c r="Y10" s="54"/>
      <c r="AC10" s="54"/>
      <c r="AD10" s="54"/>
      <c r="AH10" s="54"/>
      <c r="AI10" s="54"/>
      <c r="AJ10" s="54"/>
      <c r="AK10" s="54"/>
      <c r="AL10" s="54"/>
      <c r="AM10" s="54"/>
      <c r="AN10" s="54"/>
      <c r="AT10" s="54"/>
    </row>
    <row r="11" customFormat="false" ht="15" hidden="false" customHeight="false" outlineLevel="0" collapsed="false">
      <c r="A11" s="54"/>
      <c r="B11" s="54"/>
      <c r="D11" s="54"/>
      <c r="E11" s="54"/>
      <c r="F11" s="54"/>
      <c r="H11" s="54"/>
      <c r="I11" s="54"/>
      <c r="J11" s="54"/>
      <c r="K11" s="54"/>
      <c r="L11" s="54"/>
      <c r="M11" s="54"/>
      <c r="N11" s="54"/>
      <c r="O11" s="54"/>
      <c r="R11" s="54"/>
      <c r="S11" s="54"/>
      <c r="T11" s="54"/>
      <c r="U11" s="54"/>
      <c r="V11" s="54"/>
      <c r="W11" s="54"/>
      <c r="X11" s="54"/>
      <c r="Y11" s="54"/>
      <c r="AC11" s="54"/>
      <c r="AD11" s="54"/>
      <c r="AH11" s="54"/>
      <c r="AI11" s="54"/>
      <c r="AJ11" s="54"/>
      <c r="AK11" s="54"/>
      <c r="AL11" s="54"/>
      <c r="AM11" s="54"/>
      <c r="AN11" s="54"/>
      <c r="AT11" s="54"/>
    </row>
    <row r="12" customFormat="false" ht="15" hidden="false" customHeight="false" outlineLevel="0" collapsed="false">
      <c r="A12" s="54"/>
      <c r="B12" s="54"/>
      <c r="D12" s="54"/>
      <c r="E12" s="54"/>
      <c r="F12" s="54"/>
      <c r="H12" s="54"/>
      <c r="I12" s="54"/>
      <c r="J12" s="54"/>
      <c r="K12" s="54"/>
      <c r="L12" s="54"/>
      <c r="M12" s="54"/>
      <c r="N12" s="54"/>
      <c r="O12" s="54"/>
      <c r="R12" s="54"/>
      <c r="S12" s="54"/>
      <c r="T12" s="54"/>
      <c r="U12" s="54"/>
      <c r="V12" s="54"/>
      <c r="W12" s="54"/>
      <c r="X12" s="54"/>
      <c r="Y12" s="54"/>
      <c r="AC12" s="54"/>
      <c r="AD12" s="54"/>
      <c r="AH12" s="54"/>
      <c r="AI12" s="54"/>
      <c r="AJ12" s="54"/>
      <c r="AK12" s="54"/>
      <c r="AL12" s="54"/>
      <c r="AM12" s="54"/>
      <c r="AN12" s="54"/>
      <c r="AT12" s="54"/>
    </row>
    <row r="13" customFormat="false" ht="15" hidden="false" customHeight="false" outlineLevel="0" collapsed="false">
      <c r="A13" s="54"/>
      <c r="B13" s="54"/>
      <c r="D13" s="54"/>
      <c r="E13" s="54"/>
      <c r="F13" s="54"/>
      <c r="H13" s="54"/>
      <c r="I13" s="54"/>
      <c r="J13" s="54"/>
      <c r="K13" s="54"/>
      <c r="L13" s="54"/>
      <c r="M13" s="54"/>
      <c r="N13" s="54"/>
      <c r="O13" s="54"/>
      <c r="R13" s="54"/>
      <c r="S13" s="54"/>
      <c r="T13" s="54"/>
      <c r="U13" s="54"/>
      <c r="V13" s="54"/>
      <c r="W13" s="54"/>
      <c r="X13" s="54"/>
      <c r="Y13" s="54"/>
      <c r="AC13" s="54"/>
      <c r="AD13" s="54"/>
      <c r="AH13" s="54"/>
      <c r="AI13" s="54"/>
      <c r="AJ13" s="54"/>
      <c r="AK13" s="54"/>
      <c r="AL13" s="54"/>
      <c r="AM13" s="54"/>
      <c r="AN13" s="54"/>
      <c r="AT13" s="54"/>
    </row>
    <row r="14" customFormat="false" ht="15" hidden="false" customHeight="false" outlineLevel="0" collapsed="false">
      <c r="A14" s="54"/>
      <c r="B14" s="54"/>
      <c r="D14" s="54"/>
      <c r="E14" s="54"/>
      <c r="F14" s="54"/>
      <c r="H14" s="54"/>
      <c r="I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  <c r="X14" s="54"/>
      <c r="Y14" s="54"/>
      <c r="AC14" s="54"/>
      <c r="AD14" s="54"/>
      <c r="AH14" s="54"/>
      <c r="AI14" s="54"/>
      <c r="AJ14" s="54"/>
      <c r="AK14" s="54"/>
      <c r="AL14" s="54"/>
      <c r="AM14" s="54"/>
      <c r="AN14" s="54"/>
      <c r="AT14" s="54"/>
    </row>
    <row r="15" customFormat="false" ht="15" hidden="false" customHeight="false" outlineLevel="0" collapsed="false">
      <c r="A15" s="54"/>
      <c r="B15" s="54"/>
      <c r="D15" s="54"/>
      <c r="E15" s="54"/>
      <c r="F15" s="54"/>
      <c r="H15" s="54"/>
      <c r="I15" s="54"/>
      <c r="J15" s="54"/>
      <c r="K15" s="54"/>
      <c r="L15" s="54"/>
      <c r="M15" s="54"/>
      <c r="N15" s="54"/>
      <c r="O15" s="54"/>
      <c r="R15" s="54"/>
      <c r="S15" s="54"/>
      <c r="T15" s="54"/>
      <c r="U15" s="54"/>
      <c r="V15" s="54"/>
      <c r="W15" s="54"/>
      <c r="X15" s="54"/>
      <c r="Y15" s="54"/>
      <c r="AC15" s="54"/>
      <c r="AD15" s="54"/>
      <c r="AH15" s="54"/>
      <c r="AI15" s="54"/>
      <c r="AJ15" s="54"/>
      <c r="AK15" s="54"/>
      <c r="AL15" s="54"/>
      <c r="AM15" s="54"/>
      <c r="AN15" s="54"/>
      <c r="AT15" s="54"/>
    </row>
    <row r="16" customFormat="false" ht="15" hidden="false" customHeight="false" outlineLevel="0" collapsed="false">
      <c r="A16" s="54"/>
      <c r="B16" s="54"/>
      <c r="D16" s="54"/>
      <c r="E16" s="54"/>
      <c r="F16" s="54"/>
      <c r="H16" s="54"/>
      <c r="I16" s="54"/>
      <c r="J16" s="54"/>
      <c r="K16" s="54"/>
      <c r="L16" s="54"/>
      <c r="M16" s="54"/>
      <c r="N16" s="54"/>
      <c r="O16" s="54"/>
      <c r="R16" s="54"/>
      <c r="S16" s="54"/>
      <c r="T16" s="54"/>
      <c r="U16" s="54"/>
      <c r="V16" s="54"/>
      <c r="W16" s="54"/>
      <c r="X16" s="54"/>
      <c r="Y16" s="54"/>
      <c r="AC16" s="54"/>
      <c r="AD16" s="54"/>
      <c r="AH16" s="54"/>
      <c r="AI16" s="54"/>
      <c r="AJ16" s="54"/>
      <c r="AK16" s="54"/>
      <c r="AL16" s="54"/>
      <c r="AM16" s="54"/>
      <c r="AN16" s="54"/>
      <c r="AT16" s="54"/>
    </row>
    <row r="17" customFormat="false" ht="15" hidden="false" customHeight="false" outlineLevel="0" collapsed="false">
      <c r="A17" s="54"/>
      <c r="B17" s="54"/>
      <c r="D17" s="54"/>
      <c r="E17" s="54"/>
      <c r="F17" s="54"/>
      <c r="H17" s="54"/>
      <c r="I17" s="54"/>
      <c r="J17" s="54"/>
      <c r="K17" s="54"/>
      <c r="L17" s="54"/>
      <c r="M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AC17" s="54"/>
      <c r="AD17" s="54"/>
      <c r="AH17" s="54"/>
      <c r="AI17" s="54"/>
      <c r="AJ17" s="54"/>
      <c r="AK17" s="54"/>
      <c r="AL17" s="54"/>
      <c r="AM17" s="54"/>
      <c r="AN17" s="54"/>
      <c r="AT17" s="54"/>
    </row>
    <row r="18" customFormat="false" ht="15" hidden="false" customHeight="false" outlineLevel="0" collapsed="false">
      <c r="A18" s="54"/>
      <c r="B18" s="54"/>
      <c r="D18" s="54"/>
      <c r="E18" s="54"/>
      <c r="F18" s="54"/>
      <c r="H18" s="54"/>
      <c r="I18" s="54"/>
      <c r="J18" s="54"/>
      <c r="K18" s="54"/>
      <c r="L18" s="54"/>
      <c r="M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AC18" s="54"/>
      <c r="AD18" s="54"/>
      <c r="AH18" s="54"/>
      <c r="AI18" s="54"/>
      <c r="AJ18" s="54"/>
      <c r="AK18" s="54"/>
      <c r="AL18" s="54"/>
      <c r="AM18" s="54"/>
      <c r="AN18" s="54"/>
      <c r="AT18" s="54"/>
    </row>
    <row r="19" customFormat="false" ht="15" hidden="false" customHeight="false" outlineLevel="0" collapsed="false">
      <c r="A19" s="54"/>
      <c r="B19" s="54"/>
      <c r="D19" s="54"/>
      <c r="E19" s="54"/>
      <c r="F19" s="54"/>
      <c r="H19" s="54"/>
      <c r="I19" s="54"/>
      <c r="J19" s="54"/>
      <c r="K19" s="54"/>
      <c r="L19" s="54"/>
      <c r="M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AC19" s="54"/>
      <c r="AD19" s="54"/>
      <c r="AH19" s="54"/>
      <c r="AI19" s="54"/>
      <c r="AJ19" s="54"/>
      <c r="AK19" s="54"/>
      <c r="AL19" s="54"/>
      <c r="AM19" s="54"/>
      <c r="AN19" s="54"/>
      <c r="AT19" s="54"/>
    </row>
    <row r="20" customFormat="false" ht="15" hidden="false" customHeight="false" outlineLevel="0" collapsed="false">
      <c r="A20" s="54"/>
      <c r="B20" s="54"/>
      <c r="D20" s="54"/>
      <c r="E20" s="54"/>
      <c r="F20" s="54"/>
      <c r="H20" s="54"/>
      <c r="I20" s="54"/>
      <c r="J20" s="54"/>
      <c r="K20" s="54"/>
      <c r="L20" s="54"/>
      <c r="M20" s="54"/>
      <c r="N20" s="54"/>
      <c r="O20" s="54"/>
      <c r="R20" s="54"/>
      <c r="S20" s="54"/>
      <c r="T20" s="54"/>
      <c r="U20" s="54"/>
      <c r="V20" s="54"/>
      <c r="W20" s="54"/>
      <c r="X20" s="54"/>
      <c r="Y20" s="54"/>
      <c r="AC20" s="54"/>
      <c r="AD20" s="54"/>
      <c r="AH20" s="54"/>
      <c r="AI20" s="54"/>
      <c r="AJ20" s="54"/>
      <c r="AK20" s="54"/>
      <c r="AL20" s="54"/>
      <c r="AM20" s="54"/>
      <c r="AN20" s="54"/>
      <c r="AT20" s="54"/>
    </row>
    <row r="21" customFormat="false" ht="15" hidden="false" customHeight="false" outlineLevel="0" collapsed="false">
      <c r="A21" s="54"/>
      <c r="B21" s="54"/>
      <c r="D21" s="54"/>
      <c r="E21" s="54"/>
      <c r="F21" s="54"/>
      <c r="H21" s="54"/>
      <c r="I21" s="54"/>
      <c r="J21" s="54"/>
      <c r="K21" s="54"/>
      <c r="L21" s="54"/>
      <c r="M21" s="54"/>
      <c r="N21" s="54"/>
      <c r="O21" s="54"/>
      <c r="R21" s="54"/>
      <c r="S21" s="54"/>
      <c r="T21" s="54"/>
      <c r="U21" s="54"/>
      <c r="V21" s="54"/>
      <c r="W21" s="54"/>
      <c r="X21" s="54"/>
      <c r="Y21" s="54"/>
      <c r="AC21" s="54"/>
      <c r="AD21" s="54"/>
      <c r="AH21" s="54"/>
      <c r="AI21" s="54"/>
      <c r="AJ21" s="54"/>
      <c r="AK21" s="54"/>
      <c r="AL21" s="54"/>
      <c r="AM21" s="54"/>
      <c r="AN21" s="54"/>
      <c r="AT21" s="54"/>
    </row>
    <row r="22" customFormat="false" ht="15" hidden="false" customHeight="false" outlineLevel="0" collapsed="false">
      <c r="A22" s="54"/>
      <c r="B22" s="54"/>
      <c r="D22" s="54"/>
      <c r="E22" s="54"/>
      <c r="F22" s="54"/>
      <c r="H22" s="54"/>
      <c r="I22" s="54"/>
      <c r="J22" s="54"/>
      <c r="K22" s="54"/>
      <c r="L22" s="54"/>
      <c r="M22" s="54"/>
      <c r="N22" s="54"/>
      <c r="O22" s="54"/>
      <c r="R22" s="54"/>
      <c r="S22" s="54"/>
      <c r="T22" s="54"/>
      <c r="U22" s="54"/>
      <c r="V22" s="54"/>
      <c r="W22" s="54"/>
      <c r="X22" s="54"/>
      <c r="Y22" s="54"/>
      <c r="AC22" s="54"/>
      <c r="AD22" s="54"/>
      <c r="AH22" s="54"/>
      <c r="AI22" s="54"/>
      <c r="AJ22" s="54"/>
      <c r="AK22" s="54"/>
      <c r="AL22" s="54"/>
      <c r="AM22" s="54"/>
      <c r="AN22" s="54"/>
      <c r="AT22" s="54"/>
    </row>
    <row r="23" customFormat="false" ht="15" hidden="false" customHeight="false" outlineLevel="0" collapsed="false">
      <c r="A23" s="54"/>
      <c r="B23" s="54"/>
      <c r="D23" s="54"/>
      <c r="E23" s="54"/>
      <c r="F23" s="54"/>
      <c r="H23" s="54"/>
      <c r="I23" s="54"/>
      <c r="J23" s="54"/>
      <c r="K23" s="54"/>
      <c r="L23" s="54"/>
      <c r="M23" s="54"/>
      <c r="N23" s="54"/>
      <c r="O23" s="54"/>
      <c r="R23" s="54"/>
      <c r="S23" s="54"/>
      <c r="T23" s="54"/>
      <c r="U23" s="54"/>
      <c r="V23" s="54"/>
      <c r="W23" s="54"/>
      <c r="X23" s="54"/>
      <c r="Y23" s="54"/>
      <c r="AC23" s="54"/>
      <c r="AD23" s="54"/>
      <c r="AH23" s="54"/>
      <c r="AI23" s="54"/>
      <c r="AJ23" s="54"/>
      <c r="AK23" s="54"/>
      <c r="AL23" s="54"/>
      <c r="AM23" s="54"/>
      <c r="AN23" s="54"/>
      <c r="AT23" s="54"/>
    </row>
    <row r="24" customFormat="false" ht="15" hidden="false" customHeight="false" outlineLevel="0" collapsed="false">
      <c r="A24" s="54"/>
      <c r="B24" s="54"/>
      <c r="D24" s="54"/>
      <c r="E24" s="54"/>
      <c r="F24" s="54"/>
      <c r="H24" s="54"/>
      <c r="I24" s="54"/>
      <c r="J24" s="54"/>
      <c r="K24" s="54"/>
      <c r="L24" s="54"/>
      <c r="M24" s="54"/>
      <c r="N24" s="54"/>
      <c r="O24" s="54"/>
      <c r="R24" s="54"/>
      <c r="S24" s="54"/>
      <c r="T24" s="54"/>
      <c r="U24" s="54"/>
      <c r="V24" s="54"/>
      <c r="W24" s="54"/>
      <c r="X24" s="54"/>
      <c r="Y24" s="54"/>
      <c r="AC24" s="54"/>
      <c r="AD24" s="54"/>
      <c r="AH24" s="54"/>
      <c r="AI24" s="54"/>
      <c r="AJ24" s="54"/>
      <c r="AK24" s="54"/>
      <c r="AL24" s="54"/>
      <c r="AM24" s="54"/>
      <c r="AN24" s="54"/>
      <c r="AT24" s="54"/>
    </row>
    <row r="25" customFormat="false" ht="15" hidden="false" customHeight="false" outlineLevel="0" collapsed="false">
      <c r="A25" s="54"/>
      <c r="B25" s="54"/>
      <c r="D25" s="54"/>
      <c r="E25" s="54"/>
      <c r="F25" s="54"/>
      <c r="H25" s="54"/>
      <c r="I25" s="54"/>
      <c r="J25" s="54"/>
      <c r="K25" s="54"/>
      <c r="L25" s="54"/>
      <c r="M25" s="54"/>
      <c r="N25" s="54"/>
      <c r="O25" s="54"/>
      <c r="R25" s="54"/>
      <c r="S25" s="54"/>
      <c r="T25" s="54"/>
      <c r="U25" s="54"/>
      <c r="V25" s="54"/>
      <c r="W25" s="54"/>
      <c r="X25" s="54"/>
      <c r="Y25" s="54"/>
      <c r="AC25" s="54"/>
      <c r="AD25" s="54"/>
      <c r="AH25" s="54"/>
      <c r="AI25" s="54"/>
      <c r="AJ25" s="54"/>
      <c r="AK25" s="54"/>
      <c r="AL25" s="54"/>
      <c r="AM25" s="54"/>
      <c r="AN25" s="54"/>
      <c r="AT25" s="54"/>
    </row>
    <row r="26" customFormat="false" ht="15" hidden="false" customHeight="false" outlineLevel="0" collapsed="false">
      <c r="A26" s="54"/>
      <c r="B26" s="54"/>
      <c r="D26" s="54"/>
      <c r="E26" s="54"/>
      <c r="F26" s="54"/>
      <c r="H26" s="54"/>
      <c r="I26" s="54"/>
      <c r="J26" s="54"/>
      <c r="K26" s="54"/>
      <c r="L26" s="54"/>
      <c r="M26" s="54"/>
      <c r="N26" s="54"/>
      <c r="O26" s="54"/>
      <c r="R26" s="54"/>
      <c r="S26" s="54"/>
      <c r="T26" s="54"/>
      <c r="U26" s="54"/>
      <c r="V26" s="54"/>
      <c r="W26" s="54"/>
      <c r="X26" s="54"/>
      <c r="Y26" s="54"/>
      <c r="AC26" s="54"/>
      <c r="AD26" s="54"/>
      <c r="AH26" s="54"/>
      <c r="AI26" s="54"/>
      <c r="AJ26" s="54"/>
      <c r="AK26" s="54"/>
      <c r="AL26" s="54"/>
      <c r="AM26" s="54"/>
      <c r="AN26" s="54"/>
      <c r="AT26" s="54"/>
    </row>
    <row r="27" customFormat="false" ht="15" hidden="false" customHeight="false" outlineLevel="0" collapsed="false">
      <c r="A27" s="54"/>
      <c r="B27" s="54"/>
      <c r="D27" s="54"/>
      <c r="E27" s="54"/>
      <c r="F27" s="54"/>
      <c r="H27" s="54"/>
      <c r="I27" s="54"/>
      <c r="J27" s="54"/>
      <c r="K27" s="54"/>
      <c r="L27" s="54"/>
      <c r="M27" s="54"/>
      <c r="N27" s="54"/>
      <c r="O27" s="54"/>
      <c r="R27" s="54"/>
      <c r="S27" s="54"/>
      <c r="T27" s="54"/>
      <c r="U27" s="54"/>
      <c r="V27" s="54"/>
      <c r="W27" s="54"/>
      <c r="X27" s="54"/>
      <c r="Y27" s="54"/>
      <c r="AC27" s="54"/>
      <c r="AD27" s="54"/>
      <c r="AH27" s="54"/>
      <c r="AI27" s="54"/>
      <c r="AJ27" s="54"/>
      <c r="AK27" s="54"/>
      <c r="AL27" s="54"/>
      <c r="AM27" s="54"/>
      <c r="AN27" s="54"/>
      <c r="AT27" s="54"/>
    </row>
    <row r="28" customFormat="false" ht="15" hidden="false" customHeight="false" outlineLevel="0" collapsed="false">
      <c r="A28" s="54"/>
      <c r="B28" s="54"/>
      <c r="D28" s="54"/>
      <c r="E28" s="54"/>
      <c r="F28" s="54"/>
      <c r="H28" s="54"/>
      <c r="I28" s="54"/>
      <c r="J28" s="54"/>
      <c r="K28" s="54"/>
      <c r="L28" s="54"/>
      <c r="M28" s="54"/>
      <c r="N28" s="54"/>
      <c r="O28" s="54"/>
      <c r="R28" s="54"/>
      <c r="S28" s="54"/>
      <c r="T28" s="54"/>
      <c r="U28" s="54"/>
      <c r="V28" s="54"/>
      <c r="W28" s="54"/>
      <c r="X28" s="54"/>
      <c r="Y28" s="54"/>
      <c r="AC28" s="54"/>
      <c r="AD28" s="54"/>
      <c r="AH28" s="54"/>
      <c r="AI28" s="54"/>
      <c r="AJ28" s="54"/>
      <c r="AK28" s="54"/>
      <c r="AL28" s="54"/>
      <c r="AM28" s="54"/>
      <c r="AN28" s="54"/>
      <c r="AT28" s="54"/>
    </row>
    <row r="29" customFormat="false" ht="15" hidden="false" customHeight="false" outlineLevel="0" collapsed="false">
      <c r="A29" s="54"/>
      <c r="B29" s="54"/>
      <c r="D29" s="54"/>
      <c r="E29" s="54"/>
      <c r="F29" s="54"/>
      <c r="H29" s="54"/>
      <c r="I29" s="54"/>
      <c r="J29" s="54"/>
      <c r="K29" s="54"/>
      <c r="L29" s="54"/>
      <c r="M29" s="54"/>
      <c r="N29" s="54"/>
      <c r="O29" s="54"/>
      <c r="R29" s="54"/>
      <c r="S29" s="54"/>
      <c r="T29" s="54"/>
      <c r="U29" s="54"/>
      <c r="V29" s="54"/>
      <c r="W29" s="54"/>
      <c r="X29" s="54"/>
      <c r="Y29" s="54"/>
      <c r="AC29" s="54"/>
      <c r="AD29" s="54"/>
      <c r="AH29" s="54"/>
      <c r="AI29" s="54"/>
      <c r="AJ29" s="54"/>
      <c r="AK29" s="54"/>
      <c r="AL29" s="54"/>
      <c r="AM29" s="54"/>
      <c r="AN29" s="54"/>
      <c r="AT29" s="54"/>
    </row>
    <row r="30" customFormat="false" ht="15" hidden="false" customHeight="false" outlineLevel="0" collapsed="false">
      <c r="A30" s="54"/>
      <c r="B30" s="54"/>
      <c r="D30" s="54"/>
      <c r="E30" s="54"/>
      <c r="F30" s="54"/>
      <c r="H30" s="54"/>
      <c r="I30" s="54"/>
      <c r="J30" s="54"/>
      <c r="K30" s="54"/>
      <c r="L30" s="54"/>
      <c r="M30" s="54"/>
      <c r="N30" s="54"/>
      <c r="O30" s="54"/>
      <c r="R30" s="54"/>
      <c r="S30" s="54"/>
      <c r="T30" s="54"/>
      <c r="U30" s="54"/>
      <c r="V30" s="54"/>
      <c r="W30" s="54"/>
      <c r="X30" s="54"/>
      <c r="Y30" s="54"/>
      <c r="AC30" s="54"/>
      <c r="AD30" s="54"/>
      <c r="AH30" s="54"/>
      <c r="AI30" s="54"/>
      <c r="AJ30" s="54"/>
      <c r="AK30" s="54"/>
      <c r="AL30" s="54"/>
      <c r="AM30" s="54"/>
      <c r="AN30" s="54"/>
      <c r="AT30" s="54"/>
    </row>
    <row r="31" customFormat="false" ht="15" hidden="false" customHeight="false" outlineLevel="0" collapsed="false">
      <c r="A31" s="54"/>
      <c r="B31" s="54"/>
      <c r="D31" s="54"/>
      <c r="E31" s="54"/>
      <c r="F31" s="54"/>
      <c r="H31" s="54"/>
      <c r="I31" s="54"/>
      <c r="J31" s="54"/>
      <c r="K31" s="54"/>
      <c r="L31" s="54"/>
      <c r="M31" s="54"/>
      <c r="N31" s="54"/>
      <c r="O31" s="54"/>
      <c r="R31" s="54"/>
      <c r="S31" s="54"/>
      <c r="T31" s="54"/>
      <c r="U31" s="54"/>
      <c r="V31" s="54"/>
      <c r="W31" s="54"/>
      <c r="X31" s="54"/>
      <c r="Y31" s="54"/>
      <c r="AC31" s="54"/>
      <c r="AD31" s="54"/>
      <c r="AH31" s="54"/>
      <c r="AI31" s="54"/>
      <c r="AJ31" s="54"/>
      <c r="AK31" s="54"/>
      <c r="AL31" s="54"/>
      <c r="AM31" s="54"/>
      <c r="AN31" s="54"/>
      <c r="AT31" s="54"/>
    </row>
    <row r="32" customFormat="false" ht="15" hidden="false" customHeight="false" outlineLevel="0" collapsed="false">
      <c r="A32" s="54"/>
      <c r="B32" s="54"/>
      <c r="D32" s="54"/>
      <c r="E32" s="54"/>
      <c r="F32" s="54"/>
      <c r="H32" s="54"/>
      <c r="I32" s="54"/>
      <c r="J32" s="54"/>
      <c r="K32" s="54"/>
      <c r="L32" s="54"/>
      <c r="M32" s="54"/>
      <c r="N32" s="54"/>
      <c r="O32" s="54"/>
      <c r="R32" s="54"/>
      <c r="S32" s="54"/>
      <c r="T32" s="54"/>
      <c r="U32" s="54"/>
      <c r="V32" s="54"/>
      <c r="W32" s="54"/>
      <c r="X32" s="54"/>
      <c r="Y32" s="54"/>
      <c r="AC32" s="54"/>
      <c r="AD32" s="54"/>
      <c r="AH32" s="54"/>
      <c r="AI32" s="54"/>
      <c r="AJ32" s="54"/>
      <c r="AK32" s="54"/>
      <c r="AL32" s="54"/>
      <c r="AM32" s="54"/>
      <c r="AN32" s="54"/>
      <c r="AT32" s="54"/>
    </row>
    <row r="33" customFormat="false" ht="15" hidden="false" customHeight="false" outlineLevel="0" collapsed="false">
      <c r="A33" s="54"/>
      <c r="B33" s="54"/>
      <c r="D33" s="54"/>
      <c r="E33" s="54"/>
      <c r="F33" s="54"/>
      <c r="H33" s="54"/>
      <c r="I33" s="54"/>
      <c r="J33" s="54"/>
      <c r="K33" s="54"/>
      <c r="L33" s="54"/>
      <c r="M33" s="54"/>
      <c r="N33" s="54"/>
      <c r="O33" s="54"/>
      <c r="R33" s="54"/>
      <c r="S33" s="54"/>
      <c r="T33" s="54"/>
      <c r="U33" s="54"/>
      <c r="V33" s="54"/>
      <c r="W33" s="54"/>
      <c r="X33" s="54"/>
      <c r="Y33" s="54"/>
      <c r="AC33" s="54"/>
      <c r="AD33" s="54"/>
      <c r="AH33" s="54"/>
      <c r="AI33" s="54"/>
      <c r="AJ33" s="54"/>
      <c r="AK33" s="54"/>
      <c r="AL33" s="54"/>
      <c r="AM33" s="54"/>
      <c r="AN33" s="54"/>
      <c r="AT33" s="54"/>
    </row>
    <row r="34" customFormat="false" ht="15" hidden="false" customHeight="false" outlineLevel="0" collapsed="false">
      <c r="A34" s="54"/>
      <c r="B34" s="54"/>
      <c r="D34" s="54"/>
      <c r="E34" s="54"/>
      <c r="F34" s="54"/>
      <c r="H34" s="54"/>
      <c r="I34" s="54"/>
      <c r="J34" s="54"/>
      <c r="K34" s="54"/>
      <c r="L34" s="54"/>
      <c r="M34" s="54"/>
      <c r="N34" s="54"/>
      <c r="O34" s="54"/>
      <c r="R34" s="54"/>
      <c r="S34" s="54"/>
      <c r="T34" s="54"/>
      <c r="U34" s="54"/>
      <c r="V34" s="54"/>
      <c r="W34" s="54"/>
      <c r="X34" s="54"/>
      <c r="Y34" s="54"/>
      <c r="AC34" s="54"/>
      <c r="AD34" s="54"/>
      <c r="AH34" s="54"/>
      <c r="AI34" s="54"/>
      <c r="AJ34" s="54"/>
      <c r="AK34" s="54"/>
      <c r="AL34" s="54"/>
      <c r="AM34" s="54"/>
      <c r="AN34" s="54"/>
      <c r="AT34" s="54"/>
    </row>
    <row r="35" customFormat="false" ht="15" hidden="false" customHeight="false" outlineLevel="0" collapsed="false">
      <c r="A35" s="54"/>
      <c r="B35" s="54"/>
      <c r="D35" s="54"/>
      <c r="E35" s="54"/>
      <c r="F35" s="54"/>
      <c r="H35" s="54"/>
      <c r="I35" s="54"/>
      <c r="J35" s="54"/>
      <c r="K35" s="54"/>
      <c r="L35" s="54"/>
      <c r="M35" s="54"/>
      <c r="N35" s="54"/>
      <c r="O35" s="54"/>
      <c r="R35" s="54"/>
      <c r="S35" s="54"/>
      <c r="T35" s="54"/>
      <c r="U35" s="54"/>
      <c r="V35" s="54"/>
      <c r="W35" s="54"/>
      <c r="X35" s="54"/>
      <c r="Y35" s="54"/>
      <c r="AC35" s="54"/>
      <c r="AD35" s="54"/>
      <c r="AH35" s="54"/>
      <c r="AI35" s="54"/>
      <c r="AJ35" s="54"/>
      <c r="AK35" s="54"/>
      <c r="AL35" s="54"/>
      <c r="AM35" s="54"/>
      <c r="AN35" s="54"/>
      <c r="AT35" s="54"/>
    </row>
    <row r="36" customFormat="false" ht="15" hidden="false" customHeight="false" outlineLevel="0" collapsed="false">
      <c r="A36" s="54"/>
      <c r="B36" s="54"/>
      <c r="D36" s="54"/>
      <c r="E36" s="54"/>
      <c r="F36" s="54"/>
      <c r="H36" s="54"/>
      <c r="I36" s="54"/>
      <c r="J36" s="54"/>
      <c r="K36" s="54"/>
      <c r="L36" s="54"/>
      <c r="M36" s="54"/>
      <c r="N36" s="54"/>
      <c r="O36" s="54"/>
      <c r="R36" s="54"/>
      <c r="S36" s="54"/>
      <c r="T36" s="54"/>
      <c r="U36" s="54"/>
      <c r="V36" s="54"/>
      <c r="W36" s="54"/>
      <c r="X36" s="54"/>
      <c r="Y36" s="54"/>
      <c r="AC36" s="54"/>
      <c r="AD36" s="54"/>
      <c r="AH36" s="54"/>
      <c r="AI36" s="54"/>
      <c r="AJ36" s="54"/>
      <c r="AK36" s="54"/>
      <c r="AL36" s="54"/>
      <c r="AM36" s="54"/>
      <c r="AN36" s="54"/>
      <c r="AT36" s="54"/>
    </row>
    <row r="37" customFormat="false" ht="15" hidden="false" customHeight="false" outlineLevel="0" collapsed="false">
      <c r="A37" s="54"/>
      <c r="B37" s="54"/>
      <c r="D37" s="54"/>
      <c r="E37" s="54"/>
      <c r="F37" s="54"/>
      <c r="H37" s="54"/>
      <c r="I37" s="54"/>
      <c r="J37" s="54"/>
      <c r="K37" s="54"/>
      <c r="L37" s="54"/>
      <c r="M37" s="54"/>
      <c r="N37" s="54"/>
      <c r="O37" s="54"/>
      <c r="R37" s="54"/>
      <c r="S37" s="54"/>
      <c r="T37" s="54"/>
      <c r="U37" s="54"/>
      <c r="V37" s="54"/>
      <c r="W37" s="54"/>
      <c r="X37" s="54"/>
      <c r="Y37" s="54"/>
      <c r="AC37" s="54"/>
      <c r="AD37" s="54"/>
      <c r="AH37" s="54"/>
      <c r="AI37" s="54"/>
      <c r="AJ37" s="54"/>
      <c r="AK37" s="54"/>
      <c r="AL37" s="54"/>
      <c r="AM37" s="54"/>
      <c r="AN37" s="54"/>
      <c r="AT37" s="54"/>
    </row>
    <row r="38" customFormat="false" ht="15" hidden="false" customHeight="false" outlineLevel="0" collapsed="false">
      <c r="A38" s="54"/>
      <c r="B38" s="54"/>
      <c r="D38" s="54"/>
      <c r="E38" s="54"/>
      <c r="F38" s="54"/>
      <c r="H38" s="54"/>
      <c r="I38" s="54"/>
      <c r="J38" s="54"/>
      <c r="K38" s="54"/>
      <c r="L38" s="54"/>
      <c r="M38" s="54"/>
      <c r="N38" s="54"/>
      <c r="O38" s="54"/>
      <c r="R38" s="54"/>
      <c r="S38" s="54"/>
      <c r="T38" s="54"/>
      <c r="U38" s="54"/>
      <c r="V38" s="54"/>
      <c r="W38" s="54"/>
      <c r="X38" s="54"/>
      <c r="Y38" s="54"/>
      <c r="AC38" s="54"/>
      <c r="AD38" s="54"/>
      <c r="AH38" s="54"/>
      <c r="AI38" s="54"/>
      <c r="AJ38" s="54"/>
      <c r="AK38" s="54"/>
      <c r="AL38" s="54"/>
      <c r="AM38" s="54"/>
      <c r="AN38" s="54"/>
      <c r="AT38" s="54"/>
    </row>
    <row r="39" customFormat="false" ht="15" hidden="false" customHeight="false" outlineLevel="0" collapsed="false">
      <c r="A39" s="54"/>
      <c r="B39" s="54"/>
      <c r="D39" s="54"/>
      <c r="E39" s="54"/>
      <c r="F39" s="54"/>
      <c r="H39" s="54"/>
      <c r="I39" s="54"/>
      <c r="J39" s="54"/>
      <c r="K39" s="54"/>
      <c r="L39" s="54"/>
      <c r="M39" s="54"/>
      <c r="N39" s="54"/>
      <c r="O39" s="54"/>
      <c r="R39" s="54"/>
      <c r="S39" s="54"/>
      <c r="T39" s="54"/>
      <c r="U39" s="54"/>
      <c r="V39" s="54"/>
      <c r="W39" s="54"/>
      <c r="X39" s="54"/>
      <c r="Y39" s="54"/>
      <c r="AC39" s="54"/>
      <c r="AD39" s="54"/>
      <c r="AH39" s="54"/>
      <c r="AI39" s="54"/>
      <c r="AJ39" s="54"/>
      <c r="AK39" s="54"/>
      <c r="AL39" s="54"/>
      <c r="AM39" s="54"/>
      <c r="AN39" s="54"/>
      <c r="AT39" s="54"/>
    </row>
    <row r="40" customFormat="false" ht="15" hidden="false" customHeight="false" outlineLevel="0" collapsed="false">
      <c r="A40" s="54"/>
      <c r="B40" s="54"/>
      <c r="D40" s="54"/>
      <c r="E40" s="54"/>
      <c r="F40" s="54"/>
      <c r="H40" s="54"/>
      <c r="I40" s="54"/>
      <c r="J40" s="54"/>
      <c r="K40" s="54"/>
      <c r="L40" s="54"/>
      <c r="M40" s="54"/>
      <c r="N40" s="54"/>
      <c r="O40" s="54"/>
      <c r="R40" s="54"/>
      <c r="S40" s="54"/>
      <c r="T40" s="54"/>
      <c r="U40" s="54"/>
      <c r="V40" s="54"/>
      <c r="W40" s="54"/>
      <c r="X40" s="54"/>
      <c r="Y40" s="54"/>
      <c r="AC40" s="54"/>
      <c r="AD40" s="54"/>
      <c r="AH40" s="54"/>
      <c r="AI40" s="54"/>
      <c r="AJ40" s="54"/>
      <c r="AK40" s="54"/>
      <c r="AL40" s="54"/>
      <c r="AM40" s="54"/>
      <c r="AN40" s="54"/>
      <c r="AT40" s="54"/>
    </row>
    <row r="41" customFormat="false" ht="15" hidden="false" customHeight="false" outlineLevel="0" collapsed="false">
      <c r="A41" s="54"/>
      <c r="B41" s="54"/>
      <c r="D41" s="54"/>
      <c r="E41" s="54"/>
      <c r="F41" s="54"/>
      <c r="H41" s="54"/>
      <c r="I41" s="54"/>
      <c r="J41" s="54"/>
      <c r="K41" s="54"/>
      <c r="L41" s="54"/>
      <c r="M41" s="54"/>
      <c r="N41" s="54"/>
      <c r="O41" s="54"/>
      <c r="R41" s="54"/>
      <c r="S41" s="54"/>
      <c r="T41" s="54"/>
      <c r="U41" s="54"/>
      <c r="V41" s="54"/>
      <c r="W41" s="54"/>
      <c r="X41" s="54"/>
      <c r="Y41" s="54"/>
      <c r="AC41" s="54"/>
      <c r="AD41" s="54"/>
      <c r="AH41" s="54"/>
      <c r="AI41" s="54"/>
      <c r="AJ41" s="54"/>
      <c r="AK41" s="54"/>
      <c r="AL41" s="54"/>
      <c r="AM41" s="54"/>
      <c r="AN41" s="54"/>
      <c r="AT41" s="54"/>
    </row>
    <row r="42" customFormat="false" ht="15" hidden="false" customHeight="false" outlineLevel="0" collapsed="false">
      <c r="A42" s="54"/>
      <c r="B42" s="54"/>
      <c r="D42" s="54"/>
      <c r="E42" s="54"/>
      <c r="F42" s="54"/>
      <c r="H42" s="54"/>
      <c r="I42" s="54"/>
      <c r="J42" s="54"/>
      <c r="K42" s="54"/>
      <c r="L42" s="54"/>
      <c r="M42" s="54"/>
      <c r="N42" s="54"/>
      <c r="O42" s="54"/>
      <c r="R42" s="54"/>
      <c r="S42" s="54"/>
      <c r="T42" s="54"/>
      <c r="U42" s="54"/>
      <c r="V42" s="54"/>
      <c r="W42" s="54"/>
      <c r="X42" s="54"/>
      <c r="Y42" s="54"/>
      <c r="AC42" s="54"/>
      <c r="AD42" s="54"/>
      <c r="AH42" s="54"/>
      <c r="AI42" s="54"/>
      <c r="AJ42" s="54"/>
      <c r="AK42" s="54"/>
      <c r="AL42" s="54"/>
      <c r="AM42" s="54"/>
      <c r="AN42" s="54"/>
      <c r="AT42" s="54"/>
    </row>
    <row r="43" customFormat="false" ht="15" hidden="false" customHeight="false" outlineLevel="0" collapsed="false">
      <c r="A43" s="54"/>
      <c r="B43" s="54"/>
      <c r="D43" s="54"/>
      <c r="E43" s="54"/>
      <c r="F43" s="54"/>
      <c r="H43" s="54"/>
      <c r="I43" s="54"/>
      <c r="J43" s="54"/>
      <c r="K43" s="54"/>
      <c r="L43" s="54"/>
      <c r="M43" s="54"/>
      <c r="N43" s="54"/>
      <c r="O43" s="54"/>
      <c r="R43" s="54"/>
      <c r="S43" s="54"/>
      <c r="T43" s="54"/>
      <c r="U43" s="54"/>
      <c r="V43" s="54"/>
      <c r="W43" s="54"/>
      <c r="X43" s="54"/>
      <c r="Y43" s="54"/>
      <c r="AC43" s="54"/>
      <c r="AD43" s="54"/>
      <c r="AH43" s="54"/>
      <c r="AI43" s="54"/>
      <c r="AJ43" s="54"/>
      <c r="AK43" s="54"/>
      <c r="AL43" s="54"/>
      <c r="AM43" s="54"/>
      <c r="AN43" s="54"/>
      <c r="AT43" s="54"/>
    </row>
    <row r="44" customFormat="false" ht="15" hidden="false" customHeight="false" outlineLevel="0" collapsed="false">
      <c r="A44" s="54"/>
      <c r="B44" s="54"/>
      <c r="D44" s="54"/>
      <c r="E44" s="54"/>
      <c r="F44" s="54"/>
      <c r="H44" s="54"/>
      <c r="I44" s="54"/>
      <c r="J44" s="54"/>
      <c r="K44" s="54"/>
      <c r="L44" s="54"/>
      <c r="M44" s="54"/>
      <c r="N44" s="54"/>
      <c r="O44" s="54"/>
      <c r="R44" s="54"/>
      <c r="S44" s="54"/>
      <c r="T44" s="54"/>
      <c r="U44" s="54"/>
      <c r="V44" s="54"/>
      <c r="W44" s="54"/>
      <c r="X44" s="54"/>
      <c r="Y44" s="54"/>
      <c r="AC44" s="54"/>
      <c r="AD44" s="54"/>
      <c r="AH44" s="54"/>
      <c r="AI44" s="54"/>
      <c r="AJ44" s="54"/>
      <c r="AK44" s="54"/>
      <c r="AL44" s="54"/>
      <c r="AM44" s="54"/>
      <c r="AN44" s="54"/>
      <c r="AT44" s="54"/>
    </row>
    <row r="45" customFormat="false" ht="15" hidden="false" customHeight="false" outlineLevel="0" collapsed="false">
      <c r="A45" s="54"/>
      <c r="B45" s="54"/>
      <c r="D45" s="54"/>
      <c r="E45" s="54"/>
      <c r="F45" s="54"/>
      <c r="H45" s="54"/>
      <c r="I45" s="54"/>
      <c r="J45" s="54"/>
      <c r="K45" s="54"/>
      <c r="L45" s="54"/>
      <c r="M45" s="54"/>
      <c r="N45" s="54"/>
      <c r="O45" s="54"/>
      <c r="R45" s="54"/>
      <c r="S45" s="54"/>
      <c r="T45" s="54"/>
      <c r="U45" s="54"/>
      <c r="V45" s="54"/>
      <c r="W45" s="54"/>
      <c r="X45" s="54"/>
      <c r="Y45" s="54"/>
      <c r="AC45" s="54"/>
      <c r="AD45" s="54"/>
      <c r="AH45" s="54"/>
      <c r="AI45" s="54"/>
      <c r="AJ45" s="54"/>
      <c r="AK45" s="54"/>
      <c r="AL45" s="54"/>
      <c r="AM45" s="54"/>
      <c r="AN45" s="54"/>
      <c r="AT45" s="54"/>
    </row>
    <row r="46" customFormat="false" ht="15" hidden="false" customHeight="false" outlineLevel="0" collapsed="false">
      <c r="A46" s="54"/>
      <c r="B46" s="54"/>
      <c r="D46" s="54"/>
      <c r="E46" s="54"/>
      <c r="F46" s="54"/>
      <c r="H46" s="54"/>
      <c r="I46" s="54"/>
      <c r="J46" s="54"/>
      <c r="K46" s="54"/>
      <c r="L46" s="54"/>
      <c r="M46" s="54"/>
      <c r="N46" s="54"/>
      <c r="O46" s="54"/>
      <c r="R46" s="54"/>
      <c r="S46" s="54"/>
      <c r="T46" s="54"/>
      <c r="U46" s="54"/>
      <c r="V46" s="54"/>
      <c r="W46" s="54"/>
      <c r="X46" s="54"/>
      <c r="Y46" s="54"/>
      <c r="AC46" s="54"/>
      <c r="AD46" s="54"/>
      <c r="AH46" s="54"/>
      <c r="AI46" s="54"/>
      <c r="AJ46" s="54"/>
      <c r="AK46" s="54"/>
      <c r="AL46" s="54"/>
      <c r="AM46" s="54"/>
      <c r="AN46" s="54"/>
      <c r="AT46" s="54"/>
    </row>
    <row r="47" customFormat="false" ht="15" hidden="false" customHeight="false" outlineLevel="0" collapsed="false">
      <c r="A47" s="54"/>
      <c r="B47" s="54"/>
      <c r="D47" s="54"/>
      <c r="E47" s="54"/>
      <c r="F47" s="54"/>
      <c r="H47" s="54"/>
      <c r="I47" s="54"/>
      <c r="J47" s="54"/>
      <c r="K47" s="54"/>
      <c r="L47" s="54"/>
      <c r="M47" s="54"/>
      <c r="N47" s="54"/>
      <c r="O47" s="54"/>
      <c r="R47" s="54"/>
      <c r="S47" s="54"/>
      <c r="T47" s="54"/>
      <c r="U47" s="54"/>
      <c r="V47" s="54"/>
      <c r="W47" s="54"/>
      <c r="X47" s="54"/>
      <c r="Y47" s="54"/>
      <c r="AC47" s="54"/>
      <c r="AD47" s="54"/>
      <c r="AH47" s="54"/>
      <c r="AI47" s="54"/>
      <c r="AJ47" s="54"/>
      <c r="AK47" s="54"/>
      <c r="AL47" s="54"/>
      <c r="AM47" s="54"/>
      <c r="AN47" s="54"/>
      <c r="AT47" s="54"/>
    </row>
    <row r="48" customFormat="false" ht="15" hidden="false" customHeight="false" outlineLevel="0" collapsed="false">
      <c r="A48" s="54"/>
      <c r="B48" s="54"/>
      <c r="D48" s="54"/>
      <c r="E48" s="54"/>
      <c r="F48" s="54"/>
      <c r="H48" s="54"/>
      <c r="I48" s="54"/>
      <c r="J48" s="54"/>
      <c r="K48" s="54"/>
      <c r="L48" s="54"/>
      <c r="M48" s="54"/>
      <c r="N48" s="54"/>
      <c r="O48" s="54"/>
      <c r="R48" s="54"/>
      <c r="S48" s="54"/>
      <c r="T48" s="54"/>
      <c r="U48" s="54"/>
      <c r="V48" s="54"/>
      <c r="W48" s="54"/>
      <c r="X48" s="54"/>
      <c r="Y48" s="54"/>
      <c r="AC48" s="54"/>
      <c r="AD48" s="54"/>
      <c r="AH48" s="54"/>
      <c r="AI48" s="54"/>
      <c r="AJ48" s="54"/>
      <c r="AK48" s="54"/>
      <c r="AL48" s="54"/>
      <c r="AM48" s="54"/>
      <c r="AN48" s="54"/>
      <c r="AT48" s="54"/>
    </row>
    <row r="49" customFormat="false" ht="15" hidden="false" customHeight="false" outlineLevel="0" collapsed="false">
      <c r="A49" s="54"/>
      <c r="B49" s="54"/>
      <c r="D49" s="54"/>
      <c r="E49" s="54"/>
      <c r="F49" s="54"/>
      <c r="H49" s="54"/>
      <c r="I49" s="54"/>
      <c r="J49" s="54"/>
      <c r="K49" s="54"/>
      <c r="L49" s="54"/>
      <c r="M49" s="54"/>
      <c r="N49" s="54"/>
      <c r="O49" s="54"/>
      <c r="R49" s="54"/>
      <c r="S49" s="54"/>
      <c r="T49" s="54"/>
      <c r="U49" s="54"/>
      <c r="V49" s="54"/>
      <c r="W49" s="54"/>
      <c r="X49" s="54"/>
      <c r="Y49" s="54"/>
      <c r="AC49" s="54"/>
      <c r="AD49" s="54"/>
      <c r="AH49" s="54"/>
      <c r="AI49" s="54"/>
      <c r="AJ49" s="54"/>
      <c r="AK49" s="54"/>
      <c r="AL49" s="54"/>
      <c r="AM49" s="54"/>
      <c r="AN49" s="54"/>
      <c r="AT49" s="54"/>
    </row>
    <row r="50" customFormat="false" ht="15" hidden="false" customHeight="false" outlineLevel="0" collapsed="false">
      <c r="A50" s="54"/>
      <c r="B50" s="54"/>
      <c r="D50" s="54"/>
      <c r="E50" s="54"/>
      <c r="F50" s="54"/>
      <c r="H50" s="54"/>
      <c r="I50" s="54"/>
      <c r="J50" s="54"/>
      <c r="K50" s="54"/>
      <c r="L50" s="54"/>
      <c r="M50" s="54"/>
      <c r="N50" s="54"/>
      <c r="O50" s="54"/>
      <c r="R50" s="54"/>
      <c r="S50" s="54"/>
      <c r="T50" s="54"/>
      <c r="U50" s="54"/>
      <c r="V50" s="54"/>
      <c r="W50" s="54"/>
      <c r="X50" s="54"/>
      <c r="Y50" s="54"/>
      <c r="AC50" s="54"/>
      <c r="AD50" s="54"/>
      <c r="AH50" s="54"/>
      <c r="AI50" s="54"/>
      <c r="AJ50" s="54"/>
      <c r="AK50" s="54"/>
      <c r="AL50" s="54"/>
      <c r="AM50" s="54"/>
      <c r="AN50" s="54"/>
      <c r="AT50" s="54"/>
    </row>
    <row r="51" customFormat="false" ht="15" hidden="false" customHeight="false" outlineLevel="0" collapsed="false">
      <c r="A51" s="54"/>
      <c r="B51" s="54"/>
      <c r="D51" s="54"/>
      <c r="E51" s="54"/>
      <c r="F51" s="54"/>
      <c r="H51" s="54"/>
      <c r="I51" s="54"/>
      <c r="J51" s="54"/>
      <c r="K51" s="54"/>
      <c r="L51" s="54"/>
      <c r="M51" s="54"/>
      <c r="N51" s="54"/>
      <c r="O51" s="54"/>
      <c r="R51" s="54"/>
      <c r="S51" s="54"/>
      <c r="T51" s="54"/>
      <c r="U51" s="54"/>
      <c r="V51" s="54"/>
      <c r="W51" s="54"/>
      <c r="X51" s="54"/>
      <c r="Y51" s="54"/>
      <c r="AC51" s="54"/>
      <c r="AD51" s="54"/>
      <c r="AH51" s="54"/>
      <c r="AI51" s="54"/>
      <c r="AJ51" s="54"/>
      <c r="AK51" s="54"/>
      <c r="AL51" s="54"/>
      <c r="AM51" s="54"/>
      <c r="AN51" s="54"/>
      <c r="AT51" s="54"/>
    </row>
    <row r="52" customFormat="false" ht="15" hidden="false" customHeight="false" outlineLevel="0" collapsed="false">
      <c r="A52" s="54"/>
      <c r="B52" s="54"/>
      <c r="D52" s="54"/>
      <c r="E52" s="54"/>
      <c r="F52" s="54"/>
      <c r="H52" s="54"/>
      <c r="I52" s="54"/>
      <c r="J52" s="54"/>
      <c r="K52" s="54"/>
      <c r="L52" s="54"/>
      <c r="M52" s="54"/>
      <c r="N52" s="54"/>
      <c r="O52" s="54"/>
      <c r="R52" s="54"/>
      <c r="S52" s="54"/>
      <c r="T52" s="54"/>
      <c r="U52" s="54"/>
      <c r="V52" s="54"/>
      <c r="W52" s="54"/>
      <c r="X52" s="54"/>
      <c r="Y52" s="54"/>
      <c r="AC52" s="54"/>
      <c r="AD52" s="54"/>
      <c r="AH52" s="54"/>
      <c r="AI52" s="54"/>
      <c r="AJ52" s="54"/>
      <c r="AK52" s="54"/>
      <c r="AL52" s="54"/>
      <c r="AM52" s="54"/>
      <c r="AN52" s="54"/>
      <c r="AT52" s="54"/>
    </row>
    <row r="53" customFormat="false" ht="15" hidden="false" customHeight="false" outlineLevel="0" collapsed="false">
      <c r="A53" s="54"/>
      <c r="B53" s="54"/>
      <c r="D53" s="54"/>
      <c r="E53" s="54"/>
      <c r="F53" s="54"/>
      <c r="H53" s="54"/>
      <c r="I53" s="54"/>
      <c r="J53" s="54"/>
      <c r="K53" s="54"/>
      <c r="L53" s="54"/>
      <c r="M53" s="54"/>
      <c r="N53" s="54"/>
      <c r="O53" s="54"/>
      <c r="R53" s="54"/>
      <c r="S53" s="54"/>
      <c r="T53" s="54"/>
      <c r="U53" s="54"/>
      <c r="V53" s="54"/>
      <c r="W53" s="54"/>
      <c r="X53" s="54"/>
      <c r="Y53" s="54"/>
      <c r="AC53" s="54"/>
      <c r="AD53" s="54"/>
      <c r="AH53" s="54"/>
      <c r="AI53" s="54"/>
      <c r="AJ53" s="54"/>
      <c r="AK53" s="54"/>
      <c r="AL53" s="54"/>
      <c r="AM53" s="54"/>
      <c r="AN53" s="54"/>
      <c r="AT53" s="54"/>
    </row>
    <row r="54" customFormat="false" ht="15" hidden="false" customHeight="false" outlineLevel="0" collapsed="false">
      <c r="A54" s="54"/>
      <c r="B54" s="54"/>
      <c r="D54" s="54"/>
      <c r="E54" s="54"/>
      <c r="F54" s="54"/>
      <c r="H54" s="54"/>
      <c r="I54" s="54"/>
      <c r="J54" s="54"/>
      <c r="K54" s="54"/>
      <c r="L54" s="54"/>
      <c r="M54" s="54"/>
      <c r="N54" s="54"/>
      <c r="O54" s="54"/>
      <c r="R54" s="54"/>
      <c r="S54" s="54"/>
      <c r="T54" s="54"/>
      <c r="U54" s="54"/>
      <c r="V54" s="54"/>
      <c r="W54" s="54"/>
      <c r="X54" s="54"/>
      <c r="Y54" s="54"/>
      <c r="AC54" s="54"/>
      <c r="AD54" s="54"/>
      <c r="AH54" s="54"/>
      <c r="AI54" s="54"/>
      <c r="AJ54" s="54"/>
      <c r="AK54" s="54"/>
      <c r="AL54" s="54"/>
      <c r="AM54" s="54"/>
      <c r="AN54" s="54"/>
      <c r="AT54" s="54"/>
    </row>
    <row r="55" customFormat="false" ht="15" hidden="false" customHeight="false" outlineLevel="0" collapsed="false">
      <c r="A55" s="54"/>
      <c r="B55" s="54"/>
      <c r="D55" s="54"/>
      <c r="E55" s="54"/>
      <c r="F55" s="54"/>
      <c r="H55" s="54"/>
      <c r="I55" s="54"/>
      <c r="J55" s="54"/>
      <c r="K55" s="54"/>
      <c r="L55" s="54"/>
      <c r="M55" s="54"/>
      <c r="N55" s="54"/>
      <c r="O55" s="54"/>
      <c r="R55" s="54"/>
      <c r="S55" s="54"/>
      <c r="T55" s="54"/>
      <c r="U55" s="54"/>
      <c r="V55" s="54"/>
      <c r="W55" s="54"/>
      <c r="X55" s="54"/>
      <c r="Y55" s="54"/>
      <c r="AC55" s="54"/>
      <c r="AD55" s="54"/>
      <c r="AH55" s="54"/>
      <c r="AI55" s="54"/>
      <c r="AJ55" s="54"/>
      <c r="AK55" s="54"/>
      <c r="AL55" s="54"/>
      <c r="AM55" s="54"/>
      <c r="AN55" s="54"/>
      <c r="AT55" s="54"/>
    </row>
    <row r="56" customFormat="false" ht="15" hidden="false" customHeight="false" outlineLevel="0" collapsed="false">
      <c r="A56" s="54"/>
      <c r="B56" s="54"/>
      <c r="D56" s="54"/>
      <c r="E56" s="54"/>
      <c r="F56" s="54"/>
      <c r="H56" s="54"/>
      <c r="I56" s="54"/>
      <c r="J56" s="54"/>
      <c r="K56" s="54"/>
      <c r="L56" s="54"/>
      <c r="M56" s="54"/>
      <c r="N56" s="54"/>
      <c r="O56" s="54"/>
      <c r="R56" s="54"/>
      <c r="S56" s="54"/>
      <c r="T56" s="54"/>
      <c r="U56" s="54"/>
      <c r="V56" s="54"/>
      <c r="W56" s="54"/>
      <c r="X56" s="54"/>
      <c r="Y56" s="54"/>
      <c r="AC56" s="54"/>
      <c r="AD56" s="54"/>
      <c r="AH56" s="54"/>
      <c r="AI56" s="54"/>
      <c r="AJ56" s="54"/>
      <c r="AK56" s="54"/>
      <c r="AL56" s="54"/>
      <c r="AM56" s="54"/>
      <c r="AN56" s="54"/>
      <c r="AT56" s="54"/>
    </row>
    <row r="57" customFormat="false" ht="15" hidden="false" customHeight="false" outlineLevel="0" collapsed="false">
      <c r="A57" s="54"/>
      <c r="B57" s="54"/>
      <c r="D57" s="54"/>
      <c r="E57" s="54"/>
      <c r="F57" s="54"/>
      <c r="H57" s="54"/>
      <c r="I57" s="54"/>
      <c r="J57" s="54"/>
      <c r="K57" s="54"/>
      <c r="L57" s="54"/>
      <c r="M57" s="54"/>
      <c r="N57" s="54"/>
      <c r="O57" s="54"/>
      <c r="R57" s="54"/>
      <c r="S57" s="54"/>
      <c r="T57" s="54"/>
      <c r="U57" s="54"/>
      <c r="V57" s="54"/>
      <c r="W57" s="54"/>
      <c r="X57" s="54"/>
      <c r="Y57" s="54"/>
      <c r="AC57" s="54"/>
      <c r="AD57" s="54"/>
      <c r="AH57" s="54"/>
      <c r="AI57" s="54"/>
      <c r="AJ57" s="54"/>
      <c r="AK57" s="54"/>
      <c r="AL57" s="54"/>
      <c r="AM57" s="54"/>
      <c r="AN57" s="54"/>
      <c r="AT57" s="54"/>
    </row>
    <row r="58" customFormat="false" ht="15" hidden="false" customHeight="false" outlineLevel="0" collapsed="false">
      <c r="A58" s="54"/>
      <c r="B58" s="54"/>
      <c r="D58" s="54"/>
      <c r="E58" s="54"/>
      <c r="F58" s="54"/>
      <c r="H58" s="54"/>
      <c r="I58" s="54"/>
      <c r="J58" s="54"/>
      <c r="K58" s="54"/>
      <c r="L58" s="54"/>
      <c r="M58" s="54"/>
      <c r="N58" s="54"/>
      <c r="O58" s="54"/>
      <c r="R58" s="54"/>
      <c r="S58" s="54"/>
      <c r="T58" s="54"/>
      <c r="U58" s="54"/>
      <c r="V58" s="54"/>
      <c r="W58" s="54"/>
      <c r="X58" s="54"/>
      <c r="Y58" s="54"/>
      <c r="AC58" s="54"/>
      <c r="AD58" s="54"/>
      <c r="AH58" s="54"/>
      <c r="AI58" s="54"/>
      <c r="AJ58" s="54"/>
      <c r="AK58" s="54"/>
      <c r="AL58" s="54"/>
      <c r="AM58" s="54"/>
      <c r="AN58" s="54"/>
      <c r="AT58" s="54"/>
    </row>
    <row r="59" customFormat="false" ht="15" hidden="false" customHeight="false" outlineLevel="0" collapsed="false">
      <c r="A59" s="54"/>
      <c r="B59" s="54"/>
      <c r="D59" s="54"/>
      <c r="E59" s="54"/>
      <c r="F59" s="54"/>
      <c r="H59" s="54"/>
      <c r="I59" s="54"/>
      <c r="J59" s="54"/>
      <c r="K59" s="54"/>
      <c r="L59" s="54"/>
      <c r="M59" s="54"/>
      <c r="N59" s="54"/>
      <c r="O59" s="54"/>
      <c r="R59" s="54"/>
      <c r="S59" s="54"/>
      <c r="T59" s="54"/>
      <c r="U59" s="54"/>
      <c r="V59" s="54"/>
      <c r="W59" s="54"/>
      <c r="X59" s="54"/>
      <c r="Y59" s="54"/>
      <c r="AC59" s="54"/>
      <c r="AD59" s="54"/>
      <c r="AH59" s="54"/>
      <c r="AI59" s="54"/>
      <c r="AJ59" s="54"/>
      <c r="AK59" s="54"/>
      <c r="AL59" s="54"/>
      <c r="AM59" s="54"/>
      <c r="AN59" s="54"/>
      <c r="AT59" s="54"/>
    </row>
    <row r="60" customFormat="false" ht="15" hidden="false" customHeight="false" outlineLevel="0" collapsed="false">
      <c r="A60" s="54"/>
      <c r="B60" s="54"/>
      <c r="D60" s="54"/>
      <c r="E60" s="54"/>
      <c r="F60" s="54"/>
      <c r="H60" s="54"/>
      <c r="I60" s="54"/>
      <c r="J60" s="54"/>
      <c r="K60" s="54"/>
      <c r="L60" s="54"/>
      <c r="M60" s="54"/>
      <c r="N60" s="54"/>
      <c r="O60" s="54"/>
      <c r="R60" s="54"/>
      <c r="S60" s="54"/>
      <c r="T60" s="54"/>
      <c r="U60" s="54"/>
      <c r="V60" s="54"/>
      <c r="W60" s="54"/>
      <c r="X60" s="54"/>
      <c r="Y60" s="54"/>
      <c r="AC60" s="54"/>
      <c r="AD60" s="54"/>
      <c r="AH60" s="54"/>
      <c r="AI60" s="54"/>
      <c r="AJ60" s="54"/>
      <c r="AK60" s="54"/>
      <c r="AL60" s="54"/>
      <c r="AM60" s="54"/>
      <c r="AN60" s="54"/>
      <c r="AT60" s="54"/>
    </row>
    <row r="61" customFormat="false" ht="15" hidden="false" customHeight="false" outlineLevel="0" collapsed="false">
      <c r="A61" s="54"/>
      <c r="B61" s="54"/>
      <c r="D61" s="54"/>
      <c r="E61" s="54"/>
      <c r="F61" s="54"/>
      <c r="H61" s="54"/>
      <c r="I61" s="54"/>
      <c r="J61" s="54"/>
      <c r="K61" s="54"/>
      <c r="L61" s="54"/>
      <c r="M61" s="54"/>
      <c r="N61" s="54"/>
      <c r="O61" s="54"/>
      <c r="R61" s="54"/>
      <c r="S61" s="54"/>
      <c r="T61" s="54"/>
      <c r="U61" s="54"/>
      <c r="V61" s="54"/>
      <c r="W61" s="54"/>
      <c r="X61" s="54"/>
      <c r="Y61" s="54"/>
      <c r="AC61" s="54"/>
      <c r="AD61" s="54"/>
      <c r="AH61" s="54"/>
      <c r="AI61" s="54"/>
      <c r="AJ61" s="54"/>
      <c r="AK61" s="54"/>
      <c r="AL61" s="54"/>
      <c r="AM61" s="54"/>
      <c r="AN61" s="54"/>
      <c r="AT61" s="54"/>
    </row>
    <row r="62" customFormat="false" ht="15" hidden="false" customHeight="false" outlineLevel="0" collapsed="false">
      <c r="A62" s="54"/>
      <c r="B62" s="54"/>
      <c r="D62" s="54"/>
      <c r="E62" s="54"/>
      <c r="F62" s="54"/>
      <c r="H62" s="54"/>
      <c r="I62" s="54"/>
      <c r="J62" s="54"/>
      <c r="K62" s="54"/>
      <c r="L62" s="54"/>
      <c r="M62" s="54"/>
      <c r="N62" s="54"/>
      <c r="O62" s="54"/>
      <c r="R62" s="54"/>
      <c r="S62" s="54"/>
      <c r="T62" s="54"/>
      <c r="U62" s="54"/>
      <c r="V62" s="54"/>
      <c r="W62" s="54"/>
      <c r="X62" s="54"/>
      <c r="Y62" s="54"/>
      <c r="AC62" s="54"/>
      <c r="AD62" s="54"/>
      <c r="AH62" s="54"/>
      <c r="AI62" s="54"/>
      <c r="AJ62" s="54"/>
      <c r="AK62" s="54"/>
      <c r="AL62" s="54"/>
      <c r="AM62" s="54"/>
      <c r="AN62" s="54"/>
      <c r="AT62" s="54"/>
    </row>
    <row r="63" customFormat="false" ht="15" hidden="false" customHeight="false" outlineLevel="0" collapsed="false">
      <c r="A63" s="54"/>
      <c r="B63" s="54"/>
      <c r="D63" s="54"/>
      <c r="E63" s="54"/>
      <c r="F63" s="54"/>
      <c r="H63" s="54"/>
      <c r="I63" s="54"/>
      <c r="J63" s="54"/>
      <c r="K63" s="54"/>
      <c r="L63" s="54"/>
      <c r="M63" s="54"/>
      <c r="N63" s="54"/>
      <c r="O63" s="54"/>
      <c r="R63" s="54"/>
      <c r="S63" s="54"/>
      <c r="T63" s="54"/>
      <c r="U63" s="54"/>
      <c r="V63" s="54"/>
      <c r="W63" s="54"/>
      <c r="X63" s="54"/>
      <c r="Y63" s="54"/>
      <c r="AC63" s="54"/>
      <c r="AD63" s="54"/>
      <c r="AH63" s="54"/>
      <c r="AI63" s="54"/>
      <c r="AJ63" s="54"/>
      <c r="AK63" s="54"/>
      <c r="AL63" s="54"/>
      <c r="AM63" s="54"/>
      <c r="AN63" s="54"/>
      <c r="AT63" s="54"/>
    </row>
    <row r="64" customFormat="false" ht="15" hidden="false" customHeight="false" outlineLevel="0" collapsed="false">
      <c r="A64" s="54"/>
      <c r="B64" s="54"/>
      <c r="D64" s="54"/>
      <c r="E64" s="54"/>
      <c r="F64" s="54"/>
      <c r="H64" s="54"/>
      <c r="I64" s="54"/>
      <c r="J64" s="54"/>
      <c r="K64" s="54"/>
      <c r="L64" s="54"/>
      <c r="M64" s="54"/>
      <c r="N64" s="54"/>
      <c r="O64" s="54"/>
      <c r="R64" s="54"/>
      <c r="S64" s="54"/>
      <c r="T64" s="54"/>
      <c r="U64" s="54"/>
      <c r="V64" s="54"/>
      <c r="W64" s="54"/>
      <c r="X64" s="54"/>
      <c r="Y64" s="54"/>
      <c r="AC64" s="54"/>
      <c r="AD64" s="54"/>
      <c r="AH64" s="54"/>
      <c r="AI64" s="54"/>
      <c r="AJ64" s="54"/>
      <c r="AK64" s="54"/>
      <c r="AL64" s="54"/>
      <c r="AM64" s="54"/>
      <c r="AN64" s="54"/>
      <c r="AT64" s="54"/>
    </row>
    <row r="65" customFormat="false" ht="15" hidden="false" customHeight="false" outlineLevel="0" collapsed="false">
      <c r="A65" s="54"/>
      <c r="B65" s="54"/>
      <c r="D65" s="54"/>
      <c r="E65" s="54"/>
      <c r="F65" s="54"/>
      <c r="H65" s="54"/>
      <c r="I65" s="54"/>
      <c r="J65" s="54"/>
      <c r="K65" s="54"/>
      <c r="L65" s="54"/>
      <c r="M65" s="54"/>
      <c r="N65" s="54"/>
      <c r="O65" s="54"/>
      <c r="R65" s="54"/>
      <c r="S65" s="54"/>
      <c r="T65" s="54"/>
      <c r="U65" s="54"/>
      <c r="V65" s="54"/>
      <c r="W65" s="54"/>
      <c r="X65" s="54"/>
      <c r="Y65" s="54"/>
      <c r="AC65" s="54"/>
      <c r="AD65" s="54"/>
      <c r="AH65" s="54"/>
      <c r="AI65" s="54"/>
      <c r="AJ65" s="54"/>
      <c r="AK65" s="54"/>
      <c r="AL65" s="54"/>
      <c r="AM65" s="54"/>
      <c r="AN65" s="54"/>
      <c r="AT65" s="54"/>
    </row>
    <row r="66" customFormat="false" ht="15" hidden="false" customHeight="false" outlineLevel="0" collapsed="false">
      <c r="A66" s="54"/>
      <c r="B66" s="54"/>
      <c r="D66" s="54"/>
      <c r="E66" s="54"/>
      <c r="F66" s="54"/>
      <c r="H66" s="54"/>
      <c r="I66" s="54"/>
      <c r="J66" s="54"/>
      <c r="K66" s="54"/>
      <c r="L66" s="54"/>
      <c r="M66" s="54"/>
      <c r="N66" s="54"/>
      <c r="O66" s="54"/>
      <c r="R66" s="54"/>
      <c r="S66" s="54"/>
      <c r="T66" s="54"/>
      <c r="U66" s="54"/>
      <c r="V66" s="54"/>
      <c r="W66" s="54"/>
      <c r="X66" s="54"/>
      <c r="Y66" s="54"/>
      <c r="AC66" s="54"/>
      <c r="AD66" s="54"/>
      <c r="AH66" s="54"/>
      <c r="AI66" s="54"/>
      <c r="AJ66" s="54"/>
      <c r="AK66" s="54"/>
      <c r="AL66" s="54"/>
      <c r="AM66" s="54"/>
      <c r="AN66" s="54"/>
      <c r="AT66" s="54"/>
    </row>
    <row r="67" customFormat="false" ht="15" hidden="false" customHeight="false" outlineLevel="0" collapsed="false">
      <c r="A67" s="54"/>
      <c r="B67" s="54"/>
      <c r="D67" s="54"/>
      <c r="E67" s="54"/>
      <c r="F67" s="54"/>
      <c r="H67" s="54"/>
      <c r="I67" s="54"/>
      <c r="J67" s="54"/>
      <c r="K67" s="54"/>
      <c r="L67" s="54"/>
      <c r="M67" s="54"/>
      <c r="N67" s="54"/>
      <c r="O67" s="54"/>
      <c r="R67" s="54"/>
      <c r="S67" s="54"/>
      <c r="T67" s="54"/>
      <c r="U67" s="54"/>
      <c r="V67" s="54"/>
      <c r="W67" s="54"/>
      <c r="X67" s="54"/>
      <c r="Y67" s="54"/>
      <c r="AC67" s="54"/>
      <c r="AD67" s="54"/>
      <c r="AH67" s="54"/>
      <c r="AI67" s="54"/>
      <c r="AJ67" s="54"/>
      <c r="AK67" s="54"/>
      <c r="AL67" s="54"/>
      <c r="AM67" s="54"/>
      <c r="AN67" s="54"/>
      <c r="AT67" s="54"/>
    </row>
    <row r="68" customFormat="false" ht="15" hidden="false" customHeight="false" outlineLevel="0" collapsed="false">
      <c r="A68" s="54"/>
      <c r="B68" s="54"/>
      <c r="D68" s="54"/>
      <c r="E68" s="54"/>
      <c r="F68" s="54"/>
      <c r="H68" s="54"/>
      <c r="I68" s="54"/>
      <c r="J68" s="54"/>
      <c r="K68" s="54"/>
      <c r="L68" s="54"/>
      <c r="M68" s="54"/>
      <c r="N68" s="54"/>
      <c r="O68" s="54"/>
      <c r="R68" s="54"/>
      <c r="S68" s="54"/>
      <c r="T68" s="54"/>
      <c r="U68" s="54"/>
      <c r="V68" s="54"/>
      <c r="W68" s="54"/>
      <c r="X68" s="54"/>
      <c r="Y68" s="54"/>
      <c r="AC68" s="54"/>
      <c r="AD68" s="54"/>
      <c r="AH68" s="54"/>
      <c r="AI68" s="54"/>
      <c r="AJ68" s="54"/>
      <c r="AK68" s="54"/>
      <c r="AL68" s="54"/>
      <c r="AM68" s="54"/>
      <c r="AN68" s="54"/>
      <c r="AT68" s="54"/>
    </row>
    <row r="69" customFormat="false" ht="15" hidden="false" customHeight="false" outlineLevel="0" collapsed="false">
      <c r="A69" s="54"/>
      <c r="B69" s="54"/>
      <c r="D69" s="54"/>
      <c r="E69" s="54"/>
      <c r="F69" s="54"/>
      <c r="H69" s="54"/>
      <c r="I69" s="54"/>
      <c r="J69" s="54"/>
      <c r="K69" s="54"/>
      <c r="L69" s="54"/>
      <c r="M69" s="54"/>
      <c r="N69" s="54"/>
      <c r="O69" s="54"/>
      <c r="R69" s="54"/>
      <c r="S69" s="54"/>
      <c r="T69" s="54"/>
      <c r="U69" s="54"/>
      <c r="V69" s="54"/>
      <c r="W69" s="54"/>
      <c r="X69" s="54"/>
      <c r="Y69" s="54"/>
      <c r="AC69" s="54"/>
      <c r="AD69" s="54"/>
      <c r="AH69" s="54"/>
      <c r="AI69" s="54"/>
      <c r="AJ69" s="54"/>
      <c r="AK69" s="54"/>
      <c r="AL69" s="54"/>
      <c r="AM69" s="54"/>
      <c r="AN69" s="54"/>
      <c r="AT69" s="54"/>
    </row>
    <row r="70" customFormat="false" ht="15" hidden="false" customHeight="false" outlineLevel="0" collapsed="false">
      <c r="A70" s="54"/>
      <c r="B70" s="54"/>
      <c r="D70" s="54"/>
      <c r="E70" s="54"/>
      <c r="F70" s="54"/>
      <c r="H70" s="54"/>
      <c r="I70" s="54"/>
      <c r="J70" s="54"/>
      <c r="K70" s="54"/>
      <c r="L70" s="54"/>
      <c r="M70" s="54"/>
      <c r="N70" s="54"/>
      <c r="O70" s="54"/>
      <c r="R70" s="54"/>
      <c r="S70" s="54"/>
      <c r="T70" s="54"/>
      <c r="U70" s="54"/>
      <c r="V70" s="54"/>
      <c r="W70" s="54"/>
      <c r="X70" s="54"/>
      <c r="Y70" s="54"/>
      <c r="AC70" s="54"/>
      <c r="AD70" s="54"/>
      <c r="AH70" s="54"/>
      <c r="AI70" s="54"/>
      <c r="AJ70" s="54"/>
      <c r="AK70" s="54"/>
      <c r="AL70" s="54"/>
      <c r="AM70" s="54"/>
      <c r="AN70" s="54"/>
      <c r="AT70" s="54"/>
    </row>
    <row r="71" customFormat="false" ht="15" hidden="false" customHeight="false" outlineLevel="0" collapsed="false">
      <c r="A71" s="54"/>
      <c r="B71" s="54"/>
      <c r="D71" s="54"/>
      <c r="E71" s="54"/>
      <c r="F71" s="54"/>
      <c r="H71" s="54"/>
      <c r="I71" s="54"/>
      <c r="J71" s="54"/>
      <c r="K71" s="54"/>
      <c r="L71" s="54"/>
      <c r="M71" s="54"/>
      <c r="N71" s="54"/>
      <c r="O71" s="54"/>
      <c r="R71" s="54"/>
      <c r="S71" s="54"/>
      <c r="T71" s="54"/>
      <c r="U71" s="54"/>
      <c r="V71" s="54"/>
      <c r="W71" s="54"/>
      <c r="X71" s="54"/>
      <c r="Y71" s="54"/>
      <c r="AC71" s="54"/>
      <c r="AD71" s="54"/>
      <c r="AH71" s="54"/>
      <c r="AI71" s="54"/>
      <c r="AJ71" s="54"/>
      <c r="AK71" s="54"/>
      <c r="AL71" s="54"/>
      <c r="AM71" s="54"/>
      <c r="AN71" s="54"/>
      <c r="AT71" s="54"/>
    </row>
    <row r="72" customFormat="false" ht="15" hidden="false" customHeight="false" outlineLevel="0" collapsed="false">
      <c r="A72" s="54"/>
      <c r="B72" s="54"/>
      <c r="D72" s="54"/>
      <c r="E72" s="54"/>
      <c r="F72" s="54"/>
      <c r="H72" s="54"/>
      <c r="I72" s="54"/>
      <c r="J72" s="54"/>
      <c r="K72" s="54"/>
      <c r="L72" s="54"/>
      <c r="M72" s="54"/>
      <c r="N72" s="54"/>
      <c r="O72" s="54"/>
      <c r="R72" s="54"/>
      <c r="S72" s="54"/>
      <c r="T72" s="54"/>
      <c r="U72" s="54"/>
      <c r="V72" s="54"/>
      <c r="W72" s="54"/>
      <c r="X72" s="54"/>
      <c r="Y72" s="54"/>
      <c r="AC72" s="54"/>
      <c r="AD72" s="54"/>
      <c r="AH72" s="54"/>
      <c r="AI72" s="54"/>
      <c r="AJ72" s="54"/>
      <c r="AK72" s="54"/>
      <c r="AL72" s="54"/>
      <c r="AM72" s="54"/>
      <c r="AN72" s="54"/>
      <c r="AT72" s="54"/>
    </row>
    <row r="73" customFormat="false" ht="15" hidden="false" customHeight="false" outlineLevel="0" collapsed="false">
      <c r="A73" s="54"/>
      <c r="B73" s="54"/>
      <c r="D73" s="54"/>
      <c r="E73" s="54"/>
      <c r="F73" s="54"/>
      <c r="H73" s="54"/>
      <c r="I73" s="54"/>
      <c r="J73" s="54"/>
      <c r="K73" s="54"/>
      <c r="L73" s="54"/>
      <c r="M73" s="54"/>
      <c r="N73" s="54"/>
      <c r="O73" s="54"/>
      <c r="R73" s="54"/>
      <c r="S73" s="54"/>
      <c r="T73" s="54"/>
      <c r="U73" s="54"/>
      <c r="V73" s="54"/>
      <c r="W73" s="54"/>
      <c r="X73" s="54"/>
      <c r="Y73" s="54"/>
      <c r="AC73" s="54"/>
      <c r="AD73" s="54"/>
      <c r="AH73" s="54"/>
      <c r="AI73" s="54"/>
      <c r="AJ73" s="54"/>
      <c r="AK73" s="54"/>
      <c r="AL73" s="54"/>
      <c r="AM73" s="54"/>
      <c r="AN73" s="54"/>
      <c r="AT73" s="54"/>
    </row>
    <row r="74" customFormat="false" ht="15" hidden="false" customHeight="false" outlineLevel="0" collapsed="false">
      <c r="A74" s="54"/>
      <c r="B74" s="54"/>
      <c r="D74" s="54"/>
      <c r="E74" s="54"/>
      <c r="F74" s="54"/>
      <c r="H74" s="54"/>
      <c r="I74" s="54"/>
      <c r="J74" s="54"/>
      <c r="K74" s="54"/>
      <c r="L74" s="54"/>
      <c r="M74" s="54"/>
      <c r="N74" s="54"/>
      <c r="O74" s="54"/>
      <c r="R74" s="54"/>
      <c r="S74" s="54"/>
      <c r="T74" s="54"/>
      <c r="U74" s="54"/>
      <c r="V74" s="54"/>
      <c r="W74" s="54"/>
      <c r="X74" s="54"/>
      <c r="Y74" s="54"/>
      <c r="AC74" s="54"/>
      <c r="AD74" s="54"/>
      <c r="AH74" s="54"/>
      <c r="AI74" s="54"/>
      <c r="AJ74" s="54"/>
      <c r="AK74" s="54"/>
      <c r="AL74" s="54"/>
      <c r="AM74" s="54"/>
      <c r="AN74" s="54"/>
      <c r="AT74" s="54"/>
    </row>
    <row r="75" customFormat="false" ht="15" hidden="false" customHeight="false" outlineLevel="0" collapsed="false">
      <c r="A75" s="54"/>
      <c r="B75" s="54"/>
      <c r="D75" s="54"/>
      <c r="E75" s="54"/>
      <c r="F75" s="54"/>
      <c r="H75" s="54"/>
      <c r="I75" s="54"/>
      <c r="J75" s="54"/>
      <c r="K75" s="54"/>
      <c r="L75" s="54"/>
      <c r="M75" s="54"/>
      <c r="N75" s="54"/>
      <c r="O75" s="54"/>
      <c r="R75" s="54"/>
      <c r="S75" s="54"/>
      <c r="T75" s="54"/>
      <c r="U75" s="54"/>
      <c r="V75" s="54"/>
      <c r="W75" s="54"/>
      <c r="X75" s="54"/>
      <c r="Y75" s="54"/>
      <c r="AC75" s="54"/>
      <c r="AD75" s="54"/>
      <c r="AH75" s="54"/>
      <c r="AI75" s="54"/>
      <c r="AJ75" s="54"/>
      <c r="AK75" s="54"/>
      <c r="AL75" s="54"/>
      <c r="AM75" s="54"/>
      <c r="AN75" s="54"/>
      <c r="AT75" s="54"/>
    </row>
    <row r="76" customFormat="false" ht="15" hidden="false" customHeight="false" outlineLevel="0" collapsed="false">
      <c r="A76" s="54"/>
      <c r="B76" s="54"/>
      <c r="D76" s="54"/>
      <c r="E76" s="54"/>
      <c r="F76" s="54"/>
      <c r="H76" s="54"/>
      <c r="I76" s="54"/>
      <c r="J76" s="54"/>
      <c r="K76" s="54"/>
      <c r="L76" s="54"/>
      <c r="M76" s="54"/>
      <c r="N76" s="54"/>
      <c r="O76" s="54"/>
      <c r="R76" s="54"/>
      <c r="S76" s="54"/>
      <c r="T76" s="54"/>
      <c r="U76" s="54"/>
      <c r="V76" s="54"/>
      <c r="W76" s="54"/>
      <c r="X76" s="54"/>
      <c r="Y76" s="54"/>
      <c r="AC76" s="54"/>
      <c r="AD76" s="54"/>
      <c r="AH76" s="54"/>
      <c r="AI76" s="54"/>
      <c r="AJ76" s="54"/>
      <c r="AK76" s="54"/>
      <c r="AL76" s="54"/>
      <c r="AM76" s="54"/>
      <c r="AN76" s="54"/>
      <c r="AT76" s="54"/>
    </row>
    <row r="77" customFormat="false" ht="15" hidden="false" customHeight="false" outlineLevel="0" collapsed="false">
      <c r="A77" s="54"/>
      <c r="B77" s="54"/>
      <c r="D77" s="54"/>
      <c r="E77" s="54"/>
      <c r="F77" s="54"/>
      <c r="H77" s="54"/>
      <c r="I77" s="54"/>
      <c r="J77" s="54"/>
      <c r="K77" s="54"/>
      <c r="L77" s="54"/>
      <c r="M77" s="54"/>
      <c r="N77" s="54"/>
      <c r="O77" s="54"/>
      <c r="R77" s="54"/>
      <c r="S77" s="54"/>
      <c r="T77" s="54"/>
      <c r="U77" s="54"/>
      <c r="V77" s="54"/>
      <c r="W77" s="54"/>
      <c r="X77" s="54"/>
      <c r="Y77" s="54"/>
      <c r="AC77" s="54"/>
      <c r="AD77" s="54"/>
      <c r="AH77" s="54"/>
      <c r="AI77" s="54"/>
      <c r="AJ77" s="54"/>
      <c r="AK77" s="54"/>
      <c r="AL77" s="54"/>
      <c r="AM77" s="54"/>
      <c r="AN77" s="54"/>
      <c r="AT77" s="54"/>
    </row>
    <row r="78" customFormat="false" ht="15" hidden="false" customHeight="false" outlineLevel="0" collapsed="false">
      <c r="A78" s="54"/>
      <c r="B78" s="54"/>
      <c r="D78" s="54"/>
      <c r="E78" s="54"/>
      <c r="F78" s="54"/>
      <c r="H78" s="54"/>
      <c r="I78" s="54"/>
      <c r="J78" s="54"/>
      <c r="K78" s="54"/>
      <c r="L78" s="54"/>
      <c r="M78" s="54"/>
      <c r="N78" s="54"/>
      <c r="O78" s="54"/>
      <c r="R78" s="54"/>
      <c r="S78" s="54"/>
      <c r="T78" s="54"/>
      <c r="U78" s="54"/>
      <c r="V78" s="54"/>
      <c r="W78" s="54"/>
      <c r="X78" s="54"/>
      <c r="Y78" s="54"/>
      <c r="AC78" s="54"/>
      <c r="AD78" s="54"/>
      <c r="AH78" s="54"/>
      <c r="AI78" s="54"/>
      <c r="AJ78" s="54"/>
      <c r="AK78" s="54"/>
      <c r="AL78" s="54"/>
      <c r="AM78" s="54"/>
      <c r="AN78" s="54"/>
      <c r="AT78" s="54"/>
    </row>
    <row r="79" customFormat="false" ht="15" hidden="false" customHeight="false" outlineLevel="0" collapsed="false">
      <c r="A79" s="54"/>
      <c r="B79" s="54"/>
      <c r="D79" s="54"/>
      <c r="E79" s="54"/>
      <c r="F79" s="54"/>
      <c r="H79" s="54"/>
      <c r="I79" s="54"/>
      <c r="J79" s="54"/>
      <c r="K79" s="54"/>
      <c r="L79" s="54"/>
      <c r="M79" s="54"/>
      <c r="N79" s="54"/>
      <c r="O79" s="54"/>
      <c r="R79" s="54"/>
      <c r="S79" s="54"/>
      <c r="T79" s="54"/>
      <c r="U79" s="54"/>
      <c r="V79" s="54"/>
      <c r="W79" s="54"/>
      <c r="X79" s="54"/>
      <c r="Y79" s="54"/>
      <c r="AC79" s="54"/>
      <c r="AD79" s="54"/>
      <c r="AH79" s="54"/>
      <c r="AI79" s="54"/>
      <c r="AJ79" s="54"/>
      <c r="AK79" s="54"/>
      <c r="AL79" s="54"/>
      <c r="AM79" s="54"/>
      <c r="AN79" s="54"/>
      <c r="AT79" s="54"/>
    </row>
    <row r="80" customFormat="false" ht="15" hidden="false" customHeight="false" outlineLevel="0" collapsed="false">
      <c r="A80" s="54"/>
      <c r="B80" s="54"/>
      <c r="D80" s="54"/>
      <c r="E80" s="54"/>
      <c r="F80" s="54"/>
      <c r="H80" s="54"/>
      <c r="I80" s="54"/>
      <c r="J80" s="54"/>
      <c r="K80" s="54"/>
      <c r="L80" s="54"/>
      <c r="M80" s="54"/>
      <c r="N80" s="54"/>
      <c r="O80" s="54"/>
      <c r="R80" s="54"/>
      <c r="S80" s="54"/>
      <c r="T80" s="54"/>
      <c r="U80" s="54"/>
      <c r="V80" s="54"/>
      <c r="W80" s="54"/>
      <c r="X80" s="54"/>
      <c r="Y80" s="54"/>
      <c r="AC80" s="54"/>
      <c r="AD80" s="54"/>
      <c r="AH80" s="54"/>
      <c r="AI80" s="54"/>
      <c r="AJ80" s="54"/>
      <c r="AK80" s="54"/>
      <c r="AL80" s="54"/>
      <c r="AM80" s="54"/>
      <c r="AN80" s="54"/>
      <c r="AT80" s="54"/>
    </row>
    <row r="81" customFormat="false" ht="15" hidden="false" customHeight="false" outlineLevel="0" collapsed="false">
      <c r="A81" s="54"/>
      <c r="B81" s="54"/>
      <c r="D81" s="54"/>
      <c r="E81" s="54"/>
      <c r="F81" s="54"/>
      <c r="H81" s="54"/>
      <c r="I81" s="54"/>
      <c r="J81" s="54"/>
      <c r="K81" s="54"/>
      <c r="L81" s="54"/>
      <c r="M81" s="54"/>
      <c r="N81" s="54"/>
      <c r="O81" s="54"/>
      <c r="R81" s="54"/>
      <c r="S81" s="54"/>
      <c r="T81" s="54"/>
      <c r="U81" s="54"/>
      <c r="V81" s="54"/>
      <c r="W81" s="54"/>
      <c r="X81" s="54"/>
      <c r="Y81" s="54"/>
      <c r="AC81" s="54"/>
      <c r="AD81" s="54"/>
      <c r="AH81" s="54"/>
      <c r="AI81" s="54"/>
      <c r="AJ81" s="54"/>
      <c r="AK81" s="54"/>
      <c r="AL81" s="54"/>
      <c r="AM81" s="54"/>
      <c r="AN81" s="54"/>
      <c r="AT81" s="54"/>
    </row>
    <row r="82" customFormat="false" ht="15" hidden="false" customHeight="false" outlineLevel="0" collapsed="false">
      <c r="A82" s="54"/>
      <c r="B82" s="54"/>
      <c r="D82" s="54"/>
      <c r="E82" s="54"/>
      <c r="F82" s="54"/>
      <c r="H82" s="54"/>
      <c r="I82" s="54"/>
      <c r="J82" s="54"/>
      <c r="K82" s="54"/>
      <c r="L82" s="54"/>
      <c r="M82" s="54"/>
      <c r="N82" s="54"/>
      <c r="O82" s="54"/>
      <c r="R82" s="54"/>
      <c r="S82" s="54"/>
      <c r="T82" s="54"/>
      <c r="U82" s="54"/>
      <c r="V82" s="54"/>
      <c r="W82" s="54"/>
      <c r="X82" s="54"/>
      <c r="Y82" s="54"/>
      <c r="AC82" s="54"/>
      <c r="AD82" s="54"/>
      <c r="AH82" s="54"/>
      <c r="AI82" s="54"/>
      <c r="AJ82" s="54"/>
      <c r="AK82" s="54"/>
      <c r="AL82" s="54"/>
      <c r="AM82" s="54"/>
      <c r="AN82" s="54"/>
      <c r="AT82" s="54"/>
    </row>
    <row r="83" customFormat="false" ht="15" hidden="false" customHeight="false" outlineLevel="0" collapsed="false">
      <c r="A83" s="54"/>
      <c r="B83" s="54"/>
      <c r="D83" s="54"/>
      <c r="E83" s="54"/>
      <c r="F83" s="54"/>
      <c r="H83" s="54"/>
      <c r="I83" s="54"/>
      <c r="J83" s="54"/>
      <c r="K83" s="54"/>
      <c r="L83" s="54"/>
      <c r="M83" s="54"/>
      <c r="N83" s="54"/>
      <c r="O83" s="54"/>
      <c r="R83" s="54"/>
      <c r="S83" s="54"/>
      <c r="T83" s="54"/>
      <c r="U83" s="54"/>
      <c r="V83" s="54"/>
      <c r="W83" s="54"/>
      <c r="X83" s="54"/>
      <c r="Y83" s="54"/>
      <c r="AC83" s="54"/>
      <c r="AD83" s="54"/>
      <c r="AH83" s="54"/>
      <c r="AI83" s="54"/>
      <c r="AJ83" s="54"/>
      <c r="AK83" s="54"/>
      <c r="AL83" s="54"/>
      <c r="AM83" s="54"/>
      <c r="AN83" s="54"/>
      <c r="AT83" s="54"/>
    </row>
    <row r="84" customFormat="false" ht="15" hidden="false" customHeight="false" outlineLevel="0" collapsed="false">
      <c r="A84" s="54"/>
      <c r="B84" s="54"/>
      <c r="D84" s="54"/>
      <c r="E84" s="54"/>
      <c r="F84" s="54"/>
      <c r="H84" s="54"/>
      <c r="I84" s="54"/>
      <c r="J84" s="54"/>
      <c r="K84" s="54"/>
      <c r="L84" s="54"/>
      <c r="M84" s="54"/>
      <c r="N84" s="54"/>
      <c r="O84" s="54"/>
      <c r="R84" s="54"/>
      <c r="S84" s="54"/>
      <c r="T84" s="54"/>
      <c r="U84" s="54"/>
      <c r="V84" s="54"/>
      <c r="W84" s="54"/>
      <c r="X84" s="54"/>
      <c r="Y84" s="54"/>
      <c r="AC84" s="54"/>
      <c r="AD84" s="54"/>
      <c r="AH84" s="54"/>
      <c r="AI84" s="54"/>
      <c r="AJ84" s="54"/>
      <c r="AK84" s="54"/>
      <c r="AL84" s="54"/>
      <c r="AM84" s="54"/>
      <c r="AN84" s="54"/>
      <c r="AT84" s="54"/>
    </row>
    <row r="85" customFormat="false" ht="15" hidden="false" customHeight="false" outlineLevel="0" collapsed="false">
      <c r="A85" s="54"/>
      <c r="B85" s="54"/>
      <c r="D85" s="54"/>
      <c r="E85" s="54"/>
      <c r="F85" s="54"/>
      <c r="H85" s="54"/>
      <c r="I85" s="54"/>
      <c r="J85" s="54"/>
      <c r="K85" s="54"/>
      <c r="L85" s="54"/>
      <c r="M85" s="54"/>
      <c r="N85" s="54"/>
      <c r="O85" s="54"/>
      <c r="R85" s="54"/>
      <c r="S85" s="54"/>
      <c r="T85" s="54"/>
      <c r="U85" s="54"/>
      <c r="V85" s="54"/>
      <c r="W85" s="54"/>
      <c r="X85" s="54"/>
      <c r="Y85" s="54"/>
      <c r="AC85" s="54"/>
      <c r="AD85" s="54"/>
      <c r="AH85" s="54"/>
      <c r="AI85" s="54"/>
      <c r="AJ85" s="54"/>
      <c r="AK85" s="54"/>
      <c r="AL85" s="54"/>
      <c r="AM85" s="54"/>
      <c r="AN85" s="54"/>
      <c r="AT85" s="54"/>
    </row>
    <row r="86" customFormat="false" ht="15" hidden="false" customHeight="false" outlineLevel="0" collapsed="false">
      <c r="A86" s="54"/>
      <c r="B86" s="54"/>
      <c r="D86" s="54"/>
      <c r="E86" s="54"/>
      <c r="F86" s="54"/>
      <c r="H86" s="54"/>
      <c r="I86" s="54"/>
      <c r="J86" s="54"/>
      <c r="K86" s="54"/>
      <c r="L86" s="54"/>
      <c r="M86" s="54"/>
      <c r="N86" s="54"/>
      <c r="O86" s="54"/>
      <c r="R86" s="54"/>
      <c r="S86" s="54"/>
      <c r="T86" s="54"/>
      <c r="U86" s="54"/>
      <c r="V86" s="54"/>
      <c r="W86" s="54"/>
      <c r="X86" s="54"/>
      <c r="Y86" s="54"/>
      <c r="AC86" s="54"/>
      <c r="AD86" s="54"/>
      <c r="AH86" s="54"/>
      <c r="AI86" s="54"/>
      <c r="AJ86" s="54"/>
      <c r="AK86" s="54"/>
      <c r="AL86" s="54"/>
      <c r="AM86" s="54"/>
      <c r="AN86" s="54"/>
      <c r="AT86" s="54"/>
    </row>
    <row r="87" customFormat="false" ht="15" hidden="false" customHeight="false" outlineLevel="0" collapsed="false">
      <c r="A87" s="54"/>
      <c r="B87" s="54"/>
      <c r="D87" s="54"/>
      <c r="E87" s="54"/>
      <c r="F87" s="54"/>
      <c r="H87" s="54"/>
      <c r="I87" s="54"/>
      <c r="J87" s="54"/>
      <c r="K87" s="54"/>
      <c r="L87" s="54"/>
      <c r="M87" s="54"/>
      <c r="N87" s="54"/>
      <c r="O87" s="54"/>
      <c r="R87" s="54"/>
      <c r="S87" s="54"/>
      <c r="T87" s="54"/>
      <c r="U87" s="54"/>
      <c r="V87" s="54"/>
      <c r="W87" s="54"/>
      <c r="X87" s="54"/>
      <c r="Y87" s="54"/>
      <c r="AC87" s="54"/>
      <c r="AD87" s="54"/>
      <c r="AH87" s="54"/>
      <c r="AI87" s="54"/>
      <c r="AJ87" s="54"/>
      <c r="AK87" s="54"/>
      <c r="AL87" s="54"/>
      <c r="AM87" s="54"/>
      <c r="AN87" s="54"/>
      <c r="AT87" s="54"/>
    </row>
    <row r="88" customFormat="false" ht="15" hidden="false" customHeight="false" outlineLevel="0" collapsed="false">
      <c r="A88" s="54"/>
      <c r="B88" s="54"/>
      <c r="D88" s="54"/>
      <c r="E88" s="54"/>
      <c r="F88" s="54"/>
      <c r="H88" s="54"/>
      <c r="I88" s="54"/>
      <c r="J88" s="54"/>
      <c r="K88" s="54"/>
      <c r="L88" s="54"/>
      <c r="M88" s="54"/>
      <c r="N88" s="54"/>
      <c r="O88" s="54"/>
      <c r="R88" s="54"/>
      <c r="S88" s="54"/>
      <c r="T88" s="54"/>
      <c r="U88" s="54"/>
      <c r="V88" s="54"/>
      <c r="W88" s="54"/>
      <c r="X88" s="54"/>
      <c r="Y88" s="54"/>
      <c r="AC88" s="54"/>
      <c r="AD88" s="54"/>
      <c r="AH88" s="54"/>
      <c r="AI88" s="54"/>
      <c r="AJ88" s="54"/>
      <c r="AK88" s="54"/>
      <c r="AL88" s="54"/>
      <c r="AM88" s="54"/>
      <c r="AN88" s="54"/>
      <c r="AT88" s="54"/>
    </row>
    <row r="89" customFormat="false" ht="15" hidden="false" customHeight="false" outlineLevel="0" collapsed="false">
      <c r="A89" s="54"/>
      <c r="B89" s="54"/>
      <c r="D89" s="54"/>
      <c r="E89" s="54"/>
      <c r="F89" s="54"/>
      <c r="H89" s="54"/>
      <c r="I89" s="54"/>
      <c r="J89" s="54"/>
      <c r="K89" s="54"/>
      <c r="L89" s="54"/>
      <c r="M89" s="54"/>
      <c r="N89" s="54"/>
      <c r="O89" s="54"/>
      <c r="R89" s="54"/>
      <c r="S89" s="54"/>
      <c r="T89" s="54"/>
      <c r="U89" s="54"/>
      <c r="V89" s="54"/>
      <c r="W89" s="54"/>
      <c r="X89" s="54"/>
      <c r="Y89" s="54"/>
      <c r="AC89" s="54"/>
      <c r="AD89" s="54"/>
      <c r="AH89" s="54"/>
      <c r="AI89" s="54"/>
      <c r="AJ89" s="54"/>
      <c r="AK89" s="54"/>
      <c r="AL89" s="54"/>
      <c r="AM89" s="54"/>
      <c r="AN89" s="54"/>
      <c r="AT89" s="54"/>
    </row>
    <row r="90" customFormat="false" ht="15" hidden="false" customHeight="false" outlineLevel="0" collapsed="false">
      <c r="A90" s="54"/>
      <c r="B90" s="54"/>
      <c r="D90" s="54"/>
      <c r="E90" s="54"/>
      <c r="F90" s="54"/>
      <c r="H90" s="54"/>
      <c r="I90" s="54"/>
      <c r="J90" s="54"/>
      <c r="K90" s="54"/>
      <c r="L90" s="54"/>
      <c r="M90" s="54"/>
      <c r="N90" s="54"/>
      <c r="O90" s="54"/>
      <c r="R90" s="54"/>
      <c r="S90" s="54"/>
      <c r="T90" s="54"/>
      <c r="U90" s="54"/>
      <c r="V90" s="54"/>
      <c r="W90" s="54"/>
      <c r="X90" s="54"/>
      <c r="Y90" s="54"/>
      <c r="AC90" s="54"/>
      <c r="AD90" s="54"/>
      <c r="AH90" s="54"/>
      <c r="AI90" s="54"/>
      <c r="AJ90" s="54"/>
      <c r="AK90" s="54"/>
      <c r="AL90" s="54"/>
      <c r="AM90" s="54"/>
      <c r="AN90" s="54"/>
      <c r="AT90" s="54"/>
    </row>
    <row r="91" customFormat="false" ht="15" hidden="false" customHeight="false" outlineLevel="0" collapsed="false">
      <c r="A91" s="54"/>
      <c r="B91" s="54"/>
      <c r="D91" s="54"/>
      <c r="E91" s="54"/>
      <c r="F91" s="54"/>
      <c r="H91" s="54"/>
      <c r="I91" s="54"/>
      <c r="J91" s="54"/>
      <c r="K91" s="54"/>
      <c r="L91" s="54"/>
      <c r="M91" s="54"/>
      <c r="N91" s="54"/>
      <c r="O91" s="54"/>
      <c r="R91" s="54"/>
      <c r="S91" s="54"/>
      <c r="T91" s="54"/>
      <c r="U91" s="54"/>
      <c r="V91" s="54"/>
      <c r="W91" s="54"/>
      <c r="X91" s="54"/>
      <c r="Y91" s="54"/>
      <c r="AC91" s="54"/>
      <c r="AD91" s="54"/>
      <c r="AH91" s="54"/>
      <c r="AI91" s="54"/>
      <c r="AJ91" s="54"/>
      <c r="AK91" s="54"/>
      <c r="AL91" s="54"/>
      <c r="AM91" s="54"/>
      <c r="AN91" s="54"/>
      <c r="AT91" s="54"/>
    </row>
    <row r="92" customFormat="false" ht="15" hidden="false" customHeight="false" outlineLevel="0" collapsed="false">
      <c r="A92" s="54"/>
      <c r="B92" s="54"/>
      <c r="D92" s="54"/>
      <c r="E92" s="54"/>
      <c r="F92" s="54"/>
      <c r="H92" s="54"/>
      <c r="I92" s="54"/>
      <c r="J92" s="54"/>
      <c r="K92" s="54"/>
      <c r="L92" s="54"/>
      <c r="M92" s="54"/>
      <c r="N92" s="54"/>
      <c r="O92" s="54"/>
      <c r="R92" s="54"/>
      <c r="S92" s="54"/>
      <c r="T92" s="54"/>
      <c r="U92" s="54"/>
      <c r="V92" s="54"/>
      <c r="W92" s="54"/>
      <c r="X92" s="54"/>
      <c r="Y92" s="54"/>
      <c r="AC92" s="54"/>
      <c r="AD92" s="54"/>
      <c r="AH92" s="54"/>
      <c r="AI92" s="54"/>
      <c r="AJ92" s="54"/>
      <c r="AK92" s="54"/>
      <c r="AL92" s="54"/>
      <c r="AM92" s="54"/>
      <c r="AN92" s="54"/>
      <c r="AT92" s="54"/>
    </row>
    <row r="93" customFormat="false" ht="15" hidden="false" customHeight="false" outlineLevel="0" collapsed="false">
      <c r="A93" s="54"/>
      <c r="B93" s="54"/>
      <c r="D93" s="54"/>
      <c r="E93" s="54"/>
      <c r="F93" s="54"/>
      <c r="H93" s="54"/>
      <c r="I93" s="54"/>
      <c r="J93" s="54"/>
      <c r="K93" s="54"/>
      <c r="L93" s="54"/>
      <c r="M93" s="54"/>
      <c r="N93" s="54"/>
      <c r="O93" s="54"/>
      <c r="R93" s="54"/>
      <c r="S93" s="54"/>
      <c r="T93" s="54"/>
      <c r="U93" s="54"/>
      <c r="V93" s="54"/>
      <c r="W93" s="54"/>
      <c r="X93" s="54"/>
      <c r="Y93" s="54"/>
      <c r="AC93" s="54"/>
      <c r="AD93" s="54"/>
      <c r="AH93" s="54"/>
      <c r="AI93" s="54"/>
      <c r="AJ93" s="54"/>
      <c r="AK93" s="54"/>
      <c r="AL93" s="54"/>
      <c r="AM93" s="54"/>
      <c r="AN93" s="54"/>
      <c r="AT93" s="54"/>
    </row>
    <row r="94" customFormat="false" ht="15" hidden="false" customHeight="false" outlineLevel="0" collapsed="false">
      <c r="A94" s="54"/>
      <c r="B94" s="54"/>
      <c r="D94" s="54"/>
      <c r="E94" s="54"/>
      <c r="F94" s="54"/>
      <c r="H94" s="54"/>
      <c r="I94" s="54"/>
      <c r="J94" s="54"/>
      <c r="K94" s="54"/>
      <c r="L94" s="54"/>
      <c r="M94" s="54"/>
      <c r="N94" s="54"/>
      <c r="O94" s="54"/>
      <c r="R94" s="54"/>
      <c r="S94" s="54"/>
      <c r="T94" s="54"/>
      <c r="U94" s="54"/>
      <c r="V94" s="54"/>
      <c r="W94" s="54"/>
      <c r="X94" s="54"/>
      <c r="Y94" s="54"/>
      <c r="AC94" s="54"/>
      <c r="AD94" s="54"/>
      <c r="AH94" s="54"/>
      <c r="AI94" s="54"/>
      <c r="AJ94" s="54"/>
      <c r="AK94" s="54"/>
      <c r="AL94" s="54"/>
      <c r="AM94" s="54"/>
      <c r="AN94" s="54"/>
      <c r="AT94" s="54"/>
    </row>
    <row r="95" customFormat="false" ht="15" hidden="false" customHeight="false" outlineLevel="0" collapsed="false">
      <c r="A95" s="54"/>
      <c r="B95" s="54"/>
      <c r="D95" s="54"/>
      <c r="E95" s="54"/>
      <c r="F95" s="54"/>
      <c r="H95" s="54"/>
      <c r="I95" s="54"/>
      <c r="J95" s="54"/>
      <c r="K95" s="54"/>
      <c r="L95" s="54"/>
      <c r="M95" s="54"/>
      <c r="N95" s="54"/>
      <c r="O95" s="54"/>
      <c r="R95" s="54"/>
      <c r="S95" s="54"/>
      <c r="T95" s="54"/>
      <c r="U95" s="54"/>
      <c r="V95" s="54"/>
      <c r="W95" s="54"/>
      <c r="X95" s="54"/>
      <c r="Y95" s="54"/>
      <c r="AC95" s="54"/>
      <c r="AD95" s="54"/>
      <c r="AH95" s="54"/>
      <c r="AI95" s="54"/>
      <c r="AJ95" s="54"/>
      <c r="AK95" s="54"/>
      <c r="AL95" s="54"/>
      <c r="AM95" s="54"/>
      <c r="AN95" s="54"/>
      <c r="AT95" s="54"/>
    </row>
    <row r="96" customFormat="false" ht="15" hidden="false" customHeight="false" outlineLevel="0" collapsed="false">
      <c r="A96" s="54"/>
      <c r="B96" s="54"/>
      <c r="D96" s="54"/>
      <c r="E96" s="54"/>
      <c r="F96" s="54"/>
      <c r="H96" s="54"/>
      <c r="I96" s="54"/>
      <c r="J96" s="54"/>
      <c r="K96" s="54"/>
      <c r="L96" s="54"/>
      <c r="M96" s="54"/>
      <c r="N96" s="54"/>
      <c r="O96" s="54"/>
      <c r="R96" s="54"/>
      <c r="S96" s="54"/>
      <c r="T96" s="54"/>
      <c r="U96" s="54"/>
      <c r="V96" s="54"/>
      <c r="W96" s="54"/>
      <c r="X96" s="54"/>
      <c r="Y96" s="54"/>
      <c r="AC96" s="54"/>
      <c r="AD96" s="54"/>
      <c r="AH96" s="54"/>
      <c r="AI96" s="54"/>
      <c r="AJ96" s="54"/>
      <c r="AK96" s="54"/>
      <c r="AL96" s="54"/>
      <c r="AM96" s="54"/>
      <c r="AN96" s="54"/>
      <c r="AT96" s="54"/>
    </row>
    <row r="97" customFormat="false" ht="15" hidden="false" customHeight="false" outlineLevel="0" collapsed="false">
      <c r="A97" s="54"/>
      <c r="B97" s="54"/>
      <c r="D97" s="54"/>
      <c r="E97" s="54"/>
      <c r="F97" s="54"/>
      <c r="H97" s="54"/>
      <c r="I97" s="54"/>
      <c r="J97" s="54"/>
      <c r="K97" s="54"/>
      <c r="L97" s="54"/>
      <c r="M97" s="54"/>
      <c r="N97" s="54"/>
      <c r="O97" s="54"/>
      <c r="R97" s="54"/>
      <c r="S97" s="54"/>
      <c r="T97" s="54"/>
      <c r="U97" s="54"/>
      <c r="V97" s="54"/>
      <c r="W97" s="54"/>
      <c r="X97" s="54"/>
      <c r="Y97" s="54"/>
      <c r="AC97" s="54"/>
      <c r="AD97" s="54"/>
      <c r="AH97" s="54"/>
      <c r="AI97" s="54"/>
      <c r="AJ97" s="54"/>
      <c r="AK97" s="54"/>
      <c r="AL97" s="54"/>
      <c r="AM97" s="54"/>
      <c r="AN97" s="54"/>
      <c r="AT97" s="54"/>
    </row>
    <row r="98" customFormat="false" ht="15" hidden="false" customHeight="false" outlineLevel="0" collapsed="false">
      <c r="A98" s="54"/>
      <c r="B98" s="54"/>
      <c r="D98" s="54"/>
      <c r="E98" s="54"/>
      <c r="F98" s="54"/>
      <c r="H98" s="54"/>
      <c r="I98" s="54"/>
      <c r="J98" s="54"/>
      <c r="K98" s="54"/>
      <c r="L98" s="54"/>
      <c r="M98" s="54"/>
      <c r="N98" s="54"/>
      <c r="O98" s="54"/>
      <c r="R98" s="54"/>
      <c r="S98" s="54"/>
      <c r="T98" s="54"/>
      <c r="U98" s="54"/>
      <c r="V98" s="54"/>
      <c r="W98" s="54"/>
      <c r="X98" s="54"/>
      <c r="Y98" s="54"/>
      <c r="AC98" s="54"/>
      <c r="AD98" s="54"/>
      <c r="AH98" s="54"/>
      <c r="AI98" s="54"/>
      <c r="AJ98" s="54"/>
      <c r="AK98" s="54"/>
      <c r="AL98" s="54"/>
      <c r="AM98" s="54"/>
      <c r="AN98" s="54"/>
      <c r="AT98" s="54"/>
    </row>
    <row r="99" customFormat="false" ht="15" hidden="false" customHeight="false" outlineLevel="0" collapsed="false">
      <c r="A99" s="54"/>
      <c r="B99" s="54"/>
      <c r="D99" s="54"/>
      <c r="E99" s="54"/>
      <c r="F99" s="54"/>
      <c r="H99" s="54"/>
      <c r="I99" s="54"/>
      <c r="J99" s="54"/>
      <c r="K99" s="54"/>
      <c r="L99" s="54"/>
      <c r="M99" s="54"/>
      <c r="N99" s="54"/>
      <c r="O99" s="54"/>
      <c r="R99" s="54"/>
      <c r="S99" s="54"/>
      <c r="T99" s="54"/>
      <c r="U99" s="54"/>
      <c r="V99" s="54"/>
      <c r="W99" s="54"/>
      <c r="X99" s="54"/>
      <c r="Y99" s="54"/>
      <c r="AC99" s="54"/>
      <c r="AD99" s="54"/>
      <c r="AH99" s="54"/>
      <c r="AI99" s="54"/>
      <c r="AJ99" s="54"/>
      <c r="AK99" s="54"/>
      <c r="AL99" s="54"/>
      <c r="AM99" s="54"/>
      <c r="AN99" s="54"/>
      <c r="AT99" s="54"/>
    </row>
    <row r="100" customFormat="false" ht="15" hidden="false" customHeight="false" outlineLevel="0" collapsed="false">
      <c r="A100" s="54"/>
      <c r="B100" s="54"/>
      <c r="D100" s="54"/>
      <c r="E100" s="54"/>
      <c r="F100" s="54"/>
      <c r="H100" s="54"/>
      <c r="I100" s="54"/>
      <c r="J100" s="54"/>
      <c r="K100" s="54"/>
      <c r="L100" s="54"/>
      <c r="M100" s="54"/>
      <c r="N100" s="54"/>
      <c r="O100" s="54"/>
      <c r="R100" s="54"/>
      <c r="S100" s="54"/>
      <c r="T100" s="54"/>
      <c r="U100" s="54"/>
      <c r="V100" s="54"/>
      <c r="W100" s="54"/>
      <c r="X100" s="54"/>
      <c r="Y100" s="54"/>
      <c r="AC100" s="54"/>
      <c r="AD100" s="54"/>
      <c r="AH100" s="54"/>
      <c r="AI100" s="54"/>
      <c r="AJ100" s="54"/>
      <c r="AK100" s="54"/>
      <c r="AL100" s="54"/>
      <c r="AM100" s="54"/>
      <c r="AN100" s="54"/>
      <c r="AT100" s="54"/>
    </row>
    <row r="101" customFormat="false" ht="15" hidden="false" customHeight="false" outlineLevel="0" collapsed="false">
      <c r="A101" s="54"/>
      <c r="B101" s="54"/>
      <c r="D101" s="54"/>
      <c r="E101" s="54"/>
      <c r="F101" s="54"/>
      <c r="H101" s="54"/>
      <c r="I101" s="54"/>
      <c r="J101" s="54"/>
      <c r="K101" s="54"/>
      <c r="L101" s="54"/>
      <c r="M101" s="54"/>
      <c r="N101" s="54"/>
      <c r="O101" s="54"/>
      <c r="R101" s="54"/>
      <c r="S101" s="54"/>
      <c r="T101" s="54"/>
      <c r="U101" s="54"/>
      <c r="V101" s="54"/>
      <c r="W101" s="54"/>
      <c r="X101" s="54"/>
      <c r="Y101" s="54"/>
      <c r="AC101" s="54"/>
      <c r="AD101" s="54"/>
      <c r="AH101" s="54"/>
      <c r="AI101" s="54"/>
      <c r="AJ101" s="54"/>
      <c r="AK101" s="54"/>
      <c r="AL101" s="54"/>
      <c r="AM101" s="54"/>
      <c r="AN101" s="54"/>
      <c r="AT101" s="54"/>
    </row>
    <row r="102" customFormat="false" ht="15" hidden="false" customHeight="false" outlineLevel="0" collapsed="false">
      <c r="A102" s="54"/>
      <c r="B102" s="54"/>
      <c r="D102" s="54"/>
      <c r="E102" s="54"/>
      <c r="F102" s="54"/>
      <c r="H102" s="54"/>
      <c r="I102" s="54"/>
      <c r="J102" s="54"/>
      <c r="K102" s="54"/>
      <c r="L102" s="54"/>
      <c r="M102" s="54"/>
      <c r="N102" s="54"/>
      <c r="O102" s="54"/>
      <c r="R102" s="54"/>
      <c r="S102" s="54"/>
      <c r="T102" s="54"/>
      <c r="U102" s="54"/>
      <c r="V102" s="54"/>
      <c r="W102" s="54"/>
      <c r="X102" s="54"/>
      <c r="Y102" s="54"/>
      <c r="AC102" s="54"/>
      <c r="AD102" s="54"/>
      <c r="AH102" s="54"/>
      <c r="AI102" s="54"/>
      <c r="AJ102" s="54"/>
      <c r="AK102" s="54"/>
      <c r="AL102" s="54"/>
      <c r="AM102" s="54"/>
      <c r="AN102" s="54"/>
      <c r="AT102" s="54"/>
    </row>
    <row r="103" customFormat="false" ht="15" hidden="false" customHeight="false" outlineLevel="0" collapsed="false">
      <c r="A103" s="54"/>
      <c r="B103" s="54"/>
      <c r="D103" s="54"/>
      <c r="E103" s="54"/>
      <c r="F103" s="54"/>
      <c r="H103" s="54"/>
      <c r="I103" s="54"/>
      <c r="J103" s="54"/>
      <c r="K103" s="54"/>
      <c r="L103" s="54"/>
      <c r="M103" s="54"/>
      <c r="N103" s="54"/>
      <c r="O103" s="54"/>
      <c r="R103" s="54"/>
      <c r="S103" s="54"/>
      <c r="T103" s="54"/>
      <c r="U103" s="54"/>
      <c r="V103" s="54"/>
      <c r="W103" s="54"/>
      <c r="X103" s="54"/>
      <c r="Y103" s="54"/>
      <c r="AC103" s="54"/>
      <c r="AD103" s="54"/>
      <c r="AH103" s="54"/>
      <c r="AI103" s="54"/>
      <c r="AJ103" s="54"/>
      <c r="AK103" s="54"/>
      <c r="AL103" s="54"/>
      <c r="AM103" s="54"/>
      <c r="AN103" s="54"/>
      <c r="AT103" s="54"/>
    </row>
    <row r="104" customFormat="false" ht="15" hidden="false" customHeight="false" outlineLevel="0" collapsed="false">
      <c r="A104" s="54"/>
      <c r="B104" s="54"/>
      <c r="D104" s="54"/>
      <c r="E104" s="54"/>
      <c r="F104" s="54"/>
      <c r="H104" s="54"/>
      <c r="I104" s="54"/>
      <c r="J104" s="54"/>
      <c r="K104" s="54"/>
      <c r="L104" s="54"/>
      <c r="M104" s="54"/>
      <c r="N104" s="54"/>
      <c r="O104" s="54"/>
      <c r="R104" s="54"/>
      <c r="S104" s="54"/>
      <c r="T104" s="54"/>
      <c r="U104" s="54"/>
      <c r="V104" s="54"/>
      <c r="W104" s="54"/>
      <c r="X104" s="54"/>
      <c r="Y104" s="54"/>
      <c r="AC104" s="54"/>
      <c r="AD104" s="54"/>
      <c r="AH104" s="54"/>
      <c r="AI104" s="54"/>
      <c r="AJ104" s="54"/>
      <c r="AK104" s="54"/>
      <c r="AL104" s="54"/>
      <c r="AM104" s="54"/>
      <c r="AN104" s="54"/>
      <c r="AT104" s="54"/>
    </row>
    <row r="105" customFormat="false" ht="15" hidden="false" customHeight="false" outlineLevel="0" collapsed="false">
      <c r="A105" s="54"/>
      <c r="B105" s="54"/>
      <c r="D105" s="54"/>
      <c r="E105" s="54"/>
      <c r="F105" s="54"/>
      <c r="H105" s="54"/>
      <c r="I105" s="54"/>
      <c r="J105" s="54"/>
      <c r="K105" s="54"/>
      <c r="L105" s="54"/>
      <c r="M105" s="54"/>
      <c r="N105" s="54"/>
      <c r="O105" s="54"/>
      <c r="R105" s="54"/>
      <c r="S105" s="54"/>
      <c r="T105" s="54"/>
      <c r="U105" s="54"/>
      <c r="V105" s="54"/>
      <c r="W105" s="54"/>
      <c r="X105" s="54"/>
      <c r="Y105" s="54"/>
      <c r="AC105" s="54"/>
      <c r="AD105" s="54"/>
      <c r="AH105" s="54"/>
      <c r="AI105" s="54"/>
      <c r="AJ105" s="54"/>
      <c r="AK105" s="54"/>
      <c r="AL105" s="54"/>
      <c r="AM105" s="54"/>
      <c r="AN105" s="54"/>
      <c r="AT105" s="54"/>
    </row>
    <row r="106" customFormat="false" ht="15" hidden="false" customHeight="false" outlineLevel="0" collapsed="false">
      <c r="A106" s="54"/>
      <c r="B106" s="54"/>
      <c r="D106" s="54"/>
      <c r="E106" s="54"/>
      <c r="F106" s="54"/>
      <c r="H106" s="54"/>
      <c r="I106" s="54"/>
      <c r="J106" s="54"/>
      <c r="K106" s="54"/>
      <c r="L106" s="54"/>
      <c r="M106" s="54"/>
      <c r="N106" s="54"/>
      <c r="O106" s="54"/>
      <c r="R106" s="54"/>
      <c r="S106" s="54"/>
      <c r="T106" s="54"/>
      <c r="U106" s="54"/>
      <c r="V106" s="54"/>
      <c r="W106" s="54"/>
      <c r="X106" s="54"/>
      <c r="Y106" s="54"/>
      <c r="AC106" s="54"/>
      <c r="AD106" s="54"/>
      <c r="AH106" s="54"/>
      <c r="AI106" s="54"/>
      <c r="AJ106" s="54"/>
      <c r="AK106" s="54"/>
      <c r="AL106" s="54"/>
      <c r="AM106" s="54"/>
      <c r="AN106" s="54"/>
      <c r="AT106" s="54"/>
    </row>
    <row r="107" customFormat="false" ht="15" hidden="false" customHeight="false" outlineLevel="0" collapsed="false">
      <c r="A107" s="54"/>
      <c r="B107" s="54"/>
      <c r="D107" s="54"/>
      <c r="E107" s="54"/>
      <c r="F107" s="54"/>
      <c r="H107" s="54"/>
      <c r="I107" s="54"/>
      <c r="J107" s="54"/>
      <c r="K107" s="54"/>
      <c r="L107" s="54"/>
      <c r="M107" s="54"/>
      <c r="N107" s="54"/>
      <c r="O107" s="54"/>
      <c r="R107" s="54"/>
      <c r="S107" s="54"/>
      <c r="T107" s="54"/>
      <c r="U107" s="54"/>
      <c r="V107" s="54"/>
      <c r="W107" s="54"/>
      <c r="X107" s="54"/>
      <c r="Y107" s="54"/>
      <c r="AC107" s="54"/>
      <c r="AD107" s="54"/>
      <c r="AH107" s="54"/>
      <c r="AI107" s="54"/>
      <c r="AJ107" s="54"/>
      <c r="AK107" s="54"/>
      <c r="AL107" s="54"/>
      <c r="AM107" s="54"/>
      <c r="AN107" s="54"/>
      <c r="AT107" s="54"/>
    </row>
    <row r="108" customFormat="false" ht="15" hidden="false" customHeight="false" outlineLevel="0" collapsed="false">
      <c r="A108" s="54"/>
      <c r="B108" s="54"/>
      <c r="D108" s="54"/>
      <c r="E108" s="54"/>
      <c r="F108" s="54"/>
      <c r="H108" s="54"/>
      <c r="I108" s="54"/>
      <c r="J108" s="54"/>
      <c r="K108" s="54"/>
      <c r="L108" s="54"/>
      <c r="M108" s="54"/>
      <c r="N108" s="54"/>
      <c r="O108" s="54"/>
      <c r="R108" s="54"/>
      <c r="S108" s="54"/>
      <c r="T108" s="54"/>
      <c r="U108" s="54"/>
      <c r="V108" s="54"/>
      <c r="W108" s="54"/>
      <c r="X108" s="54"/>
      <c r="Y108" s="54"/>
      <c r="AC108" s="54"/>
      <c r="AD108" s="54"/>
      <c r="AH108" s="54"/>
      <c r="AI108" s="54"/>
      <c r="AJ108" s="54"/>
      <c r="AK108" s="54"/>
      <c r="AL108" s="54"/>
      <c r="AM108" s="54"/>
      <c r="AN108" s="54"/>
      <c r="AT108" s="54"/>
    </row>
    <row r="109" customFormat="false" ht="15" hidden="false" customHeight="false" outlineLevel="0" collapsed="false">
      <c r="A109" s="54"/>
      <c r="B109" s="54"/>
      <c r="D109" s="54"/>
      <c r="E109" s="54"/>
      <c r="F109" s="54"/>
      <c r="H109" s="54"/>
      <c r="I109" s="54"/>
      <c r="J109" s="54"/>
      <c r="K109" s="54"/>
      <c r="L109" s="54"/>
      <c r="M109" s="54"/>
      <c r="N109" s="54"/>
      <c r="O109" s="54"/>
      <c r="R109" s="54"/>
      <c r="S109" s="54"/>
      <c r="T109" s="54"/>
      <c r="U109" s="54"/>
      <c r="V109" s="54"/>
      <c r="W109" s="54"/>
      <c r="X109" s="54"/>
      <c r="Y109" s="54"/>
      <c r="AC109" s="54"/>
      <c r="AD109" s="54"/>
      <c r="AH109" s="54"/>
      <c r="AI109" s="54"/>
      <c r="AJ109" s="54"/>
      <c r="AK109" s="54"/>
      <c r="AL109" s="54"/>
      <c r="AM109" s="54"/>
      <c r="AN109" s="54"/>
      <c r="AT109" s="54"/>
    </row>
    <row r="110" customFormat="false" ht="15" hidden="false" customHeight="false" outlineLevel="0" collapsed="false">
      <c r="A110" s="54"/>
      <c r="B110" s="54"/>
      <c r="D110" s="54"/>
      <c r="E110" s="54"/>
      <c r="F110" s="54"/>
      <c r="H110" s="54"/>
      <c r="I110" s="54"/>
      <c r="J110" s="54"/>
      <c r="K110" s="54"/>
      <c r="L110" s="54"/>
      <c r="M110" s="54"/>
      <c r="N110" s="54"/>
      <c r="O110" s="54"/>
      <c r="R110" s="54"/>
      <c r="S110" s="54"/>
      <c r="T110" s="54"/>
      <c r="U110" s="54"/>
      <c r="V110" s="54"/>
      <c r="W110" s="54"/>
      <c r="X110" s="54"/>
      <c r="Y110" s="54"/>
      <c r="AC110" s="54"/>
      <c r="AD110" s="54"/>
      <c r="AH110" s="54"/>
      <c r="AI110" s="54"/>
      <c r="AJ110" s="54"/>
      <c r="AK110" s="54"/>
      <c r="AL110" s="54"/>
      <c r="AM110" s="54"/>
      <c r="AN110" s="54"/>
      <c r="AT110" s="54"/>
    </row>
    <row r="111" customFormat="false" ht="15" hidden="false" customHeight="false" outlineLevel="0" collapsed="false">
      <c r="A111" s="54"/>
      <c r="B111" s="54"/>
      <c r="D111" s="54"/>
      <c r="E111" s="54"/>
      <c r="F111" s="54"/>
      <c r="H111" s="54"/>
      <c r="I111" s="54"/>
      <c r="J111" s="54"/>
      <c r="K111" s="54"/>
      <c r="L111" s="54"/>
      <c r="M111" s="54"/>
      <c r="N111" s="54"/>
      <c r="O111" s="54"/>
      <c r="R111" s="54"/>
      <c r="S111" s="54"/>
      <c r="T111" s="54"/>
      <c r="U111" s="54"/>
      <c r="V111" s="54"/>
      <c r="W111" s="54"/>
      <c r="X111" s="54"/>
      <c r="Y111" s="54"/>
      <c r="AC111" s="54"/>
      <c r="AD111" s="54"/>
      <c r="AH111" s="54"/>
      <c r="AI111" s="54"/>
      <c r="AJ111" s="54"/>
      <c r="AK111" s="54"/>
      <c r="AL111" s="54"/>
      <c r="AM111" s="54"/>
      <c r="AN111" s="54"/>
      <c r="AT111" s="54"/>
    </row>
    <row r="112" customFormat="false" ht="15" hidden="false" customHeight="false" outlineLevel="0" collapsed="false">
      <c r="A112" s="54"/>
      <c r="B112" s="54"/>
      <c r="D112" s="54"/>
      <c r="E112" s="54"/>
      <c r="F112" s="54"/>
      <c r="H112" s="54"/>
      <c r="I112" s="54"/>
      <c r="J112" s="54"/>
      <c r="K112" s="54"/>
      <c r="L112" s="54"/>
      <c r="M112" s="54"/>
      <c r="N112" s="54"/>
      <c r="O112" s="54"/>
      <c r="R112" s="54"/>
      <c r="S112" s="54"/>
      <c r="T112" s="54"/>
      <c r="U112" s="54"/>
      <c r="V112" s="54"/>
      <c r="W112" s="54"/>
      <c r="X112" s="54"/>
      <c r="Y112" s="54"/>
      <c r="AC112" s="54"/>
      <c r="AD112" s="54"/>
      <c r="AH112" s="54"/>
      <c r="AI112" s="54"/>
      <c r="AJ112" s="54"/>
      <c r="AK112" s="54"/>
      <c r="AL112" s="54"/>
      <c r="AM112" s="54"/>
      <c r="AN112" s="54"/>
      <c r="AT112" s="54"/>
    </row>
    <row r="113" customFormat="false" ht="15" hidden="false" customHeight="false" outlineLevel="0" collapsed="false">
      <c r="A113" s="54"/>
      <c r="B113" s="54"/>
      <c r="D113" s="54"/>
      <c r="E113" s="54"/>
      <c r="F113" s="54"/>
      <c r="H113" s="54"/>
      <c r="I113" s="54"/>
      <c r="J113" s="54"/>
      <c r="K113" s="54"/>
      <c r="L113" s="54"/>
      <c r="M113" s="54"/>
      <c r="N113" s="54"/>
      <c r="O113" s="54"/>
      <c r="R113" s="54"/>
      <c r="S113" s="54"/>
      <c r="T113" s="54"/>
      <c r="U113" s="54"/>
      <c r="V113" s="54"/>
      <c r="W113" s="54"/>
      <c r="X113" s="54"/>
      <c r="Y113" s="54"/>
      <c r="AC113" s="54"/>
      <c r="AD113" s="54"/>
      <c r="AH113" s="54"/>
      <c r="AI113" s="54"/>
      <c r="AJ113" s="54"/>
      <c r="AK113" s="54"/>
      <c r="AL113" s="54"/>
      <c r="AM113" s="54"/>
      <c r="AN113" s="54"/>
      <c r="AT113" s="54"/>
    </row>
    <row r="114" customFormat="false" ht="15" hidden="false" customHeight="false" outlineLevel="0" collapsed="false">
      <c r="A114" s="54"/>
      <c r="B114" s="54"/>
      <c r="D114" s="54"/>
      <c r="E114" s="54"/>
      <c r="F114" s="54"/>
      <c r="H114" s="54"/>
      <c r="I114" s="54"/>
      <c r="J114" s="54"/>
      <c r="K114" s="54"/>
      <c r="L114" s="54"/>
      <c r="M114" s="54"/>
      <c r="N114" s="54"/>
      <c r="O114" s="54"/>
      <c r="R114" s="54"/>
      <c r="S114" s="54"/>
      <c r="T114" s="54"/>
      <c r="U114" s="54"/>
      <c r="V114" s="54"/>
      <c r="W114" s="54"/>
      <c r="X114" s="54"/>
      <c r="Y114" s="54"/>
      <c r="AC114" s="54"/>
      <c r="AD114" s="54"/>
      <c r="AH114" s="54"/>
      <c r="AI114" s="54"/>
      <c r="AJ114" s="54"/>
      <c r="AK114" s="54"/>
      <c r="AL114" s="54"/>
      <c r="AM114" s="54"/>
      <c r="AN114" s="54"/>
      <c r="AT114" s="54"/>
    </row>
    <row r="115" customFormat="false" ht="15" hidden="false" customHeight="false" outlineLevel="0" collapsed="false">
      <c r="A115" s="54"/>
      <c r="B115" s="54"/>
      <c r="D115" s="54"/>
      <c r="E115" s="54"/>
      <c r="F115" s="54"/>
      <c r="H115" s="54"/>
      <c r="I115" s="54"/>
      <c r="J115" s="54"/>
      <c r="K115" s="54"/>
      <c r="L115" s="54"/>
      <c r="M115" s="54"/>
      <c r="N115" s="54"/>
      <c r="O115" s="54"/>
      <c r="R115" s="54"/>
      <c r="S115" s="54"/>
      <c r="T115" s="54"/>
      <c r="U115" s="54"/>
      <c r="V115" s="54"/>
      <c r="W115" s="54"/>
      <c r="X115" s="54"/>
      <c r="Y115" s="54"/>
      <c r="AC115" s="54"/>
      <c r="AD115" s="54"/>
      <c r="AH115" s="54"/>
      <c r="AI115" s="54"/>
      <c r="AJ115" s="54"/>
      <c r="AK115" s="54"/>
      <c r="AL115" s="54"/>
      <c r="AM115" s="54"/>
      <c r="AN115" s="54"/>
      <c r="AT115" s="54"/>
    </row>
    <row r="116" customFormat="false" ht="15" hidden="false" customHeight="false" outlineLevel="0" collapsed="false">
      <c r="A116" s="54"/>
      <c r="B116" s="54"/>
      <c r="D116" s="54"/>
      <c r="E116" s="54"/>
      <c r="F116" s="54"/>
      <c r="H116" s="54"/>
      <c r="I116" s="54"/>
      <c r="J116" s="54"/>
      <c r="K116" s="54"/>
      <c r="L116" s="54"/>
      <c r="M116" s="54"/>
      <c r="N116" s="54"/>
      <c r="O116" s="54"/>
      <c r="R116" s="54"/>
      <c r="S116" s="54"/>
      <c r="T116" s="54"/>
      <c r="U116" s="54"/>
      <c r="V116" s="54"/>
      <c r="W116" s="54"/>
      <c r="X116" s="54"/>
      <c r="Y116" s="54"/>
      <c r="AC116" s="54"/>
      <c r="AD116" s="54"/>
      <c r="AH116" s="54"/>
      <c r="AI116" s="54"/>
      <c r="AJ116" s="54"/>
      <c r="AK116" s="54"/>
      <c r="AL116" s="54"/>
      <c r="AM116" s="54"/>
      <c r="AN116" s="54"/>
      <c r="AT116" s="54"/>
    </row>
    <row r="117" customFormat="false" ht="15" hidden="false" customHeight="false" outlineLevel="0" collapsed="false">
      <c r="A117" s="54"/>
      <c r="B117" s="54"/>
      <c r="D117" s="54"/>
      <c r="E117" s="54"/>
      <c r="F117" s="54"/>
      <c r="H117" s="54"/>
      <c r="I117" s="54"/>
      <c r="J117" s="54"/>
      <c r="K117" s="54"/>
      <c r="L117" s="54"/>
      <c r="M117" s="54"/>
      <c r="N117" s="54"/>
      <c r="O117" s="54"/>
      <c r="R117" s="54"/>
      <c r="S117" s="54"/>
      <c r="T117" s="54"/>
      <c r="U117" s="54"/>
      <c r="V117" s="54"/>
      <c r="W117" s="54"/>
      <c r="X117" s="54"/>
      <c r="Y117" s="54"/>
      <c r="AC117" s="54"/>
      <c r="AD117" s="54"/>
      <c r="AH117" s="54"/>
      <c r="AI117" s="54"/>
      <c r="AJ117" s="54"/>
      <c r="AK117" s="54"/>
      <c r="AL117" s="54"/>
      <c r="AM117" s="54"/>
      <c r="AN117" s="54"/>
      <c r="AT117" s="54"/>
    </row>
    <row r="118" customFormat="false" ht="15" hidden="false" customHeight="false" outlineLevel="0" collapsed="false">
      <c r="A118" s="54"/>
      <c r="B118" s="54"/>
      <c r="D118" s="54"/>
      <c r="E118" s="54"/>
      <c r="F118" s="54"/>
      <c r="H118" s="54"/>
      <c r="I118" s="54"/>
      <c r="J118" s="54"/>
      <c r="K118" s="54"/>
      <c r="L118" s="54"/>
      <c r="M118" s="54"/>
      <c r="N118" s="54"/>
      <c r="O118" s="54"/>
      <c r="R118" s="54"/>
      <c r="S118" s="54"/>
      <c r="T118" s="54"/>
      <c r="U118" s="54"/>
      <c r="V118" s="54"/>
      <c r="W118" s="54"/>
      <c r="X118" s="54"/>
      <c r="Y118" s="54"/>
      <c r="AC118" s="54"/>
      <c r="AD118" s="54"/>
      <c r="AH118" s="54"/>
      <c r="AI118" s="54"/>
      <c r="AJ118" s="54"/>
      <c r="AK118" s="54"/>
      <c r="AL118" s="54"/>
      <c r="AM118" s="54"/>
      <c r="AN118" s="54"/>
      <c r="AT118" s="54"/>
    </row>
    <row r="119" customFormat="false" ht="15" hidden="false" customHeight="false" outlineLevel="0" collapsed="false">
      <c r="A119" s="54"/>
      <c r="B119" s="54"/>
      <c r="D119" s="54"/>
      <c r="E119" s="54"/>
      <c r="F119" s="54"/>
      <c r="H119" s="54"/>
      <c r="I119" s="54"/>
      <c r="J119" s="54"/>
      <c r="K119" s="54"/>
      <c r="L119" s="54"/>
      <c r="M119" s="54"/>
      <c r="N119" s="54"/>
      <c r="O119" s="54"/>
      <c r="R119" s="54"/>
      <c r="S119" s="54"/>
      <c r="T119" s="54"/>
      <c r="U119" s="54"/>
      <c r="V119" s="54"/>
      <c r="W119" s="54"/>
      <c r="X119" s="54"/>
      <c r="Y119" s="54"/>
      <c r="AC119" s="54"/>
      <c r="AD119" s="54"/>
      <c r="AH119" s="54"/>
      <c r="AI119" s="54"/>
      <c r="AJ119" s="54"/>
      <c r="AK119" s="54"/>
      <c r="AL119" s="54"/>
      <c r="AM119" s="54"/>
      <c r="AN119" s="54"/>
      <c r="AT119" s="54"/>
    </row>
    <row r="120" customFormat="false" ht="15" hidden="false" customHeight="false" outlineLevel="0" collapsed="false">
      <c r="A120" s="54"/>
      <c r="B120" s="54"/>
      <c r="D120" s="54"/>
      <c r="E120" s="54"/>
      <c r="F120" s="54"/>
      <c r="H120" s="54"/>
      <c r="I120" s="54"/>
      <c r="J120" s="54"/>
      <c r="K120" s="54"/>
      <c r="L120" s="54"/>
      <c r="M120" s="54"/>
      <c r="N120" s="54"/>
      <c r="O120" s="54"/>
      <c r="R120" s="54"/>
      <c r="S120" s="54"/>
      <c r="T120" s="54"/>
      <c r="U120" s="54"/>
      <c r="V120" s="54"/>
      <c r="W120" s="54"/>
      <c r="X120" s="54"/>
      <c r="Y120" s="54"/>
      <c r="AC120" s="54"/>
      <c r="AD120" s="54"/>
      <c r="AH120" s="54"/>
      <c r="AI120" s="54"/>
      <c r="AJ120" s="54"/>
      <c r="AK120" s="54"/>
      <c r="AL120" s="54"/>
      <c r="AM120" s="54"/>
      <c r="AN120" s="54"/>
      <c r="AT120" s="54"/>
    </row>
    <row r="121" customFormat="false" ht="15" hidden="false" customHeight="false" outlineLevel="0" collapsed="false">
      <c r="A121" s="54"/>
      <c r="B121" s="54"/>
      <c r="D121" s="54"/>
      <c r="E121" s="54"/>
      <c r="F121" s="54"/>
      <c r="H121" s="54"/>
      <c r="I121" s="54"/>
      <c r="J121" s="54"/>
      <c r="K121" s="54"/>
      <c r="L121" s="54"/>
      <c r="M121" s="54"/>
      <c r="N121" s="54"/>
      <c r="O121" s="54"/>
      <c r="R121" s="54"/>
      <c r="S121" s="54"/>
      <c r="T121" s="54"/>
      <c r="U121" s="54"/>
      <c r="V121" s="54"/>
      <c r="W121" s="54"/>
      <c r="X121" s="54"/>
      <c r="Y121" s="54"/>
      <c r="AC121" s="54"/>
      <c r="AD121" s="54"/>
      <c r="AH121" s="54"/>
      <c r="AI121" s="54"/>
      <c r="AJ121" s="54"/>
      <c r="AK121" s="54"/>
      <c r="AL121" s="54"/>
      <c r="AM121" s="54"/>
      <c r="AN121" s="54"/>
      <c r="AT121" s="54"/>
    </row>
    <row r="122" customFormat="false" ht="15" hidden="false" customHeight="false" outlineLevel="0" collapsed="false">
      <c r="A122" s="54"/>
      <c r="B122" s="54"/>
      <c r="D122" s="54"/>
      <c r="E122" s="54"/>
      <c r="F122" s="54"/>
      <c r="H122" s="54"/>
      <c r="I122" s="54"/>
      <c r="J122" s="54"/>
      <c r="K122" s="54"/>
      <c r="L122" s="54"/>
      <c r="M122" s="54"/>
      <c r="N122" s="54"/>
      <c r="O122" s="54"/>
      <c r="R122" s="54"/>
      <c r="S122" s="54"/>
      <c r="T122" s="54"/>
      <c r="U122" s="54"/>
      <c r="V122" s="54"/>
      <c r="W122" s="54"/>
      <c r="X122" s="54"/>
      <c r="Y122" s="54"/>
      <c r="AC122" s="54"/>
      <c r="AD122" s="54"/>
      <c r="AH122" s="54"/>
      <c r="AI122" s="54"/>
      <c r="AJ122" s="54"/>
      <c r="AK122" s="54"/>
      <c r="AL122" s="54"/>
      <c r="AM122" s="54"/>
      <c r="AN122" s="54"/>
      <c r="AT122" s="54"/>
    </row>
    <row r="123" customFormat="false" ht="15" hidden="false" customHeight="false" outlineLevel="0" collapsed="false">
      <c r="A123" s="54"/>
      <c r="B123" s="54"/>
      <c r="D123" s="54"/>
      <c r="E123" s="54"/>
      <c r="F123" s="54"/>
      <c r="H123" s="54"/>
      <c r="I123" s="54"/>
      <c r="J123" s="54"/>
      <c r="K123" s="54"/>
      <c r="L123" s="54"/>
      <c r="M123" s="54"/>
      <c r="N123" s="54"/>
      <c r="O123" s="54"/>
      <c r="R123" s="54"/>
      <c r="S123" s="54"/>
      <c r="T123" s="54"/>
      <c r="U123" s="54"/>
      <c r="V123" s="54"/>
      <c r="W123" s="54"/>
      <c r="X123" s="54"/>
      <c r="Y123" s="54"/>
      <c r="AC123" s="54"/>
      <c r="AD123" s="54"/>
      <c r="AH123" s="54"/>
      <c r="AI123" s="54"/>
      <c r="AJ123" s="54"/>
      <c r="AK123" s="54"/>
      <c r="AL123" s="54"/>
      <c r="AM123" s="54"/>
      <c r="AN123" s="54"/>
      <c r="AT123" s="54"/>
    </row>
    <row r="124" customFormat="false" ht="15" hidden="false" customHeight="false" outlineLevel="0" collapsed="false">
      <c r="A124" s="54"/>
      <c r="B124" s="54"/>
      <c r="D124" s="54"/>
      <c r="E124" s="54"/>
      <c r="F124" s="54"/>
      <c r="H124" s="54"/>
      <c r="I124" s="54"/>
      <c r="J124" s="54"/>
      <c r="K124" s="54"/>
      <c r="L124" s="54"/>
      <c r="M124" s="54"/>
      <c r="N124" s="54"/>
      <c r="O124" s="54"/>
      <c r="R124" s="54"/>
      <c r="S124" s="54"/>
      <c r="T124" s="54"/>
      <c r="U124" s="54"/>
      <c r="V124" s="54"/>
      <c r="W124" s="54"/>
      <c r="X124" s="54"/>
      <c r="Y124" s="54"/>
      <c r="AC124" s="54"/>
      <c r="AD124" s="54"/>
      <c r="AH124" s="54"/>
      <c r="AI124" s="54"/>
      <c r="AJ124" s="54"/>
      <c r="AK124" s="54"/>
      <c r="AL124" s="54"/>
      <c r="AM124" s="54"/>
      <c r="AN124" s="54"/>
      <c r="AT124" s="54"/>
    </row>
    <row r="125" customFormat="false" ht="15" hidden="false" customHeight="false" outlineLevel="0" collapsed="false">
      <c r="A125" s="54"/>
      <c r="B125" s="54"/>
      <c r="D125" s="54"/>
      <c r="E125" s="54"/>
      <c r="F125" s="54"/>
      <c r="H125" s="54"/>
      <c r="I125" s="54"/>
      <c r="J125" s="54"/>
      <c r="K125" s="54"/>
      <c r="L125" s="54"/>
      <c r="M125" s="54"/>
      <c r="N125" s="54"/>
      <c r="O125" s="54"/>
      <c r="R125" s="54"/>
      <c r="S125" s="54"/>
      <c r="T125" s="54"/>
      <c r="U125" s="54"/>
      <c r="V125" s="54"/>
      <c r="W125" s="54"/>
      <c r="X125" s="54"/>
      <c r="Y125" s="54"/>
      <c r="AC125" s="54"/>
      <c r="AD125" s="54"/>
      <c r="AH125" s="54"/>
      <c r="AI125" s="54"/>
      <c r="AJ125" s="54"/>
      <c r="AK125" s="54"/>
      <c r="AL125" s="54"/>
      <c r="AM125" s="54"/>
      <c r="AN125" s="54"/>
      <c r="AT125" s="54"/>
    </row>
    <row r="126" customFormat="false" ht="15" hidden="false" customHeight="false" outlineLevel="0" collapsed="false">
      <c r="A126" s="54"/>
      <c r="B126" s="54"/>
      <c r="D126" s="54"/>
      <c r="E126" s="54"/>
      <c r="F126" s="54"/>
      <c r="H126" s="54"/>
      <c r="I126" s="54"/>
      <c r="J126" s="54"/>
      <c r="K126" s="54"/>
      <c r="L126" s="54"/>
      <c r="M126" s="54"/>
      <c r="N126" s="54"/>
      <c r="O126" s="54"/>
      <c r="R126" s="54"/>
      <c r="S126" s="54"/>
      <c r="T126" s="54"/>
      <c r="U126" s="54"/>
      <c r="V126" s="54"/>
      <c r="W126" s="54"/>
      <c r="X126" s="54"/>
      <c r="Y126" s="54"/>
      <c r="AC126" s="54"/>
      <c r="AD126" s="54"/>
      <c r="AH126" s="54"/>
      <c r="AI126" s="54"/>
      <c r="AJ126" s="54"/>
      <c r="AK126" s="54"/>
      <c r="AL126" s="54"/>
      <c r="AM126" s="54"/>
      <c r="AN126" s="54"/>
      <c r="AT126" s="54"/>
    </row>
    <row r="127" customFormat="false" ht="15" hidden="false" customHeight="false" outlineLevel="0" collapsed="false">
      <c r="A127" s="54"/>
      <c r="B127" s="54"/>
      <c r="D127" s="54"/>
      <c r="E127" s="54"/>
      <c r="F127" s="54"/>
      <c r="H127" s="54"/>
      <c r="I127" s="54"/>
      <c r="J127" s="54"/>
      <c r="K127" s="54"/>
      <c r="L127" s="54"/>
      <c r="M127" s="54"/>
      <c r="N127" s="54"/>
      <c r="O127" s="54"/>
      <c r="R127" s="54"/>
      <c r="S127" s="54"/>
      <c r="T127" s="54"/>
      <c r="U127" s="54"/>
      <c r="V127" s="54"/>
      <c r="W127" s="54"/>
      <c r="X127" s="54"/>
      <c r="Y127" s="54"/>
      <c r="AC127" s="54"/>
      <c r="AD127" s="54"/>
      <c r="AH127" s="54"/>
      <c r="AI127" s="54"/>
      <c r="AJ127" s="54"/>
      <c r="AK127" s="54"/>
      <c r="AL127" s="54"/>
      <c r="AM127" s="54"/>
      <c r="AN127" s="54"/>
      <c r="AT127" s="54"/>
    </row>
    <row r="128" customFormat="false" ht="15" hidden="false" customHeight="false" outlineLevel="0" collapsed="false">
      <c r="A128" s="54"/>
      <c r="B128" s="54"/>
      <c r="D128" s="54"/>
      <c r="E128" s="54"/>
      <c r="F128" s="54"/>
      <c r="H128" s="54"/>
      <c r="I128" s="54"/>
      <c r="J128" s="54"/>
      <c r="K128" s="54"/>
      <c r="L128" s="54"/>
      <c r="M128" s="54"/>
      <c r="N128" s="54"/>
      <c r="O128" s="54"/>
      <c r="R128" s="54"/>
      <c r="S128" s="54"/>
      <c r="T128" s="54"/>
      <c r="U128" s="54"/>
      <c r="V128" s="54"/>
      <c r="W128" s="54"/>
      <c r="X128" s="54"/>
      <c r="Y128" s="54"/>
      <c r="AC128" s="54"/>
      <c r="AD128" s="54"/>
      <c r="AH128" s="54"/>
      <c r="AI128" s="54"/>
      <c r="AJ128" s="54"/>
      <c r="AK128" s="54"/>
      <c r="AL128" s="54"/>
      <c r="AM128" s="54"/>
      <c r="AN128" s="54"/>
      <c r="AT128" s="54"/>
    </row>
    <row r="129" customFormat="false" ht="15" hidden="false" customHeight="false" outlineLevel="0" collapsed="false">
      <c r="A129" s="54"/>
      <c r="B129" s="54"/>
      <c r="D129" s="54"/>
      <c r="E129" s="54"/>
      <c r="F129" s="54"/>
      <c r="H129" s="54"/>
      <c r="I129" s="54"/>
      <c r="J129" s="54"/>
      <c r="K129" s="54"/>
      <c r="L129" s="54"/>
      <c r="M129" s="54"/>
      <c r="N129" s="54"/>
      <c r="O129" s="54"/>
      <c r="R129" s="54"/>
      <c r="S129" s="54"/>
      <c r="T129" s="54"/>
      <c r="U129" s="54"/>
      <c r="V129" s="54"/>
      <c r="W129" s="54"/>
      <c r="X129" s="54"/>
      <c r="Y129" s="54"/>
      <c r="AC129" s="54"/>
      <c r="AD129" s="54"/>
      <c r="AH129" s="54"/>
      <c r="AI129" s="54"/>
      <c r="AJ129" s="54"/>
      <c r="AK129" s="54"/>
      <c r="AL129" s="54"/>
      <c r="AM129" s="54"/>
      <c r="AN129" s="54"/>
      <c r="AT129" s="54"/>
    </row>
    <row r="130" customFormat="false" ht="15" hidden="false" customHeight="false" outlineLevel="0" collapsed="false">
      <c r="A130" s="54"/>
      <c r="B130" s="54"/>
      <c r="D130" s="54"/>
      <c r="E130" s="54"/>
      <c r="F130" s="54"/>
      <c r="H130" s="54"/>
      <c r="I130" s="54"/>
      <c r="J130" s="54"/>
      <c r="K130" s="54"/>
      <c r="L130" s="54"/>
      <c r="M130" s="54"/>
      <c r="N130" s="54"/>
      <c r="O130" s="54"/>
      <c r="R130" s="54"/>
      <c r="S130" s="54"/>
      <c r="T130" s="54"/>
      <c r="U130" s="54"/>
      <c r="V130" s="54"/>
      <c r="W130" s="54"/>
      <c r="X130" s="54"/>
      <c r="Y130" s="54"/>
      <c r="AC130" s="54"/>
      <c r="AD130" s="54"/>
      <c r="AH130" s="54"/>
      <c r="AI130" s="54"/>
      <c r="AJ130" s="54"/>
      <c r="AK130" s="54"/>
      <c r="AL130" s="54"/>
      <c r="AM130" s="54"/>
      <c r="AN130" s="54"/>
      <c r="AT130" s="54"/>
    </row>
    <row r="131" customFormat="false" ht="15" hidden="false" customHeight="false" outlineLevel="0" collapsed="false">
      <c r="A131" s="54"/>
      <c r="B131" s="54"/>
      <c r="D131" s="54"/>
      <c r="E131" s="54"/>
      <c r="F131" s="54"/>
      <c r="H131" s="54"/>
      <c r="I131" s="54"/>
      <c r="J131" s="54"/>
      <c r="K131" s="54"/>
      <c r="L131" s="54"/>
      <c r="M131" s="54"/>
      <c r="N131" s="54"/>
      <c r="O131" s="54"/>
      <c r="R131" s="54"/>
      <c r="S131" s="54"/>
      <c r="T131" s="54"/>
      <c r="U131" s="54"/>
      <c r="V131" s="54"/>
      <c r="W131" s="54"/>
      <c r="X131" s="54"/>
      <c r="Y131" s="54"/>
      <c r="AC131" s="54"/>
      <c r="AD131" s="54"/>
      <c r="AH131" s="54"/>
      <c r="AI131" s="54"/>
      <c r="AJ131" s="54"/>
      <c r="AK131" s="54"/>
      <c r="AL131" s="54"/>
      <c r="AM131" s="54"/>
      <c r="AN131" s="54"/>
      <c r="AT131" s="54"/>
    </row>
    <row r="132" customFormat="false" ht="15" hidden="false" customHeight="false" outlineLevel="0" collapsed="false">
      <c r="A132" s="54"/>
      <c r="B132" s="54"/>
      <c r="D132" s="54"/>
      <c r="E132" s="54"/>
      <c r="F132" s="54"/>
      <c r="H132" s="54"/>
      <c r="I132" s="54"/>
      <c r="J132" s="54"/>
      <c r="K132" s="54"/>
      <c r="L132" s="54"/>
      <c r="M132" s="54"/>
      <c r="N132" s="54"/>
      <c r="O132" s="54"/>
      <c r="R132" s="54"/>
      <c r="S132" s="54"/>
      <c r="T132" s="54"/>
      <c r="U132" s="54"/>
      <c r="V132" s="54"/>
      <c r="W132" s="54"/>
      <c r="X132" s="54"/>
      <c r="Y132" s="54"/>
      <c r="AC132" s="54"/>
      <c r="AD132" s="54"/>
      <c r="AH132" s="54"/>
      <c r="AI132" s="54"/>
      <c r="AJ132" s="54"/>
      <c r="AK132" s="54"/>
      <c r="AL132" s="54"/>
      <c r="AM132" s="54"/>
      <c r="AN132" s="54"/>
      <c r="AT132" s="54"/>
    </row>
    <row r="133" customFormat="false" ht="15" hidden="false" customHeight="false" outlineLevel="0" collapsed="false">
      <c r="A133" s="54"/>
      <c r="B133" s="54"/>
      <c r="D133" s="54"/>
      <c r="E133" s="54"/>
      <c r="F133" s="54"/>
      <c r="H133" s="54"/>
      <c r="I133" s="54"/>
      <c r="J133" s="54"/>
      <c r="K133" s="54"/>
      <c r="L133" s="54"/>
      <c r="M133" s="54"/>
      <c r="N133" s="54"/>
      <c r="O133" s="54"/>
      <c r="R133" s="54"/>
      <c r="S133" s="54"/>
      <c r="T133" s="54"/>
      <c r="U133" s="54"/>
      <c r="V133" s="54"/>
      <c r="W133" s="54"/>
      <c r="X133" s="54"/>
      <c r="Y133" s="54"/>
      <c r="AC133" s="54"/>
      <c r="AD133" s="54"/>
      <c r="AH133" s="54"/>
      <c r="AI133" s="54"/>
      <c r="AJ133" s="54"/>
      <c r="AK133" s="54"/>
      <c r="AL133" s="54"/>
      <c r="AM133" s="54"/>
      <c r="AN133" s="54"/>
      <c r="AT133" s="54"/>
    </row>
    <row r="134" customFormat="false" ht="15" hidden="false" customHeight="false" outlineLevel="0" collapsed="false">
      <c r="A134" s="54"/>
      <c r="B134" s="54"/>
      <c r="D134" s="54"/>
      <c r="E134" s="54"/>
      <c r="F134" s="54"/>
      <c r="H134" s="54"/>
      <c r="I134" s="54"/>
      <c r="J134" s="54"/>
      <c r="K134" s="54"/>
      <c r="L134" s="54"/>
      <c r="M134" s="54"/>
      <c r="N134" s="54"/>
      <c r="O134" s="54"/>
      <c r="R134" s="54"/>
      <c r="S134" s="54"/>
      <c r="T134" s="54"/>
      <c r="U134" s="54"/>
      <c r="V134" s="54"/>
      <c r="W134" s="54"/>
      <c r="X134" s="54"/>
      <c r="Y134" s="54"/>
      <c r="AC134" s="54"/>
      <c r="AD134" s="54"/>
      <c r="AH134" s="54"/>
      <c r="AI134" s="54"/>
      <c r="AJ134" s="54"/>
      <c r="AK134" s="54"/>
      <c r="AL134" s="54"/>
      <c r="AM134" s="54"/>
      <c r="AN134" s="54"/>
      <c r="AT134" s="54"/>
    </row>
    <row r="135" customFormat="false" ht="15" hidden="false" customHeight="false" outlineLevel="0" collapsed="false">
      <c r="A135" s="54"/>
      <c r="B135" s="54"/>
      <c r="D135" s="54"/>
      <c r="E135" s="54"/>
      <c r="F135" s="54"/>
      <c r="H135" s="54"/>
      <c r="I135" s="54"/>
      <c r="J135" s="54"/>
      <c r="K135" s="54"/>
      <c r="L135" s="54"/>
      <c r="M135" s="54"/>
      <c r="N135" s="54"/>
      <c r="O135" s="54"/>
      <c r="R135" s="54"/>
      <c r="S135" s="54"/>
      <c r="T135" s="54"/>
      <c r="U135" s="54"/>
      <c r="V135" s="54"/>
      <c r="W135" s="54"/>
      <c r="X135" s="54"/>
      <c r="Y135" s="54"/>
      <c r="AC135" s="54"/>
      <c r="AD135" s="54"/>
      <c r="AH135" s="54"/>
      <c r="AI135" s="54"/>
      <c r="AJ135" s="54"/>
      <c r="AK135" s="54"/>
      <c r="AL135" s="54"/>
      <c r="AM135" s="54"/>
      <c r="AN135" s="54"/>
      <c r="AT135" s="54"/>
    </row>
    <row r="136" customFormat="false" ht="15" hidden="false" customHeight="false" outlineLevel="0" collapsed="false">
      <c r="A136" s="54"/>
      <c r="B136" s="54"/>
      <c r="D136" s="54"/>
      <c r="E136" s="54"/>
      <c r="F136" s="54"/>
      <c r="H136" s="54"/>
      <c r="I136" s="54"/>
      <c r="J136" s="54"/>
      <c r="K136" s="54"/>
      <c r="L136" s="54"/>
      <c r="M136" s="54"/>
      <c r="N136" s="54"/>
      <c r="O136" s="54"/>
      <c r="R136" s="54"/>
      <c r="S136" s="54"/>
      <c r="T136" s="54"/>
      <c r="U136" s="54"/>
      <c r="V136" s="54"/>
      <c r="W136" s="54"/>
      <c r="X136" s="54"/>
      <c r="Y136" s="54"/>
      <c r="AC136" s="54"/>
      <c r="AD136" s="54"/>
      <c r="AH136" s="54"/>
      <c r="AI136" s="54"/>
      <c r="AJ136" s="54"/>
      <c r="AK136" s="54"/>
      <c r="AL136" s="54"/>
      <c r="AM136" s="54"/>
      <c r="AN136" s="54"/>
      <c r="AT136" s="54"/>
    </row>
    <row r="137" customFormat="false" ht="15" hidden="false" customHeight="false" outlineLevel="0" collapsed="false">
      <c r="A137" s="54"/>
      <c r="B137" s="54"/>
      <c r="D137" s="54"/>
      <c r="E137" s="54"/>
      <c r="F137" s="54"/>
      <c r="H137" s="54"/>
      <c r="I137" s="54"/>
      <c r="J137" s="54"/>
      <c r="K137" s="54"/>
      <c r="L137" s="54"/>
      <c r="M137" s="54"/>
      <c r="N137" s="54"/>
      <c r="O137" s="54"/>
      <c r="R137" s="54"/>
      <c r="S137" s="54"/>
      <c r="T137" s="54"/>
      <c r="U137" s="54"/>
      <c r="V137" s="54"/>
      <c r="W137" s="54"/>
      <c r="X137" s="54"/>
      <c r="Y137" s="54"/>
      <c r="AC137" s="54"/>
      <c r="AD137" s="54"/>
      <c r="AH137" s="54"/>
      <c r="AI137" s="54"/>
      <c r="AJ137" s="54"/>
      <c r="AK137" s="54"/>
      <c r="AL137" s="54"/>
      <c r="AM137" s="54"/>
      <c r="AN137" s="54"/>
      <c r="AT137" s="54"/>
    </row>
    <row r="138" customFormat="false" ht="15" hidden="false" customHeight="false" outlineLevel="0" collapsed="false">
      <c r="A138" s="54"/>
      <c r="B138" s="54"/>
      <c r="D138" s="54"/>
      <c r="E138" s="54"/>
      <c r="F138" s="54"/>
      <c r="H138" s="54"/>
      <c r="I138" s="54"/>
      <c r="J138" s="54"/>
      <c r="K138" s="54"/>
      <c r="L138" s="54"/>
      <c r="M138" s="54"/>
      <c r="N138" s="54"/>
      <c r="O138" s="54"/>
      <c r="R138" s="54"/>
      <c r="S138" s="54"/>
      <c r="T138" s="54"/>
      <c r="U138" s="54"/>
      <c r="V138" s="54"/>
      <c r="W138" s="54"/>
      <c r="X138" s="54"/>
      <c r="Y138" s="54"/>
      <c r="AC138" s="54"/>
      <c r="AD138" s="54"/>
      <c r="AH138" s="54"/>
      <c r="AI138" s="54"/>
      <c r="AJ138" s="54"/>
      <c r="AK138" s="54"/>
      <c r="AL138" s="54"/>
      <c r="AM138" s="54"/>
      <c r="AN138" s="54"/>
      <c r="AT138" s="54"/>
    </row>
    <row r="139" customFormat="false" ht="15" hidden="false" customHeight="false" outlineLevel="0" collapsed="false">
      <c r="A139" s="54"/>
      <c r="B139" s="54"/>
      <c r="D139" s="54"/>
      <c r="E139" s="54"/>
      <c r="F139" s="54"/>
      <c r="H139" s="54"/>
      <c r="I139" s="54"/>
      <c r="J139" s="54"/>
      <c r="K139" s="54"/>
      <c r="L139" s="54"/>
      <c r="M139" s="54"/>
      <c r="N139" s="54"/>
      <c r="O139" s="54"/>
      <c r="R139" s="54"/>
      <c r="S139" s="54"/>
      <c r="T139" s="54"/>
      <c r="U139" s="54"/>
      <c r="V139" s="54"/>
      <c r="W139" s="54"/>
      <c r="X139" s="54"/>
      <c r="Y139" s="54"/>
      <c r="AC139" s="54"/>
      <c r="AD139" s="54"/>
      <c r="AH139" s="54"/>
      <c r="AI139" s="54"/>
      <c r="AJ139" s="54"/>
      <c r="AK139" s="54"/>
      <c r="AL139" s="54"/>
      <c r="AM139" s="54"/>
      <c r="AN139" s="54"/>
      <c r="AT139" s="54"/>
    </row>
    <row r="140" customFormat="false" ht="15" hidden="false" customHeight="false" outlineLevel="0" collapsed="false">
      <c r="A140" s="54"/>
      <c r="B140" s="54"/>
      <c r="D140" s="54"/>
      <c r="E140" s="54"/>
      <c r="F140" s="54"/>
      <c r="H140" s="54"/>
      <c r="I140" s="54"/>
      <c r="J140" s="54"/>
      <c r="K140" s="54"/>
      <c r="L140" s="54"/>
      <c r="M140" s="54"/>
      <c r="N140" s="54"/>
      <c r="O140" s="54"/>
      <c r="R140" s="54"/>
      <c r="S140" s="54"/>
      <c r="T140" s="54"/>
      <c r="U140" s="54"/>
      <c r="V140" s="54"/>
      <c r="W140" s="54"/>
      <c r="X140" s="54"/>
      <c r="Y140" s="54"/>
      <c r="AC140" s="54"/>
      <c r="AD140" s="54"/>
      <c r="AH140" s="54"/>
      <c r="AI140" s="54"/>
      <c r="AJ140" s="54"/>
      <c r="AK140" s="54"/>
      <c r="AL140" s="54"/>
      <c r="AM140" s="54"/>
      <c r="AN140" s="54"/>
      <c r="AT140" s="54"/>
    </row>
    <row r="141" customFormat="false" ht="15" hidden="false" customHeight="false" outlineLevel="0" collapsed="false">
      <c r="A141" s="54"/>
      <c r="B141" s="54"/>
      <c r="D141" s="54"/>
      <c r="E141" s="54"/>
      <c r="F141" s="54"/>
      <c r="H141" s="54"/>
      <c r="I141" s="54"/>
      <c r="J141" s="54"/>
      <c r="K141" s="54"/>
      <c r="L141" s="54"/>
      <c r="M141" s="54"/>
      <c r="N141" s="54"/>
      <c r="O141" s="54"/>
      <c r="R141" s="54"/>
      <c r="S141" s="54"/>
      <c r="T141" s="54"/>
      <c r="U141" s="54"/>
      <c r="V141" s="54"/>
      <c r="W141" s="54"/>
      <c r="X141" s="54"/>
      <c r="Y141" s="54"/>
      <c r="AC141" s="54"/>
      <c r="AD141" s="54"/>
      <c r="AH141" s="54"/>
      <c r="AI141" s="54"/>
      <c r="AJ141" s="54"/>
      <c r="AK141" s="54"/>
      <c r="AL141" s="54"/>
      <c r="AM141" s="54"/>
      <c r="AN141" s="54"/>
      <c r="AT141" s="54"/>
    </row>
    <row r="142" customFormat="false" ht="15" hidden="false" customHeight="false" outlineLevel="0" collapsed="false">
      <c r="A142" s="54"/>
      <c r="B142" s="54"/>
      <c r="D142" s="54"/>
      <c r="E142" s="54"/>
      <c r="F142" s="54"/>
      <c r="H142" s="54"/>
      <c r="I142" s="54"/>
      <c r="J142" s="54"/>
      <c r="K142" s="54"/>
      <c r="L142" s="54"/>
      <c r="M142" s="54"/>
      <c r="N142" s="54"/>
      <c r="O142" s="54"/>
      <c r="R142" s="54"/>
      <c r="S142" s="54"/>
      <c r="T142" s="54"/>
      <c r="U142" s="54"/>
      <c r="V142" s="54"/>
      <c r="W142" s="54"/>
      <c r="X142" s="54"/>
      <c r="Y142" s="54"/>
      <c r="AC142" s="54"/>
      <c r="AD142" s="54"/>
      <c r="AH142" s="54"/>
      <c r="AI142" s="54"/>
      <c r="AJ142" s="54"/>
      <c r="AK142" s="54"/>
      <c r="AL142" s="54"/>
      <c r="AM142" s="54"/>
      <c r="AN142" s="54"/>
      <c r="AT142" s="54"/>
    </row>
    <row r="143" customFormat="false" ht="15" hidden="false" customHeight="false" outlineLevel="0" collapsed="false">
      <c r="A143" s="54"/>
      <c r="B143" s="54"/>
      <c r="D143" s="54"/>
      <c r="E143" s="54"/>
      <c r="F143" s="54"/>
      <c r="H143" s="54"/>
      <c r="I143" s="54"/>
      <c r="J143" s="54"/>
      <c r="K143" s="54"/>
      <c r="L143" s="54"/>
      <c r="M143" s="54"/>
      <c r="N143" s="54"/>
      <c r="O143" s="54"/>
      <c r="R143" s="54"/>
      <c r="S143" s="54"/>
      <c r="T143" s="54"/>
      <c r="U143" s="54"/>
      <c r="V143" s="54"/>
      <c r="W143" s="54"/>
      <c r="X143" s="54"/>
      <c r="Y143" s="54"/>
      <c r="AC143" s="54"/>
      <c r="AD143" s="54"/>
      <c r="AH143" s="54"/>
      <c r="AI143" s="54"/>
      <c r="AJ143" s="54"/>
      <c r="AK143" s="54"/>
      <c r="AL143" s="54"/>
      <c r="AM143" s="54"/>
      <c r="AN143" s="54"/>
      <c r="AT143" s="54"/>
    </row>
    <row r="144" customFormat="false" ht="15" hidden="false" customHeight="false" outlineLevel="0" collapsed="false">
      <c r="A144" s="54"/>
      <c r="B144" s="54"/>
      <c r="D144" s="54"/>
      <c r="E144" s="54"/>
      <c r="F144" s="54"/>
      <c r="H144" s="54"/>
      <c r="I144" s="54"/>
      <c r="J144" s="54"/>
      <c r="K144" s="54"/>
      <c r="L144" s="54"/>
      <c r="M144" s="54"/>
      <c r="N144" s="54"/>
      <c r="O144" s="54"/>
      <c r="R144" s="54"/>
      <c r="S144" s="54"/>
      <c r="T144" s="54"/>
      <c r="U144" s="54"/>
      <c r="V144" s="54"/>
      <c r="W144" s="54"/>
      <c r="X144" s="54"/>
      <c r="Y144" s="54"/>
      <c r="AC144" s="54"/>
      <c r="AD144" s="54"/>
      <c r="AH144" s="54"/>
      <c r="AI144" s="54"/>
      <c r="AJ144" s="54"/>
      <c r="AK144" s="54"/>
      <c r="AL144" s="54"/>
      <c r="AM144" s="54"/>
      <c r="AN144" s="54"/>
      <c r="AT144" s="54"/>
    </row>
    <row r="145" customFormat="false" ht="15" hidden="false" customHeight="false" outlineLevel="0" collapsed="false">
      <c r="A145" s="54"/>
      <c r="B145" s="54"/>
      <c r="D145" s="54"/>
      <c r="E145" s="54"/>
      <c r="F145" s="54"/>
      <c r="H145" s="54"/>
      <c r="I145" s="54"/>
      <c r="J145" s="54"/>
      <c r="K145" s="54"/>
      <c r="L145" s="54"/>
      <c r="M145" s="54"/>
      <c r="N145" s="54"/>
      <c r="O145" s="54"/>
      <c r="R145" s="54"/>
      <c r="S145" s="54"/>
      <c r="T145" s="54"/>
      <c r="U145" s="54"/>
      <c r="V145" s="54"/>
      <c r="W145" s="54"/>
      <c r="X145" s="54"/>
      <c r="Y145" s="54"/>
      <c r="AC145" s="54"/>
      <c r="AD145" s="54"/>
      <c r="AH145" s="54"/>
      <c r="AI145" s="54"/>
      <c r="AJ145" s="54"/>
      <c r="AK145" s="54"/>
      <c r="AL145" s="54"/>
      <c r="AM145" s="54"/>
      <c r="AN145" s="54"/>
      <c r="AT145" s="54"/>
    </row>
    <row r="146" customFormat="false" ht="15" hidden="false" customHeight="false" outlineLevel="0" collapsed="false">
      <c r="A146" s="54"/>
      <c r="B146" s="54"/>
      <c r="D146" s="54"/>
      <c r="E146" s="54"/>
      <c r="F146" s="54"/>
      <c r="H146" s="54"/>
      <c r="I146" s="54"/>
      <c r="J146" s="54"/>
      <c r="K146" s="54"/>
      <c r="L146" s="54"/>
      <c r="M146" s="54"/>
      <c r="N146" s="54"/>
      <c r="O146" s="54"/>
      <c r="R146" s="54"/>
      <c r="S146" s="54"/>
      <c r="T146" s="54"/>
      <c r="U146" s="54"/>
      <c r="V146" s="54"/>
      <c r="W146" s="54"/>
      <c r="X146" s="54"/>
      <c r="Y146" s="54"/>
      <c r="AC146" s="54"/>
      <c r="AD146" s="54"/>
      <c r="AH146" s="54"/>
      <c r="AI146" s="54"/>
      <c r="AJ146" s="54"/>
      <c r="AK146" s="54"/>
      <c r="AL146" s="54"/>
      <c r="AM146" s="54"/>
      <c r="AN146" s="54"/>
      <c r="AT146" s="54"/>
    </row>
    <row r="147" customFormat="false" ht="15" hidden="false" customHeight="false" outlineLevel="0" collapsed="false">
      <c r="A147" s="54"/>
      <c r="B147" s="54"/>
      <c r="D147" s="54"/>
      <c r="E147" s="54"/>
      <c r="F147" s="54"/>
      <c r="H147" s="54"/>
      <c r="I147" s="54"/>
      <c r="J147" s="54"/>
      <c r="K147" s="54"/>
      <c r="L147" s="54"/>
      <c r="M147" s="54"/>
      <c r="N147" s="54"/>
      <c r="O147" s="54"/>
      <c r="R147" s="54"/>
      <c r="S147" s="54"/>
      <c r="T147" s="54"/>
      <c r="U147" s="54"/>
      <c r="V147" s="54"/>
      <c r="W147" s="54"/>
      <c r="X147" s="54"/>
      <c r="Y147" s="54"/>
      <c r="AC147" s="54"/>
      <c r="AD147" s="54"/>
      <c r="AH147" s="54"/>
      <c r="AI147" s="54"/>
      <c r="AJ147" s="54"/>
      <c r="AK147" s="54"/>
      <c r="AL147" s="54"/>
      <c r="AM147" s="54"/>
      <c r="AN147" s="54"/>
      <c r="AT147" s="54"/>
    </row>
    <row r="148" customFormat="false" ht="15" hidden="false" customHeight="false" outlineLevel="0" collapsed="false">
      <c r="A148" s="54"/>
      <c r="B148" s="54"/>
      <c r="D148" s="54"/>
      <c r="E148" s="54"/>
      <c r="F148" s="54"/>
      <c r="H148" s="54"/>
      <c r="I148" s="54"/>
      <c r="J148" s="54"/>
      <c r="K148" s="54"/>
      <c r="L148" s="54"/>
      <c r="M148" s="54"/>
      <c r="N148" s="54"/>
      <c r="O148" s="54"/>
      <c r="R148" s="54"/>
      <c r="S148" s="54"/>
      <c r="T148" s="54"/>
      <c r="U148" s="54"/>
      <c r="V148" s="54"/>
      <c r="W148" s="54"/>
      <c r="X148" s="54"/>
      <c r="Y148" s="54"/>
      <c r="AC148" s="54"/>
      <c r="AD148" s="54"/>
      <c r="AH148" s="54"/>
      <c r="AI148" s="54"/>
      <c r="AJ148" s="54"/>
      <c r="AK148" s="54"/>
      <c r="AL148" s="54"/>
      <c r="AM148" s="54"/>
      <c r="AN148" s="54"/>
      <c r="AT148" s="54"/>
    </row>
    <row r="149" customFormat="false" ht="15" hidden="false" customHeight="false" outlineLevel="0" collapsed="false">
      <c r="A149" s="54"/>
      <c r="B149" s="54"/>
      <c r="D149" s="54"/>
      <c r="E149" s="54"/>
      <c r="F149" s="54"/>
      <c r="H149" s="54"/>
      <c r="I149" s="54"/>
      <c r="J149" s="54"/>
      <c r="K149" s="54"/>
      <c r="L149" s="54"/>
      <c r="M149" s="54"/>
      <c r="N149" s="54"/>
      <c r="O149" s="54"/>
      <c r="R149" s="54"/>
      <c r="S149" s="54"/>
      <c r="T149" s="54"/>
      <c r="U149" s="54"/>
      <c r="V149" s="54"/>
      <c r="W149" s="54"/>
      <c r="X149" s="54"/>
      <c r="Y149" s="54"/>
      <c r="AC149" s="54"/>
      <c r="AD149" s="54"/>
      <c r="AH149" s="54"/>
      <c r="AI149" s="54"/>
      <c r="AJ149" s="54"/>
      <c r="AK149" s="54"/>
      <c r="AL149" s="54"/>
      <c r="AM149" s="54"/>
      <c r="AN149" s="54"/>
      <c r="AT149" s="54"/>
    </row>
    <row r="150" customFormat="false" ht="15" hidden="false" customHeight="false" outlineLevel="0" collapsed="false">
      <c r="A150" s="54"/>
      <c r="B150" s="54"/>
      <c r="D150" s="54"/>
      <c r="E150" s="54"/>
      <c r="F150" s="54"/>
      <c r="H150" s="54"/>
      <c r="I150" s="54"/>
      <c r="J150" s="54"/>
      <c r="K150" s="54"/>
      <c r="L150" s="54"/>
      <c r="M150" s="54"/>
      <c r="N150" s="54"/>
      <c r="O150" s="54"/>
      <c r="R150" s="54"/>
      <c r="S150" s="54"/>
      <c r="T150" s="54"/>
      <c r="U150" s="54"/>
      <c r="V150" s="54"/>
      <c r="W150" s="54"/>
      <c r="X150" s="54"/>
      <c r="Y150" s="54"/>
      <c r="AC150" s="54"/>
      <c r="AD150" s="54"/>
      <c r="AH150" s="54"/>
      <c r="AI150" s="54"/>
      <c r="AJ150" s="54"/>
      <c r="AK150" s="54"/>
      <c r="AL150" s="54"/>
      <c r="AM150" s="54"/>
      <c r="AN150" s="54"/>
      <c r="AT150" s="54"/>
    </row>
    <row r="151" customFormat="false" ht="15" hidden="false" customHeight="false" outlineLevel="0" collapsed="false">
      <c r="A151" s="54"/>
      <c r="B151" s="54"/>
      <c r="D151" s="54"/>
      <c r="E151" s="54"/>
      <c r="F151" s="54"/>
      <c r="H151" s="54"/>
      <c r="I151" s="54"/>
      <c r="J151" s="54"/>
      <c r="K151" s="54"/>
      <c r="L151" s="54"/>
      <c r="M151" s="54"/>
      <c r="N151" s="54"/>
      <c r="O151" s="54"/>
      <c r="R151" s="54"/>
      <c r="S151" s="54"/>
      <c r="T151" s="54"/>
      <c r="U151" s="54"/>
      <c r="V151" s="54"/>
      <c r="W151" s="54"/>
      <c r="X151" s="54"/>
      <c r="Y151" s="54"/>
      <c r="AC151" s="54"/>
      <c r="AD151" s="54"/>
      <c r="AH151" s="54"/>
      <c r="AI151" s="54"/>
      <c r="AJ151" s="54"/>
      <c r="AK151" s="54"/>
      <c r="AL151" s="54"/>
      <c r="AM151" s="54"/>
      <c r="AN151" s="54"/>
      <c r="AT151" s="54"/>
    </row>
    <row r="152" customFormat="false" ht="15" hidden="false" customHeight="false" outlineLevel="0" collapsed="false">
      <c r="A152" s="54"/>
      <c r="B152" s="54"/>
      <c r="D152" s="54"/>
      <c r="E152" s="54"/>
      <c r="F152" s="54"/>
      <c r="H152" s="54"/>
      <c r="I152" s="54"/>
      <c r="J152" s="54"/>
      <c r="K152" s="54"/>
      <c r="L152" s="54"/>
      <c r="M152" s="54"/>
      <c r="N152" s="54"/>
      <c r="O152" s="54"/>
      <c r="R152" s="54"/>
      <c r="S152" s="54"/>
      <c r="T152" s="54"/>
      <c r="U152" s="54"/>
      <c r="V152" s="54"/>
      <c r="W152" s="54"/>
      <c r="X152" s="54"/>
      <c r="Y152" s="54"/>
      <c r="AC152" s="54"/>
      <c r="AD152" s="54"/>
      <c r="AH152" s="54"/>
      <c r="AI152" s="54"/>
      <c r="AJ152" s="54"/>
      <c r="AK152" s="54"/>
      <c r="AL152" s="54"/>
      <c r="AM152" s="54"/>
      <c r="AN152" s="54"/>
      <c r="AT152" s="54"/>
    </row>
    <row r="153" customFormat="false" ht="15" hidden="false" customHeight="false" outlineLevel="0" collapsed="false">
      <c r="A153" s="54"/>
      <c r="B153" s="54"/>
      <c r="D153" s="54"/>
      <c r="E153" s="54"/>
      <c r="F153" s="54"/>
      <c r="H153" s="54"/>
      <c r="I153" s="54"/>
      <c r="J153" s="54"/>
      <c r="K153" s="54"/>
      <c r="L153" s="54"/>
      <c r="M153" s="54"/>
      <c r="N153" s="54"/>
      <c r="O153" s="54"/>
      <c r="R153" s="54"/>
      <c r="S153" s="54"/>
      <c r="T153" s="54"/>
      <c r="U153" s="54"/>
      <c r="V153" s="54"/>
      <c r="W153" s="54"/>
      <c r="X153" s="54"/>
      <c r="Y153" s="54"/>
      <c r="AC153" s="54"/>
      <c r="AD153" s="54"/>
      <c r="AH153" s="54"/>
      <c r="AI153" s="54"/>
      <c r="AJ153" s="54"/>
      <c r="AK153" s="54"/>
      <c r="AL153" s="54"/>
      <c r="AM153" s="54"/>
      <c r="AN153" s="54"/>
      <c r="AT153" s="54"/>
    </row>
    <row r="154" customFormat="false" ht="15" hidden="false" customHeight="false" outlineLevel="0" collapsed="false">
      <c r="A154" s="54"/>
      <c r="B154" s="54"/>
      <c r="D154" s="54"/>
      <c r="E154" s="54"/>
      <c r="F154" s="54"/>
      <c r="H154" s="54"/>
      <c r="I154" s="54"/>
      <c r="J154" s="54"/>
      <c r="K154" s="54"/>
      <c r="L154" s="54"/>
      <c r="M154" s="54"/>
      <c r="N154" s="54"/>
      <c r="O154" s="54"/>
      <c r="R154" s="54"/>
      <c r="S154" s="54"/>
      <c r="T154" s="54"/>
      <c r="U154" s="54"/>
      <c r="V154" s="54"/>
      <c r="W154" s="54"/>
      <c r="X154" s="54"/>
      <c r="Y154" s="54"/>
      <c r="AC154" s="54"/>
      <c r="AD154" s="54"/>
      <c r="AH154" s="54"/>
      <c r="AI154" s="54"/>
      <c r="AJ154" s="54"/>
      <c r="AK154" s="54"/>
      <c r="AL154" s="54"/>
      <c r="AM154" s="54"/>
      <c r="AN154" s="54"/>
      <c r="AT154" s="54"/>
    </row>
    <row r="155" customFormat="false" ht="15" hidden="false" customHeight="false" outlineLevel="0" collapsed="false">
      <c r="A155" s="54"/>
      <c r="B155" s="54"/>
      <c r="D155" s="54"/>
      <c r="E155" s="54"/>
      <c r="F155" s="54"/>
      <c r="H155" s="54"/>
      <c r="I155" s="54"/>
      <c r="J155" s="54"/>
      <c r="K155" s="54"/>
      <c r="L155" s="54"/>
      <c r="M155" s="54"/>
      <c r="N155" s="54"/>
      <c r="O155" s="54"/>
      <c r="R155" s="54"/>
      <c r="S155" s="54"/>
      <c r="T155" s="54"/>
      <c r="U155" s="54"/>
      <c r="V155" s="54"/>
      <c r="W155" s="54"/>
      <c r="X155" s="54"/>
      <c r="Y155" s="54"/>
      <c r="AC155" s="54"/>
      <c r="AD155" s="54"/>
      <c r="AH155" s="54"/>
      <c r="AI155" s="54"/>
      <c r="AJ155" s="54"/>
      <c r="AK155" s="54"/>
      <c r="AL155" s="54"/>
      <c r="AM155" s="54"/>
      <c r="AN155" s="54"/>
      <c r="AT155" s="54"/>
    </row>
    <row r="156" customFormat="false" ht="15" hidden="false" customHeight="false" outlineLevel="0" collapsed="false">
      <c r="A156" s="54"/>
      <c r="B156" s="54"/>
      <c r="D156" s="54"/>
      <c r="E156" s="54"/>
      <c r="F156" s="54"/>
      <c r="H156" s="54"/>
      <c r="I156" s="54"/>
      <c r="J156" s="54"/>
      <c r="K156" s="54"/>
      <c r="L156" s="54"/>
      <c r="M156" s="54"/>
      <c r="N156" s="54"/>
      <c r="O156" s="54"/>
      <c r="R156" s="54"/>
      <c r="S156" s="54"/>
      <c r="T156" s="54"/>
      <c r="U156" s="54"/>
      <c r="V156" s="54"/>
      <c r="W156" s="54"/>
      <c r="X156" s="54"/>
      <c r="Y156" s="54"/>
      <c r="AC156" s="54"/>
      <c r="AD156" s="54"/>
      <c r="AH156" s="54"/>
      <c r="AI156" s="54"/>
      <c r="AJ156" s="54"/>
      <c r="AK156" s="54"/>
      <c r="AL156" s="54"/>
      <c r="AM156" s="54"/>
      <c r="AN156" s="54"/>
      <c r="AT156" s="54"/>
    </row>
    <row r="157" customFormat="false" ht="15" hidden="false" customHeight="false" outlineLevel="0" collapsed="false">
      <c r="A157" s="54"/>
      <c r="B157" s="54"/>
      <c r="D157" s="54"/>
      <c r="E157" s="54"/>
      <c r="F157" s="54"/>
      <c r="H157" s="54"/>
      <c r="I157" s="54"/>
      <c r="J157" s="54"/>
      <c r="K157" s="54"/>
      <c r="L157" s="54"/>
      <c r="M157" s="54"/>
      <c r="N157" s="54"/>
      <c r="O157" s="54"/>
      <c r="R157" s="54"/>
      <c r="S157" s="54"/>
      <c r="T157" s="54"/>
      <c r="U157" s="54"/>
      <c r="V157" s="54"/>
      <c r="W157" s="54"/>
      <c r="X157" s="54"/>
      <c r="Y157" s="54"/>
      <c r="AC157" s="54"/>
      <c r="AD157" s="54"/>
      <c r="AH157" s="54"/>
      <c r="AI157" s="54"/>
      <c r="AJ157" s="54"/>
      <c r="AK157" s="54"/>
      <c r="AL157" s="54"/>
      <c r="AM157" s="54"/>
      <c r="AN157" s="54"/>
      <c r="AT157" s="54"/>
    </row>
    <row r="158" customFormat="false" ht="15" hidden="false" customHeight="false" outlineLevel="0" collapsed="false">
      <c r="A158" s="54"/>
      <c r="B158" s="54"/>
      <c r="D158" s="54"/>
      <c r="E158" s="54"/>
      <c r="F158" s="54"/>
      <c r="H158" s="54"/>
      <c r="I158" s="54"/>
      <c r="J158" s="54"/>
      <c r="K158" s="54"/>
      <c r="L158" s="54"/>
      <c r="M158" s="54"/>
      <c r="N158" s="54"/>
      <c r="O158" s="54"/>
      <c r="R158" s="54"/>
      <c r="S158" s="54"/>
      <c r="T158" s="54"/>
      <c r="U158" s="54"/>
      <c r="V158" s="54"/>
      <c r="W158" s="54"/>
      <c r="X158" s="54"/>
      <c r="Y158" s="54"/>
      <c r="AC158" s="54"/>
      <c r="AD158" s="54"/>
      <c r="AH158" s="54"/>
      <c r="AI158" s="54"/>
      <c r="AJ158" s="54"/>
      <c r="AK158" s="54"/>
      <c r="AL158" s="54"/>
      <c r="AM158" s="54"/>
      <c r="AN158" s="54"/>
      <c r="AT158" s="54"/>
    </row>
    <row r="159" customFormat="false" ht="15" hidden="false" customHeight="false" outlineLevel="0" collapsed="false">
      <c r="A159" s="54"/>
      <c r="B159" s="54"/>
      <c r="D159" s="54"/>
      <c r="E159" s="54"/>
      <c r="F159" s="54"/>
      <c r="H159" s="54"/>
      <c r="I159" s="54"/>
      <c r="J159" s="54"/>
      <c r="K159" s="54"/>
      <c r="L159" s="54"/>
      <c r="M159" s="54"/>
      <c r="N159" s="54"/>
      <c r="O159" s="54"/>
      <c r="R159" s="54"/>
      <c r="S159" s="54"/>
      <c r="T159" s="54"/>
      <c r="U159" s="54"/>
      <c r="V159" s="54"/>
      <c r="W159" s="54"/>
      <c r="X159" s="54"/>
      <c r="Y159" s="54"/>
      <c r="AC159" s="54"/>
      <c r="AD159" s="54"/>
      <c r="AH159" s="54"/>
      <c r="AI159" s="54"/>
      <c r="AJ159" s="54"/>
      <c r="AK159" s="54"/>
      <c r="AL159" s="54"/>
      <c r="AM159" s="54"/>
      <c r="AN159" s="54"/>
      <c r="AT159" s="54"/>
    </row>
    <row r="160" customFormat="false" ht="15" hidden="false" customHeight="false" outlineLevel="0" collapsed="false">
      <c r="A160" s="54"/>
      <c r="B160" s="54"/>
      <c r="D160" s="54"/>
      <c r="E160" s="54"/>
      <c r="F160" s="54"/>
      <c r="H160" s="54"/>
      <c r="I160" s="54"/>
      <c r="J160" s="54"/>
      <c r="K160" s="54"/>
      <c r="L160" s="54"/>
      <c r="M160" s="54"/>
      <c r="N160" s="54"/>
      <c r="O160" s="54"/>
      <c r="R160" s="54"/>
      <c r="S160" s="54"/>
      <c r="T160" s="54"/>
      <c r="U160" s="54"/>
      <c r="V160" s="54"/>
      <c r="W160" s="54"/>
      <c r="X160" s="54"/>
      <c r="Y160" s="54"/>
      <c r="AC160" s="54"/>
      <c r="AD160" s="54"/>
      <c r="AH160" s="54"/>
      <c r="AI160" s="54"/>
      <c r="AJ160" s="54"/>
      <c r="AK160" s="54"/>
      <c r="AL160" s="54"/>
      <c r="AM160" s="54"/>
      <c r="AN160" s="54"/>
      <c r="AT160" s="54"/>
    </row>
    <row r="161" customFormat="false" ht="15" hidden="false" customHeight="false" outlineLevel="0" collapsed="false">
      <c r="A161" s="54"/>
      <c r="B161" s="54"/>
      <c r="D161" s="54"/>
      <c r="E161" s="54"/>
      <c r="F161" s="54"/>
      <c r="H161" s="54"/>
      <c r="I161" s="54"/>
      <c r="J161" s="54"/>
      <c r="K161" s="54"/>
      <c r="L161" s="54"/>
      <c r="M161" s="54"/>
      <c r="N161" s="54"/>
      <c r="O161" s="54"/>
      <c r="R161" s="54"/>
      <c r="S161" s="54"/>
      <c r="T161" s="54"/>
      <c r="U161" s="54"/>
      <c r="V161" s="54"/>
      <c r="W161" s="54"/>
      <c r="X161" s="54"/>
      <c r="Y161" s="54"/>
      <c r="AC161" s="54"/>
      <c r="AD161" s="54"/>
      <c r="AH161" s="54"/>
      <c r="AI161" s="54"/>
      <c r="AJ161" s="54"/>
      <c r="AK161" s="54"/>
      <c r="AL161" s="54"/>
      <c r="AM161" s="54"/>
      <c r="AN161" s="54"/>
      <c r="AT161" s="54"/>
    </row>
    <row r="162" customFormat="false" ht="15" hidden="false" customHeight="false" outlineLevel="0" collapsed="false">
      <c r="A162" s="54"/>
      <c r="B162" s="54"/>
      <c r="D162" s="54"/>
      <c r="E162" s="54"/>
      <c r="F162" s="54"/>
      <c r="H162" s="54"/>
      <c r="I162" s="54"/>
      <c r="J162" s="54"/>
      <c r="K162" s="54"/>
      <c r="L162" s="54"/>
      <c r="M162" s="54"/>
      <c r="N162" s="54"/>
      <c r="O162" s="54"/>
      <c r="R162" s="54"/>
      <c r="S162" s="54"/>
      <c r="T162" s="54"/>
      <c r="U162" s="54"/>
      <c r="V162" s="54"/>
      <c r="W162" s="54"/>
      <c r="X162" s="54"/>
      <c r="Y162" s="54"/>
      <c r="AC162" s="54"/>
      <c r="AD162" s="54"/>
      <c r="AH162" s="54"/>
      <c r="AI162" s="54"/>
      <c r="AJ162" s="54"/>
      <c r="AK162" s="54"/>
      <c r="AL162" s="54"/>
      <c r="AM162" s="54"/>
      <c r="AN162" s="54"/>
      <c r="AT162" s="54"/>
    </row>
    <row r="163" customFormat="false" ht="15" hidden="false" customHeight="false" outlineLevel="0" collapsed="false">
      <c r="A163" s="54"/>
      <c r="B163" s="54"/>
      <c r="D163" s="54"/>
      <c r="E163" s="54"/>
      <c r="F163" s="54"/>
      <c r="H163" s="54"/>
      <c r="I163" s="54"/>
      <c r="J163" s="54"/>
      <c r="K163" s="54"/>
      <c r="L163" s="54"/>
      <c r="M163" s="54"/>
      <c r="N163" s="54"/>
      <c r="O163" s="54"/>
      <c r="R163" s="54"/>
      <c r="S163" s="54"/>
      <c r="T163" s="54"/>
      <c r="U163" s="54"/>
      <c r="V163" s="54"/>
      <c r="W163" s="54"/>
      <c r="X163" s="54"/>
      <c r="Y163" s="54"/>
      <c r="AC163" s="54"/>
      <c r="AD163" s="54"/>
      <c r="AH163" s="54"/>
      <c r="AI163" s="54"/>
      <c r="AJ163" s="54"/>
      <c r="AK163" s="54"/>
      <c r="AL163" s="54"/>
      <c r="AM163" s="54"/>
      <c r="AN163" s="54"/>
      <c r="AT163" s="54"/>
    </row>
    <row r="164" customFormat="false" ht="15" hidden="false" customHeight="false" outlineLevel="0" collapsed="false">
      <c r="A164" s="54"/>
      <c r="B164" s="54"/>
      <c r="D164" s="54"/>
      <c r="E164" s="54"/>
      <c r="F164" s="54"/>
      <c r="H164" s="54"/>
      <c r="I164" s="54"/>
      <c r="J164" s="54"/>
      <c r="K164" s="54"/>
      <c r="L164" s="54"/>
      <c r="M164" s="54"/>
      <c r="N164" s="54"/>
      <c r="O164" s="54"/>
      <c r="R164" s="54"/>
      <c r="S164" s="54"/>
      <c r="T164" s="54"/>
      <c r="U164" s="54"/>
      <c r="V164" s="54"/>
      <c r="W164" s="54"/>
      <c r="X164" s="54"/>
      <c r="Y164" s="54"/>
      <c r="AC164" s="54"/>
      <c r="AD164" s="54"/>
      <c r="AH164" s="54"/>
      <c r="AI164" s="54"/>
      <c r="AJ164" s="54"/>
      <c r="AK164" s="54"/>
      <c r="AL164" s="54"/>
      <c r="AM164" s="54"/>
      <c r="AN164" s="54"/>
      <c r="AT164" s="54"/>
    </row>
    <row r="165" customFormat="false" ht="15" hidden="false" customHeight="false" outlineLevel="0" collapsed="false">
      <c r="A165" s="54"/>
      <c r="B165" s="54"/>
      <c r="D165" s="54"/>
      <c r="E165" s="54"/>
      <c r="F165" s="54"/>
      <c r="H165" s="54"/>
      <c r="I165" s="54"/>
      <c r="J165" s="54"/>
      <c r="K165" s="54"/>
      <c r="L165" s="54"/>
      <c r="M165" s="54"/>
      <c r="N165" s="54"/>
      <c r="O165" s="54"/>
      <c r="R165" s="54"/>
      <c r="S165" s="54"/>
      <c r="T165" s="54"/>
      <c r="U165" s="54"/>
      <c r="V165" s="54"/>
      <c r="W165" s="54"/>
      <c r="X165" s="54"/>
      <c r="Y165" s="54"/>
      <c r="AC165" s="54"/>
      <c r="AD165" s="54"/>
      <c r="AH165" s="54"/>
      <c r="AI165" s="54"/>
      <c r="AJ165" s="54"/>
      <c r="AK165" s="54"/>
      <c r="AL165" s="54"/>
      <c r="AM165" s="54"/>
      <c r="AN165" s="54"/>
      <c r="AT165" s="54"/>
    </row>
    <row r="166" customFormat="false" ht="15" hidden="false" customHeight="false" outlineLevel="0" collapsed="false">
      <c r="A166" s="54"/>
      <c r="B166" s="54"/>
      <c r="D166" s="54"/>
      <c r="E166" s="54"/>
      <c r="F166" s="54"/>
      <c r="H166" s="54"/>
      <c r="I166" s="54"/>
      <c r="J166" s="54"/>
      <c r="K166" s="54"/>
      <c r="L166" s="54"/>
      <c r="M166" s="54"/>
      <c r="N166" s="54"/>
      <c r="O166" s="54"/>
      <c r="R166" s="54"/>
      <c r="S166" s="54"/>
      <c r="T166" s="54"/>
      <c r="U166" s="54"/>
      <c r="V166" s="54"/>
      <c r="W166" s="54"/>
      <c r="X166" s="54"/>
      <c r="Y166" s="54"/>
      <c r="AC166" s="54"/>
      <c r="AD166" s="54"/>
      <c r="AH166" s="54"/>
      <c r="AI166" s="54"/>
      <c r="AJ166" s="54"/>
      <c r="AK166" s="54"/>
      <c r="AL166" s="54"/>
      <c r="AM166" s="54"/>
      <c r="AN166" s="54"/>
      <c r="AT166" s="54"/>
    </row>
    <row r="167" customFormat="false" ht="15" hidden="false" customHeight="false" outlineLevel="0" collapsed="false">
      <c r="A167" s="54"/>
      <c r="B167" s="54"/>
      <c r="D167" s="54"/>
      <c r="E167" s="54"/>
      <c r="F167" s="54"/>
      <c r="H167" s="54"/>
      <c r="I167" s="54"/>
      <c r="J167" s="54"/>
      <c r="K167" s="54"/>
      <c r="L167" s="54"/>
      <c r="M167" s="54"/>
      <c r="N167" s="54"/>
      <c r="O167" s="54"/>
      <c r="R167" s="54"/>
      <c r="S167" s="54"/>
      <c r="T167" s="54"/>
      <c r="U167" s="54"/>
      <c r="V167" s="54"/>
      <c r="W167" s="54"/>
      <c r="X167" s="54"/>
      <c r="Y167" s="54"/>
      <c r="AC167" s="54"/>
      <c r="AD167" s="54"/>
      <c r="AH167" s="54"/>
      <c r="AI167" s="54"/>
      <c r="AJ167" s="54"/>
      <c r="AK167" s="54"/>
      <c r="AL167" s="54"/>
      <c r="AM167" s="54"/>
      <c r="AN167" s="54"/>
      <c r="AT167" s="54"/>
    </row>
    <row r="168" customFormat="false" ht="15" hidden="false" customHeight="false" outlineLevel="0" collapsed="false">
      <c r="A168" s="54"/>
      <c r="B168" s="54"/>
      <c r="D168" s="54"/>
      <c r="E168" s="54"/>
      <c r="F168" s="54"/>
      <c r="H168" s="54"/>
      <c r="I168" s="54"/>
      <c r="J168" s="54"/>
      <c r="K168" s="54"/>
      <c r="L168" s="54"/>
      <c r="M168" s="54"/>
      <c r="N168" s="54"/>
      <c r="O168" s="54"/>
      <c r="R168" s="54"/>
      <c r="S168" s="54"/>
      <c r="T168" s="54"/>
      <c r="U168" s="54"/>
      <c r="V168" s="54"/>
      <c r="W168" s="54"/>
      <c r="X168" s="54"/>
      <c r="Y168" s="54"/>
      <c r="AC168" s="54"/>
      <c r="AD168" s="54"/>
      <c r="AH168" s="54"/>
      <c r="AI168" s="54"/>
      <c r="AJ168" s="54"/>
      <c r="AK168" s="54"/>
      <c r="AL168" s="54"/>
      <c r="AM168" s="54"/>
      <c r="AN168" s="54"/>
      <c r="AT168" s="54"/>
    </row>
    <row r="169" customFormat="false" ht="15" hidden="false" customHeight="false" outlineLevel="0" collapsed="false">
      <c r="A169" s="54"/>
      <c r="B169" s="54"/>
      <c r="D169" s="54"/>
      <c r="E169" s="54"/>
      <c r="F169" s="54"/>
      <c r="H169" s="54"/>
      <c r="I169" s="54"/>
      <c r="J169" s="54"/>
      <c r="K169" s="54"/>
      <c r="L169" s="54"/>
      <c r="M169" s="54"/>
      <c r="N169" s="54"/>
      <c r="O169" s="54"/>
      <c r="R169" s="54"/>
      <c r="S169" s="54"/>
      <c r="T169" s="54"/>
      <c r="U169" s="54"/>
      <c r="V169" s="54"/>
      <c r="W169" s="54"/>
      <c r="X169" s="54"/>
      <c r="Y169" s="54"/>
      <c r="AC169" s="54"/>
      <c r="AD169" s="54"/>
      <c r="AH169" s="54"/>
      <c r="AI169" s="54"/>
      <c r="AJ169" s="54"/>
      <c r="AK169" s="54"/>
      <c r="AL169" s="54"/>
      <c r="AM169" s="54"/>
      <c r="AN169" s="54"/>
      <c r="AT169" s="54"/>
    </row>
    <row r="170" customFormat="false" ht="15" hidden="false" customHeight="false" outlineLevel="0" collapsed="false">
      <c r="A170" s="54"/>
      <c r="B170" s="54"/>
      <c r="D170" s="54"/>
      <c r="E170" s="54"/>
      <c r="F170" s="54"/>
      <c r="H170" s="54"/>
      <c r="I170" s="54"/>
      <c r="J170" s="54"/>
      <c r="K170" s="54"/>
      <c r="L170" s="54"/>
      <c r="M170" s="54"/>
      <c r="N170" s="54"/>
      <c r="O170" s="54"/>
      <c r="R170" s="54"/>
      <c r="S170" s="54"/>
      <c r="T170" s="54"/>
      <c r="U170" s="54"/>
      <c r="V170" s="54"/>
      <c r="W170" s="54"/>
      <c r="X170" s="54"/>
      <c r="Y170" s="54"/>
      <c r="AC170" s="54"/>
      <c r="AD170" s="54"/>
      <c r="AH170" s="54"/>
      <c r="AI170" s="54"/>
      <c r="AJ170" s="54"/>
      <c r="AK170" s="54"/>
      <c r="AL170" s="54"/>
      <c r="AM170" s="54"/>
      <c r="AN170" s="54"/>
      <c r="AT170" s="54"/>
    </row>
    <row r="171" customFormat="false" ht="15" hidden="false" customHeight="false" outlineLevel="0" collapsed="false">
      <c r="A171" s="54"/>
      <c r="B171" s="54"/>
      <c r="D171" s="54"/>
      <c r="E171" s="54"/>
      <c r="F171" s="54"/>
      <c r="H171" s="54"/>
      <c r="I171" s="54"/>
      <c r="J171" s="54"/>
      <c r="K171" s="54"/>
      <c r="L171" s="54"/>
      <c r="M171" s="54"/>
      <c r="N171" s="54"/>
      <c r="O171" s="54"/>
      <c r="R171" s="54"/>
      <c r="S171" s="54"/>
      <c r="T171" s="54"/>
      <c r="U171" s="54"/>
      <c r="V171" s="54"/>
      <c r="W171" s="54"/>
      <c r="X171" s="54"/>
      <c r="Y171" s="54"/>
      <c r="AC171" s="54"/>
      <c r="AD171" s="54"/>
      <c r="AH171" s="54"/>
      <c r="AI171" s="54"/>
      <c r="AJ171" s="54"/>
      <c r="AK171" s="54"/>
      <c r="AL171" s="54"/>
      <c r="AM171" s="54"/>
      <c r="AN171" s="54"/>
      <c r="AT171" s="54"/>
    </row>
    <row r="172" customFormat="false" ht="15" hidden="false" customHeight="false" outlineLevel="0" collapsed="false">
      <c r="A172" s="54"/>
      <c r="B172" s="54"/>
      <c r="D172" s="54"/>
      <c r="E172" s="54"/>
      <c r="F172" s="54"/>
      <c r="H172" s="54"/>
      <c r="I172" s="54"/>
      <c r="J172" s="54"/>
      <c r="K172" s="54"/>
      <c r="L172" s="54"/>
      <c r="M172" s="54"/>
      <c r="N172" s="54"/>
      <c r="O172" s="54"/>
      <c r="R172" s="54"/>
      <c r="S172" s="54"/>
      <c r="T172" s="54"/>
      <c r="U172" s="54"/>
      <c r="V172" s="54"/>
      <c r="W172" s="54"/>
      <c r="X172" s="54"/>
      <c r="Y172" s="54"/>
      <c r="AC172" s="54"/>
      <c r="AD172" s="54"/>
      <c r="AH172" s="54"/>
      <c r="AI172" s="54"/>
      <c r="AJ172" s="54"/>
      <c r="AK172" s="54"/>
      <c r="AL172" s="54"/>
      <c r="AM172" s="54"/>
      <c r="AN172" s="54"/>
      <c r="AT172" s="54"/>
    </row>
    <row r="173" customFormat="false" ht="15" hidden="false" customHeight="false" outlineLevel="0" collapsed="false">
      <c r="A173" s="54"/>
      <c r="B173" s="54"/>
      <c r="D173" s="54"/>
      <c r="E173" s="54"/>
      <c r="F173" s="54"/>
      <c r="H173" s="54"/>
      <c r="I173" s="54"/>
      <c r="J173" s="54"/>
      <c r="K173" s="54"/>
      <c r="L173" s="54"/>
      <c r="M173" s="54"/>
      <c r="N173" s="54"/>
      <c r="O173" s="54"/>
      <c r="R173" s="54"/>
      <c r="S173" s="54"/>
      <c r="T173" s="54"/>
      <c r="U173" s="54"/>
      <c r="V173" s="54"/>
      <c r="W173" s="54"/>
      <c r="X173" s="54"/>
      <c r="Y173" s="54"/>
      <c r="AC173" s="54"/>
      <c r="AD173" s="54"/>
      <c r="AH173" s="54"/>
      <c r="AI173" s="54"/>
      <c r="AJ173" s="54"/>
      <c r="AK173" s="54"/>
      <c r="AL173" s="54"/>
      <c r="AM173" s="54"/>
      <c r="AN173" s="54"/>
      <c r="AT173" s="54"/>
    </row>
    <row r="174" customFormat="false" ht="15" hidden="false" customHeight="false" outlineLevel="0" collapsed="false">
      <c r="A174" s="54"/>
      <c r="B174" s="54"/>
      <c r="D174" s="54"/>
      <c r="E174" s="54"/>
      <c r="F174" s="54"/>
      <c r="H174" s="54"/>
      <c r="I174" s="54"/>
      <c r="J174" s="54"/>
      <c r="K174" s="54"/>
      <c r="L174" s="54"/>
      <c r="M174" s="54"/>
      <c r="N174" s="54"/>
      <c r="O174" s="54"/>
      <c r="R174" s="54"/>
      <c r="S174" s="54"/>
      <c r="T174" s="54"/>
      <c r="U174" s="54"/>
      <c r="V174" s="54"/>
      <c r="W174" s="54"/>
      <c r="X174" s="54"/>
      <c r="Y174" s="54"/>
      <c r="AC174" s="54"/>
      <c r="AD174" s="54"/>
      <c r="AH174" s="54"/>
      <c r="AI174" s="54"/>
      <c r="AJ174" s="54"/>
      <c r="AK174" s="54"/>
      <c r="AL174" s="54"/>
      <c r="AM174" s="54"/>
      <c r="AN174" s="54"/>
      <c r="AT174" s="54"/>
    </row>
    <row r="175" customFormat="false" ht="15" hidden="false" customHeight="false" outlineLevel="0" collapsed="false">
      <c r="A175" s="54"/>
      <c r="B175" s="54"/>
      <c r="D175" s="54"/>
      <c r="E175" s="54"/>
      <c r="F175" s="54"/>
      <c r="H175" s="54"/>
      <c r="I175" s="54"/>
      <c r="J175" s="54"/>
      <c r="K175" s="54"/>
      <c r="L175" s="54"/>
      <c r="M175" s="54"/>
      <c r="N175" s="54"/>
      <c r="O175" s="54"/>
      <c r="R175" s="54"/>
      <c r="S175" s="54"/>
      <c r="T175" s="54"/>
      <c r="U175" s="54"/>
      <c r="V175" s="54"/>
      <c r="W175" s="54"/>
      <c r="X175" s="54"/>
      <c r="Y175" s="54"/>
      <c r="AC175" s="54"/>
      <c r="AD175" s="54"/>
      <c r="AH175" s="54"/>
      <c r="AI175" s="54"/>
      <c r="AJ175" s="54"/>
      <c r="AK175" s="54"/>
      <c r="AL175" s="54"/>
      <c r="AM175" s="54"/>
      <c r="AN175" s="54"/>
      <c r="AT175" s="54"/>
    </row>
    <row r="176" customFormat="false" ht="15" hidden="false" customHeight="false" outlineLevel="0" collapsed="false">
      <c r="A176" s="54"/>
      <c r="B176" s="54"/>
      <c r="D176" s="54"/>
      <c r="E176" s="54"/>
      <c r="F176" s="54"/>
      <c r="H176" s="54"/>
      <c r="I176" s="54"/>
      <c r="J176" s="54"/>
      <c r="K176" s="54"/>
      <c r="L176" s="54"/>
      <c r="M176" s="54"/>
      <c r="N176" s="54"/>
      <c r="O176" s="54"/>
      <c r="R176" s="54"/>
      <c r="S176" s="54"/>
      <c r="T176" s="54"/>
      <c r="U176" s="54"/>
      <c r="V176" s="54"/>
      <c r="W176" s="54"/>
      <c r="X176" s="54"/>
      <c r="Y176" s="54"/>
      <c r="AC176" s="54"/>
      <c r="AD176" s="54"/>
      <c r="AH176" s="54"/>
      <c r="AI176" s="54"/>
      <c r="AJ176" s="54"/>
      <c r="AK176" s="54"/>
      <c r="AL176" s="54"/>
      <c r="AM176" s="54"/>
      <c r="AN176" s="54"/>
      <c r="AT176" s="54"/>
    </row>
    <row r="177" customFormat="false" ht="15" hidden="false" customHeight="false" outlineLevel="0" collapsed="false">
      <c r="A177" s="54"/>
      <c r="B177" s="54"/>
      <c r="D177" s="54"/>
      <c r="E177" s="54"/>
      <c r="F177" s="54"/>
      <c r="H177" s="54"/>
      <c r="I177" s="54"/>
      <c r="J177" s="54"/>
      <c r="K177" s="54"/>
      <c r="L177" s="54"/>
      <c r="M177" s="54"/>
      <c r="N177" s="54"/>
      <c r="O177" s="54"/>
      <c r="R177" s="54"/>
      <c r="S177" s="54"/>
      <c r="T177" s="54"/>
      <c r="U177" s="54"/>
      <c r="V177" s="54"/>
      <c r="W177" s="54"/>
      <c r="X177" s="54"/>
      <c r="Y177" s="54"/>
      <c r="AC177" s="54"/>
      <c r="AD177" s="54"/>
      <c r="AH177" s="54"/>
      <c r="AI177" s="54"/>
      <c r="AJ177" s="54"/>
      <c r="AK177" s="54"/>
      <c r="AL177" s="54"/>
      <c r="AM177" s="54"/>
      <c r="AN177" s="54"/>
      <c r="AT177" s="54"/>
    </row>
    <row r="178" customFormat="false" ht="15" hidden="false" customHeight="false" outlineLevel="0" collapsed="false">
      <c r="A178" s="54"/>
      <c r="B178" s="54"/>
      <c r="D178" s="54"/>
      <c r="E178" s="54"/>
      <c r="F178" s="54"/>
      <c r="H178" s="54"/>
      <c r="I178" s="54"/>
      <c r="J178" s="54"/>
      <c r="K178" s="54"/>
      <c r="L178" s="54"/>
      <c r="M178" s="54"/>
      <c r="N178" s="54"/>
      <c r="O178" s="54"/>
      <c r="R178" s="54"/>
      <c r="S178" s="54"/>
      <c r="T178" s="54"/>
      <c r="U178" s="54"/>
      <c r="V178" s="54"/>
      <c r="W178" s="54"/>
      <c r="X178" s="54"/>
      <c r="Y178" s="54"/>
      <c r="AC178" s="54"/>
      <c r="AD178" s="54"/>
      <c r="AH178" s="54"/>
      <c r="AI178" s="54"/>
      <c r="AJ178" s="54"/>
      <c r="AK178" s="54"/>
      <c r="AL178" s="54"/>
      <c r="AM178" s="54"/>
      <c r="AN178" s="54"/>
      <c r="AT178" s="54"/>
    </row>
    <row r="179" customFormat="false" ht="15" hidden="false" customHeight="false" outlineLevel="0" collapsed="false">
      <c r="A179" s="54"/>
      <c r="B179" s="54"/>
      <c r="D179" s="54"/>
      <c r="E179" s="54"/>
      <c r="F179" s="54"/>
      <c r="H179" s="54"/>
      <c r="I179" s="54"/>
      <c r="J179" s="54"/>
      <c r="K179" s="54"/>
      <c r="L179" s="54"/>
      <c r="M179" s="54"/>
      <c r="N179" s="54"/>
      <c r="O179" s="54"/>
      <c r="R179" s="54"/>
      <c r="S179" s="54"/>
      <c r="T179" s="54"/>
      <c r="U179" s="54"/>
      <c r="V179" s="54"/>
      <c r="W179" s="54"/>
      <c r="X179" s="54"/>
      <c r="Y179" s="54"/>
      <c r="AC179" s="54"/>
      <c r="AD179" s="54"/>
      <c r="AH179" s="54"/>
      <c r="AI179" s="54"/>
      <c r="AJ179" s="54"/>
      <c r="AK179" s="54"/>
      <c r="AL179" s="54"/>
      <c r="AM179" s="54"/>
      <c r="AN179" s="54"/>
      <c r="AT179" s="54"/>
    </row>
    <row r="180" customFormat="false" ht="15" hidden="false" customHeight="false" outlineLevel="0" collapsed="false">
      <c r="A180" s="54"/>
      <c r="B180" s="54"/>
      <c r="D180" s="54"/>
      <c r="E180" s="54"/>
      <c r="F180" s="54"/>
      <c r="H180" s="54"/>
      <c r="I180" s="54"/>
      <c r="J180" s="54"/>
      <c r="K180" s="54"/>
      <c r="L180" s="54"/>
      <c r="M180" s="54"/>
      <c r="N180" s="54"/>
      <c r="O180" s="54"/>
      <c r="R180" s="54"/>
      <c r="S180" s="54"/>
      <c r="T180" s="54"/>
      <c r="U180" s="54"/>
      <c r="V180" s="54"/>
      <c r="W180" s="54"/>
      <c r="X180" s="54"/>
      <c r="Y180" s="54"/>
      <c r="AC180" s="54"/>
      <c r="AD180" s="54"/>
      <c r="AH180" s="54"/>
      <c r="AI180" s="54"/>
      <c r="AJ180" s="54"/>
      <c r="AK180" s="54"/>
      <c r="AL180" s="54"/>
      <c r="AM180" s="54"/>
      <c r="AN180" s="54"/>
      <c r="AT180" s="54"/>
    </row>
    <row r="181" customFormat="false" ht="15" hidden="false" customHeight="false" outlineLevel="0" collapsed="false">
      <c r="A181" s="54"/>
      <c r="B181" s="54"/>
      <c r="D181" s="54"/>
      <c r="E181" s="54"/>
      <c r="F181" s="54"/>
      <c r="H181" s="54"/>
      <c r="I181" s="54"/>
      <c r="J181" s="54"/>
      <c r="K181" s="54"/>
      <c r="L181" s="54"/>
      <c r="M181" s="54"/>
      <c r="N181" s="54"/>
      <c r="O181" s="54"/>
      <c r="R181" s="54"/>
      <c r="S181" s="54"/>
      <c r="T181" s="54"/>
      <c r="U181" s="54"/>
      <c r="V181" s="54"/>
      <c r="W181" s="54"/>
      <c r="X181" s="54"/>
      <c r="Y181" s="54"/>
      <c r="AC181" s="54"/>
      <c r="AD181" s="54"/>
      <c r="AH181" s="54"/>
      <c r="AI181" s="54"/>
      <c r="AJ181" s="54"/>
      <c r="AK181" s="54"/>
      <c r="AL181" s="54"/>
      <c r="AM181" s="54"/>
      <c r="AN181" s="54"/>
      <c r="AT181" s="54"/>
    </row>
    <row r="182" customFormat="false" ht="15" hidden="false" customHeight="false" outlineLevel="0" collapsed="false">
      <c r="A182" s="54"/>
      <c r="B182" s="54"/>
      <c r="D182" s="54"/>
      <c r="E182" s="54"/>
      <c r="F182" s="54"/>
      <c r="H182" s="54"/>
      <c r="I182" s="54"/>
      <c r="J182" s="54"/>
      <c r="K182" s="54"/>
      <c r="L182" s="54"/>
      <c r="M182" s="54"/>
      <c r="N182" s="54"/>
      <c r="O182" s="54"/>
      <c r="R182" s="54"/>
      <c r="S182" s="54"/>
      <c r="T182" s="54"/>
      <c r="U182" s="54"/>
      <c r="V182" s="54"/>
      <c r="W182" s="54"/>
      <c r="X182" s="54"/>
      <c r="Y182" s="54"/>
      <c r="AC182" s="54"/>
      <c r="AD182" s="54"/>
      <c r="AH182" s="54"/>
      <c r="AI182" s="54"/>
      <c r="AJ182" s="54"/>
      <c r="AK182" s="54"/>
      <c r="AL182" s="54"/>
      <c r="AM182" s="54"/>
      <c r="AN182" s="54"/>
      <c r="AT182" s="54"/>
    </row>
    <row r="183" customFormat="false" ht="15" hidden="false" customHeight="false" outlineLevel="0" collapsed="false">
      <c r="A183" s="54"/>
      <c r="B183" s="54"/>
      <c r="D183" s="54"/>
      <c r="E183" s="54"/>
      <c r="F183" s="54"/>
      <c r="H183" s="54"/>
      <c r="I183" s="54"/>
      <c r="J183" s="54"/>
      <c r="K183" s="54"/>
      <c r="L183" s="54"/>
      <c r="M183" s="54"/>
      <c r="N183" s="54"/>
      <c r="O183" s="54"/>
      <c r="R183" s="54"/>
      <c r="S183" s="54"/>
      <c r="T183" s="54"/>
      <c r="U183" s="54"/>
      <c r="V183" s="54"/>
      <c r="W183" s="54"/>
      <c r="X183" s="54"/>
      <c r="Y183" s="54"/>
      <c r="AC183" s="54"/>
      <c r="AD183" s="54"/>
      <c r="AH183" s="54"/>
      <c r="AI183" s="54"/>
      <c r="AJ183" s="54"/>
      <c r="AK183" s="54"/>
      <c r="AL183" s="54"/>
      <c r="AM183" s="54"/>
      <c r="AN183" s="54"/>
      <c r="AT183" s="54"/>
    </row>
    <row r="184" customFormat="false" ht="15" hidden="false" customHeight="false" outlineLevel="0" collapsed="false">
      <c r="A184" s="54"/>
      <c r="B184" s="54"/>
      <c r="D184" s="54"/>
      <c r="E184" s="54"/>
      <c r="F184" s="54"/>
      <c r="H184" s="54"/>
      <c r="I184" s="54"/>
      <c r="J184" s="54"/>
      <c r="K184" s="54"/>
      <c r="L184" s="54"/>
      <c r="M184" s="54"/>
      <c r="N184" s="54"/>
      <c r="O184" s="54"/>
      <c r="R184" s="54"/>
      <c r="S184" s="54"/>
      <c r="T184" s="54"/>
      <c r="U184" s="54"/>
      <c r="V184" s="54"/>
      <c r="W184" s="54"/>
      <c r="X184" s="54"/>
      <c r="Y184" s="54"/>
      <c r="AC184" s="54"/>
      <c r="AD184" s="54"/>
      <c r="AH184" s="54"/>
      <c r="AI184" s="54"/>
      <c r="AJ184" s="54"/>
      <c r="AK184" s="54"/>
      <c r="AL184" s="54"/>
      <c r="AM184" s="54"/>
      <c r="AN184" s="54"/>
      <c r="AT184" s="54"/>
    </row>
    <row r="185" customFormat="false" ht="15" hidden="false" customHeight="false" outlineLevel="0" collapsed="false">
      <c r="A185" s="54"/>
      <c r="B185" s="54"/>
      <c r="D185" s="54"/>
      <c r="E185" s="54"/>
      <c r="F185" s="54"/>
      <c r="H185" s="54"/>
      <c r="I185" s="54"/>
      <c r="J185" s="54"/>
      <c r="K185" s="54"/>
      <c r="L185" s="54"/>
      <c r="M185" s="54"/>
      <c r="N185" s="54"/>
      <c r="O185" s="54"/>
      <c r="R185" s="54"/>
      <c r="S185" s="54"/>
      <c r="T185" s="54"/>
      <c r="U185" s="54"/>
      <c r="V185" s="54"/>
      <c r="W185" s="54"/>
      <c r="X185" s="54"/>
      <c r="Y185" s="54"/>
      <c r="AC185" s="54"/>
      <c r="AD185" s="54"/>
      <c r="AH185" s="54"/>
      <c r="AI185" s="54"/>
      <c r="AJ185" s="54"/>
      <c r="AK185" s="54"/>
      <c r="AL185" s="54"/>
      <c r="AM185" s="54"/>
      <c r="AN185" s="54"/>
      <c r="AT185" s="54"/>
    </row>
    <row r="186" customFormat="false" ht="15" hidden="false" customHeight="false" outlineLevel="0" collapsed="false">
      <c r="A186" s="54"/>
      <c r="B186" s="54"/>
      <c r="D186" s="54"/>
      <c r="E186" s="54"/>
      <c r="F186" s="54"/>
      <c r="H186" s="54"/>
      <c r="I186" s="54"/>
      <c r="J186" s="54"/>
      <c r="K186" s="54"/>
      <c r="L186" s="54"/>
      <c r="M186" s="54"/>
      <c r="N186" s="54"/>
      <c r="O186" s="54"/>
      <c r="R186" s="54"/>
      <c r="S186" s="54"/>
      <c r="T186" s="54"/>
      <c r="U186" s="54"/>
      <c r="V186" s="54"/>
      <c r="W186" s="54"/>
      <c r="X186" s="54"/>
      <c r="Y186" s="54"/>
      <c r="AC186" s="54"/>
      <c r="AD186" s="54"/>
      <c r="AH186" s="54"/>
      <c r="AI186" s="54"/>
      <c r="AJ186" s="54"/>
      <c r="AK186" s="54"/>
      <c r="AL186" s="54"/>
      <c r="AM186" s="54"/>
      <c r="AN186" s="54"/>
      <c r="AT186" s="54"/>
    </row>
    <row r="187" customFormat="false" ht="15" hidden="false" customHeight="false" outlineLevel="0" collapsed="false">
      <c r="A187" s="54"/>
      <c r="B187" s="54"/>
      <c r="D187" s="54"/>
      <c r="E187" s="54"/>
      <c r="F187" s="54"/>
      <c r="H187" s="54"/>
      <c r="I187" s="54"/>
      <c r="J187" s="54"/>
      <c r="K187" s="54"/>
      <c r="L187" s="54"/>
      <c r="M187" s="54"/>
      <c r="N187" s="54"/>
      <c r="O187" s="54"/>
      <c r="R187" s="54"/>
      <c r="S187" s="54"/>
      <c r="T187" s="54"/>
      <c r="U187" s="54"/>
      <c r="V187" s="54"/>
      <c r="W187" s="54"/>
      <c r="X187" s="54"/>
      <c r="Y187" s="54"/>
      <c r="AC187" s="54"/>
      <c r="AD187" s="54"/>
      <c r="AH187" s="54"/>
      <c r="AI187" s="54"/>
      <c r="AJ187" s="54"/>
      <c r="AK187" s="54"/>
      <c r="AL187" s="54"/>
      <c r="AM187" s="54"/>
      <c r="AN187" s="54"/>
      <c r="AT187" s="54"/>
    </row>
    <row r="188" customFormat="false" ht="15" hidden="false" customHeight="false" outlineLevel="0" collapsed="false">
      <c r="A188" s="54"/>
      <c r="B188" s="54"/>
      <c r="D188" s="54"/>
      <c r="E188" s="54"/>
      <c r="F188" s="54"/>
      <c r="H188" s="54"/>
      <c r="I188" s="54"/>
      <c r="J188" s="54"/>
      <c r="K188" s="54"/>
      <c r="L188" s="54"/>
      <c r="M188" s="54"/>
      <c r="N188" s="54"/>
      <c r="O188" s="54"/>
      <c r="R188" s="54"/>
      <c r="S188" s="54"/>
      <c r="T188" s="54"/>
      <c r="U188" s="54"/>
      <c r="V188" s="54"/>
      <c r="W188" s="54"/>
      <c r="X188" s="54"/>
      <c r="Y188" s="54"/>
      <c r="AC188" s="54"/>
      <c r="AD188" s="54"/>
      <c r="AH188" s="54"/>
      <c r="AI188" s="54"/>
      <c r="AJ188" s="54"/>
      <c r="AK188" s="54"/>
      <c r="AL188" s="54"/>
      <c r="AM188" s="54"/>
      <c r="AN188" s="54"/>
      <c r="AT188" s="54"/>
    </row>
    <row r="189" customFormat="false" ht="15" hidden="false" customHeight="false" outlineLevel="0" collapsed="false">
      <c r="A189" s="54"/>
      <c r="B189" s="54"/>
      <c r="D189" s="54"/>
      <c r="E189" s="54"/>
      <c r="F189" s="54"/>
      <c r="H189" s="54"/>
      <c r="I189" s="54"/>
      <c r="J189" s="54"/>
      <c r="K189" s="54"/>
      <c r="L189" s="54"/>
      <c r="M189" s="54"/>
      <c r="N189" s="54"/>
      <c r="O189" s="54"/>
      <c r="R189" s="54"/>
      <c r="S189" s="54"/>
      <c r="T189" s="54"/>
      <c r="U189" s="54"/>
      <c r="V189" s="54"/>
      <c r="W189" s="54"/>
      <c r="X189" s="54"/>
      <c r="Y189" s="54"/>
      <c r="AC189" s="54"/>
      <c r="AD189" s="54"/>
      <c r="AH189" s="54"/>
      <c r="AI189" s="54"/>
      <c r="AJ189" s="54"/>
      <c r="AK189" s="54"/>
      <c r="AL189" s="54"/>
      <c r="AM189" s="54"/>
      <c r="AN189" s="54"/>
      <c r="AT189" s="54"/>
    </row>
    <row r="190" customFormat="false" ht="15" hidden="false" customHeight="false" outlineLevel="0" collapsed="false">
      <c r="A190" s="54"/>
      <c r="B190" s="54"/>
      <c r="D190" s="54"/>
      <c r="E190" s="54"/>
      <c r="F190" s="54"/>
      <c r="H190" s="54"/>
      <c r="I190" s="54"/>
      <c r="J190" s="54"/>
      <c r="K190" s="54"/>
      <c r="L190" s="54"/>
      <c r="M190" s="54"/>
      <c r="N190" s="54"/>
      <c r="O190" s="54"/>
      <c r="R190" s="54"/>
      <c r="S190" s="54"/>
      <c r="T190" s="54"/>
      <c r="U190" s="54"/>
      <c r="V190" s="54"/>
      <c r="W190" s="54"/>
      <c r="X190" s="54"/>
      <c r="Y190" s="54"/>
      <c r="AC190" s="54"/>
      <c r="AD190" s="54"/>
      <c r="AH190" s="54"/>
      <c r="AI190" s="54"/>
      <c r="AJ190" s="54"/>
      <c r="AK190" s="54"/>
      <c r="AL190" s="54"/>
      <c r="AM190" s="54"/>
      <c r="AN190" s="54"/>
      <c r="AT190" s="54"/>
    </row>
    <row r="191" customFormat="false" ht="15" hidden="false" customHeight="false" outlineLevel="0" collapsed="false">
      <c r="A191" s="54"/>
      <c r="B191" s="54"/>
      <c r="D191" s="54"/>
      <c r="E191" s="54"/>
      <c r="F191" s="54"/>
      <c r="H191" s="54"/>
      <c r="I191" s="54"/>
      <c r="J191" s="54"/>
      <c r="K191" s="54"/>
      <c r="L191" s="54"/>
      <c r="M191" s="54"/>
      <c r="N191" s="54"/>
      <c r="O191" s="54"/>
      <c r="R191" s="54"/>
      <c r="S191" s="54"/>
      <c r="T191" s="54"/>
      <c r="U191" s="54"/>
      <c r="V191" s="54"/>
      <c r="W191" s="54"/>
      <c r="X191" s="54"/>
      <c r="Y191" s="54"/>
      <c r="AC191" s="54"/>
      <c r="AD191" s="54"/>
      <c r="AH191" s="54"/>
      <c r="AI191" s="54"/>
      <c r="AJ191" s="54"/>
      <c r="AK191" s="54"/>
      <c r="AL191" s="54"/>
      <c r="AM191" s="54"/>
      <c r="AN191" s="54"/>
      <c r="AT191" s="54"/>
    </row>
    <row r="192" customFormat="false" ht="15" hidden="false" customHeight="false" outlineLevel="0" collapsed="false">
      <c r="A192" s="54"/>
      <c r="B192" s="54"/>
      <c r="D192" s="54"/>
      <c r="E192" s="54"/>
      <c r="F192" s="54"/>
      <c r="H192" s="54"/>
      <c r="I192" s="54"/>
      <c r="J192" s="54"/>
      <c r="K192" s="54"/>
      <c r="L192" s="54"/>
      <c r="M192" s="54"/>
      <c r="N192" s="54"/>
      <c r="O192" s="54"/>
      <c r="R192" s="54"/>
      <c r="S192" s="54"/>
      <c r="T192" s="54"/>
      <c r="U192" s="54"/>
      <c r="V192" s="54"/>
      <c r="W192" s="54"/>
      <c r="X192" s="54"/>
      <c r="Y192" s="54"/>
      <c r="AC192" s="54"/>
      <c r="AD192" s="54"/>
      <c r="AH192" s="54"/>
      <c r="AI192" s="54"/>
      <c r="AJ192" s="54"/>
      <c r="AK192" s="54"/>
      <c r="AL192" s="54"/>
      <c r="AM192" s="54"/>
      <c r="AN192" s="54"/>
      <c r="AT192" s="54"/>
    </row>
    <row r="193" customFormat="false" ht="15" hidden="false" customHeight="false" outlineLevel="0" collapsed="false">
      <c r="A193" s="54"/>
      <c r="B193" s="54"/>
      <c r="D193" s="54"/>
      <c r="E193" s="54"/>
      <c r="F193" s="54"/>
      <c r="H193" s="54"/>
      <c r="I193" s="54"/>
      <c r="J193" s="54"/>
      <c r="K193" s="54"/>
      <c r="L193" s="54"/>
      <c r="M193" s="54"/>
      <c r="N193" s="54"/>
      <c r="O193" s="54"/>
      <c r="R193" s="54"/>
      <c r="S193" s="54"/>
      <c r="T193" s="54"/>
      <c r="U193" s="54"/>
      <c r="V193" s="54"/>
      <c r="W193" s="54"/>
      <c r="X193" s="54"/>
      <c r="Y193" s="54"/>
      <c r="AC193" s="54"/>
      <c r="AD193" s="54"/>
      <c r="AH193" s="54"/>
      <c r="AI193" s="54"/>
      <c r="AJ193" s="54"/>
      <c r="AK193" s="54"/>
      <c r="AL193" s="54"/>
      <c r="AM193" s="54"/>
      <c r="AN193" s="54"/>
      <c r="AT193" s="54"/>
    </row>
    <row r="194" customFormat="false" ht="15" hidden="false" customHeight="false" outlineLevel="0" collapsed="false">
      <c r="A194" s="54"/>
      <c r="B194" s="54"/>
      <c r="D194" s="54"/>
      <c r="E194" s="54"/>
      <c r="F194" s="54"/>
      <c r="H194" s="54"/>
      <c r="I194" s="54"/>
      <c r="J194" s="54"/>
      <c r="K194" s="54"/>
      <c r="L194" s="54"/>
      <c r="M194" s="54"/>
      <c r="N194" s="54"/>
      <c r="O194" s="54"/>
      <c r="R194" s="54"/>
      <c r="S194" s="54"/>
      <c r="T194" s="54"/>
      <c r="U194" s="54"/>
      <c r="V194" s="54"/>
      <c r="W194" s="54"/>
      <c r="X194" s="54"/>
      <c r="Y194" s="54"/>
      <c r="AC194" s="54"/>
      <c r="AD194" s="54"/>
      <c r="AH194" s="54"/>
      <c r="AI194" s="54"/>
      <c r="AJ194" s="54"/>
      <c r="AK194" s="54"/>
      <c r="AL194" s="54"/>
      <c r="AM194" s="54"/>
      <c r="AN194" s="54"/>
      <c r="AT194" s="54"/>
    </row>
    <row r="195" customFormat="false" ht="15" hidden="false" customHeight="false" outlineLevel="0" collapsed="false">
      <c r="A195" s="54"/>
      <c r="B195" s="54"/>
      <c r="D195" s="54"/>
      <c r="E195" s="54"/>
      <c r="F195" s="54"/>
      <c r="H195" s="54"/>
      <c r="I195" s="54"/>
      <c r="J195" s="54"/>
      <c r="K195" s="54"/>
      <c r="L195" s="54"/>
      <c r="M195" s="54"/>
      <c r="N195" s="54"/>
      <c r="O195" s="54"/>
      <c r="R195" s="54"/>
      <c r="S195" s="54"/>
      <c r="T195" s="54"/>
      <c r="U195" s="54"/>
      <c r="V195" s="54"/>
      <c r="W195" s="54"/>
      <c r="X195" s="54"/>
      <c r="Y195" s="54"/>
      <c r="AC195" s="54"/>
      <c r="AD195" s="54"/>
      <c r="AH195" s="54"/>
      <c r="AI195" s="54"/>
      <c r="AJ195" s="54"/>
      <c r="AK195" s="54"/>
      <c r="AL195" s="54"/>
      <c r="AM195" s="54"/>
      <c r="AN195" s="54"/>
      <c r="AT195" s="54"/>
    </row>
    <row r="196" customFormat="false" ht="15" hidden="false" customHeight="false" outlineLevel="0" collapsed="false">
      <c r="A196" s="54"/>
      <c r="B196" s="54"/>
      <c r="D196" s="54"/>
      <c r="E196" s="54"/>
      <c r="F196" s="54"/>
      <c r="H196" s="54"/>
      <c r="I196" s="54"/>
      <c r="J196" s="54"/>
      <c r="K196" s="54"/>
      <c r="L196" s="54"/>
      <c r="M196" s="54"/>
      <c r="N196" s="54"/>
      <c r="O196" s="54"/>
      <c r="R196" s="54"/>
      <c r="S196" s="54"/>
      <c r="T196" s="54"/>
      <c r="U196" s="54"/>
      <c r="V196" s="54"/>
      <c r="W196" s="54"/>
      <c r="X196" s="54"/>
      <c r="Y196" s="54"/>
      <c r="AC196" s="54"/>
      <c r="AD196" s="54"/>
      <c r="AH196" s="54"/>
      <c r="AI196" s="54"/>
      <c r="AJ196" s="54"/>
      <c r="AK196" s="54"/>
      <c r="AL196" s="54"/>
      <c r="AM196" s="54"/>
      <c r="AN196" s="54"/>
      <c r="AT196" s="54"/>
    </row>
    <row r="197" customFormat="false" ht="15" hidden="false" customHeight="false" outlineLevel="0" collapsed="false">
      <c r="A197" s="54"/>
      <c r="B197" s="54"/>
      <c r="D197" s="54"/>
      <c r="E197" s="54"/>
      <c r="F197" s="54"/>
      <c r="H197" s="54"/>
      <c r="I197" s="54"/>
      <c r="J197" s="54"/>
      <c r="K197" s="54"/>
      <c r="L197" s="54"/>
      <c r="M197" s="54"/>
      <c r="N197" s="54"/>
      <c r="O197" s="54"/>
      <c r="R197" s="54"/>
      <c r="S197" s="54"/>
      <c r="T197" s="54"/>
      <c r="U197" s="54"/>
      <c r="V197" s="54"/>
      <c r="W197" s="54"/>
      <c r="X197" s="54"/>
      <c r="Y197" s="54"/>
      <c r="AC197" s="54"/>
      <c r="AD197" s="54"/>
      <c r="AH197" s="54"/>
      <c r="AI197" s="54"/>
      <c r="AJ197" s="54"/>
      <c r="AK197" s="54"/>
      <c r="AL197" s="54"/>
      <c r="AM197" s="54"/>
      <c r="AN197" s="54"/>
      <c r="AT197" s="54"/>
    </row>
    <row r="198" customFormat="false" ht="15" hidden="false" customHeight="false" outlineLevel="0" collapsed="false">
      <c r="A198" s="54"/>
      <c r="B198" s="54"/>
      <c r="D198" s="54"/>
      <c r="E198" s="54"/>
      <c r="F198" s="54"/>
      <c r="H198" s="54"/>
      <c r="I198" s="54"/>
      <c r="J198" s="54"/>
      <c r="K198" s="54"/>
      <c r="L198" s="54"/>
      <c r="M198" s="54"/>
      <c r="N198" s="54"/>
      <c r="O198" s="54"/>
      <c r="R198" s="54"/>
      <c r="S198" s="54"/>
      <c r="T198" s="54"/>
      <c r="U198" s="54"/>
      <c r="V198" s="54"/>
      <c r="W198" s="54"/>
      <c r="X198" s="54"/>
      <c r="Y198" s="54"/>
      <c r="AC198" s="54"/>
      <c r="AD198" s="54"/>
      <c r="AH198" s="54"/>
      <c r="AI198" s="54"/>
      <c r="AJ198" s="54"/>
      <c r="AK198" s="54"/>
      <c r="AL198" s="54"/>
      <c r="AM198" s="54"/>
      <c r="AN198" s="54"/>
      <c r="AT198" s="54"/>
    </row>
    <row r="199" customFormat="false" ht="15" hidden="false" customHeight="false" outlineLevel="0" collapsed="false">
      <c r="A199" s="54"/>
      <c r="B199" s="54"/>
      <c r="D199" s="54"/>
      <c r="E199" s="54"/>
      <c r="F199" s="54"/>
      <c r="H199" s="54"/>
      <c r="I199" s="54"/>
      <c r="J199" s="54"/>
      <c r="K199" s="54"/>
      <c r="L199" s="54"/>
      <c r="M199" s="54"/>
      <c r="N199" s="54"/>
      <c r="O199" s="54"/>
      <c r="R199" s="54"/>
      <c r="S199" s="54"/>
      <c r="T199" s="54"/>
      <c r="U199" s="54"/>
      <c r="V199" s="54"/>
      <c r="W199" s="54"/>
      <c r="X199" s="54"/>
      <c r="Y199" s="54"/>
      <c r="AC199" s="54"/>
      <c r="AD199" s="54"/>
      <c r="AH199" s="54"/>
      <c r="AI199" s="54"/>
      <c r="AJ199" s="54"/>
      <c r="AK199" s="54"/>
      <c r="AL199" s="54"/>
      <c r="AM199" s="54"/>
      <c r="AN199" s="54"/>
      <c r="AT199" s="54"/>
    </row>
    <row r="200" customFormat="false" ht="15" hidden="false" customHeight="false" outlineLevel="0" collapsed="false">
      <c r="A200" s="54"/>
      <c r="B200" s="54"/>
      <c r="D200" s="54"/>
      <c r="E200" s="54"/>
      <c r="F200" s="54"/>
      <c r="H200" s="54"/>
      <c r="I200" s="54"/>
      <c r="J200" s="54"/>
      <c r="K200" s="54"/>
      <c r="L200" s="54"/>
      <c r="M200" s="54"/>
      <c r="N200" s="54"/>
      <c r="O200" s="54"/>
      <c r="R200" s="54"/>
      <c r="S200" s="54"/>
      <c r="T200" s="54"/>
      <c r="U200" s="54"/>
      <c r="V200" s="54"/>
      <c r="W200" s="54"/>
      <c r="X200" s="54"/>
      <c r="Y200" s="54"/>
      <c r="AC200" s="54"/>
      <c r="AD200" s="54"/>
      <c r="AH200" s="54"/>
      <c r="AI200" s="54"/>
      <c r="AJ200" s="54"/>
      <c r="AK200" s="54"/>
      <c r="AL200" s="54"/>
      <c r="AM200" s="54"/>
      <c r="AN200" s="54"/>
      <c r="AT200" s="54"/>
    </row>
    <row r="201" customFormat="false" ht="15" hidden="false" customHeight="false" outlineLevel="0" collapsed="false">
      <c r="A201" s="54"/>
      <c r="B201" s="54"/>
      <c r="D201" s="54"/>
      <c r="E201" s="54"/>
      <c r="F201" s="54"/>
      <c r="H201" s="54"/>
      <c r="I201" s="54"/>
      <c r="J201" s="54"/>
      <c r="K201" s="54"/>
      <c r="L201" s="54"/>
      <c r="M201" s="54"/>
      <c r="N201" s="54"/>
      <c r="O201" s="54"/>
      <c r="R201" s="54"/>
      <c r="S201" s="54"/>
      <c r="T201" s="54"/>
      <c r="U201" s="54"/>
      <c r="V201" s="54"/>
      <c r="W201" s="54"/>
      <c r="X201" s="54"/>
      <c r="Y201" s="54"/>
      <c r="AC201" s="54"/>
      <c r="AD201" s="54"/>
      <c r="AH201" s="54"/>
      <c r="AI201" s="54"/>
      <c r="AJ201" s="54"/>
      <c r="AK201" s="54"/>
      <c r="AL201" s="54"/>
      <c r="AM201" s="54"/>
      <c r="AN201" s="54"/>
      <c r="AT201" s="54"/>
    </row>
    <row r="202" customFormat="false" ht="15" hidden="false" customHeight="false" outlineLevel="0" collapsed="false">
      <c r="A202" s="54"/>
      <c r="B202" s="54"/>
      <c r="D202" s="54"/>
      <c r="E202" s="54"/>
      <c r="F202" s="54"/>
      <c r="H202" s="54"/>
      <c r="I202" s="54"/>
      <c r="J202" s="54"/>
      <c r="K202" s="54"/>
      <c r="L202" s="54"/>
      <c r="M202" s="54"/>
      <c r="N202" s="54"/>
      <c r="O202" s="54"/>
      <c r="R202" s="54"/>
      <c r="S202" s="54"/>
      <c r="T202" s="54"/>
      <c r="U202" s="54"/>
      <c r="V202" s="54"/>
      <c r="W202" s="54"/>
      <c r="X202" s="54"/>
      <c r="Y202" s="54"/>
      <c r="AC202" s="54"/>
      <c r="AD202" s="54"/>
      <c r="AH202" s="54"/>
      <c r="AI202" s="54"/>
      <c r="AJ202" s="54"/>
      <c r="AK202" s="54"/>
      <c r="AL202" s="54"/>
      <c r="AM202" s="54"/>
      <c r="AN202" s="54"/>
      <c r="AT202" s="54"/>
    </row>
    <row r="203" customFormat="false" ht="15" hidden="false" customHeight="false" outlineLevel="0" collapsed="false">
      <c r="A203" s="54"/>
      <c r="B203" s="54"/>
      <c r="D203" s="54"/>
      <c r="E203" s="54"/>
      <c r="F203" s="54"/>
      <c r="H203" s="54"/>
      <c r="I203" s="54"/>
      <c r="J203" s="54"/>
      <c r="K203" s="54"/>
      <c r="L203" s="54"/>
      <c r="M203" s="54"/>
      <c r="N203" s="54"/>
      <c r="O203" s="54"/>
      <c r="R203" s="54"/>
      <c r="S203" s="54"/>
      <c r="T203" s="54"/>
      <c r="U203" s="54"/>
      <c r="V203" s="54"/>
      <c r="W203" s="54"/>
      <c r="X203" s="54"/>
      <c r="Y203" s="54"/>
      <c r="AC203" s="54"/>
      <c r="AD203" s="54"/>
      <c r="AH203" s="54"/>
      <c r="AI203" s="54"/>
      <c r="AJ203" s="54"/>
      <c r="AK203" s="54"/>
      <c r="AL203" s="54"/>
      <c r="AM203" s="54"/>
      <c r="AN203" s="54"/>
      <c r="AT203" s="54"/>
    </row>
    <row r="204" customFormat="false" ht="15" hidden="false" customHeight="false" outlineLevel="0" collapsed="false">
      <c r="A204" s="54"/>
      <c r="B204" s="54"/>
      <c r="D204" s="54"/>
      <c r="E204" s="54"/>
      <c r="F204" s="54"/>
      <c r="H204" s="54"/>
      <c r="I204" s="54"/>
      <c r="J204" s="54"/>
      <c r="K204" s="54"/>
      <c r="L204" s="54"/>
      <c r="M204" s="54"/>
      <c r="N204" s="54"/>
      <c r="O204" s="54"/>
      <c r="R204" s="54"/>
      <c r="S204" s="54"/>
      <c r="T204" s="54"/>
      <c r="U204" s="54"/>
      <c r="V204" s="54"/>
      <c r="W204" s="54"/>
      <c r="X204" s="54"/>
      <c r="Y204" s="54"/>
      <c r="AC204" s="54"/>
      <c r="AD204" s="54"/>
      <c r="AH204" s="54"/>
      <c r="AI204" s="54"/>
      <c r="AJ204" s="54"/>
      <c r="AK204" s="54"/>
      <c r="AL204" s="54"/>
      <c r="AM204" s="54"/>
      <c r="AN204" s="54"/>
      <c r="AT204" s="54"/>
    </row>
    <row r="205" customFormat="false" ht="15" hidden="false" customHeight="false" outlineLevel="0" collapsed="false">
      <c r="A205" s="54"/>
      <c r="B205" s="54"/>
      <c r="D205" s="54"/>
      <c r="E205" s="54"/>
      <c r="F205" s="54"/>
      <c r="H205" s="54"/>
      <c r="I205" s="54"/>
      <c r="J205" s="54"/>
      <c r="K205" s="54"/>
      <c r="L205" s="54"/>
      <c r="M205" s="54"/>
      <c r="N205" s="54"/>
      <c r="O205" s="54"/>
      <c r="R205" s="54"/>
      <c r="S205" s="54"/>
      <c r="T205" s="54"/>
      <c r="U205" s="54"/>
      <c r="V205" s="54"/>
      <c r="W205" s="54"/>
      <c r="X205" s="54"/>
      <c r="Y205" s="54"/>
      <c r="AC205" s="54"/>
      <c r="AD205" s="54"/>
      <c r="AH205" s="54"/>
      <c r="AI205" s="54"/>
      <c r="AJ205" s="54"/>
      <c r="AK205" s="54"/>
      <c r="AL205" s="54"/>
      <c r="AM205" s="54"/>
      <c r="AN205" s="54"/>
      <c r="AT205" s="54"/>
    </row>
    <row r="206" customFormat="false" ht="15" hidden="false" customHeight="false" outlineLevel="0" collapsed="false">
      <c r="A206" s="54"/>
      <c r="B206" s="54"/>
      <c r="D206" s="54"/>
      <c r="E206" s="54"/>
      <c r="F206" s="54"/>
      <c r="H206" s="54"/>
      <c r="I206" s="54"/>
      <c r="J206" s="54"/>
      <c r="K206" s="54"/>
      <c r="L206" s="54"/>
      <c r="M206" s="54"/>
      <c r="N206" s="54"/>
      <c r="O206" s="54"/>
      <c r="R206" s="54"/>
      <c r="S206" s="54"/>
      <c r="T206" s="54"/>
      <c r="U206" s="54"/>
      <c r="V206" s="54"/>
      <c r="W206" s="54"/>
      <c r="X206" s="54"/>
      <c r="Y206" s="54"/>
      <c r="AC206" s="54"/>
      <c r="AD206" s="54"/>
      <c r="AH206" s="54"/>
      <c r="AI206" s="54"/>
      <c r="AJ206" s="54"/>
      <c r="AK206" s="54"/>
      <c r="AL206" s="54"/>
      <c r="AM206" s="54"/>
      <c r="AN206" s="54"/>
      <c r="AT206" s="54"/>
    </row>
    <row r="207" customFormat="false" ht="15" hidden="false" customHeight="false" outlineLevel="0" collapsed="false">
      <c r="A207" s="54"/>
      <c r="B207" s="54"/>
      <c r="D207" s="54"/>
      <c r="E207" s="54"/>
      <c r="F207" s="54"/>
      <c r="H207" s="54"/>
      <c r="I207" s="54"/>
      <c r="J207" s="54"/>
      <c r="K207" s="54"/>
      <c r="L207" s="54"/>
      <c r="M207" s="54"/>
      <c r="N207" s="54"/>
      <c r="O207" s="54"/>
      <c r="R207" s="54"/>
      <c r="S207" s="54"/>
      <c r="T207" s="54"/>
      <c r="U207" s="54"/>
      <c r="V207" s="54"/>
      <c r="W207" s="54"/>
      <c r="X207" s="54"/>
      <c r="Y207" s="54"/>
      <c r="AC207" s="54"/>
      <c r="AD207" s="54"/>
      <c r="AH207" s="54"/>
      <c r="AI207" s="54"/>
      <c r="AJ207" s="54"/>
      <c r="AK207" s="54"/>
      <c r="AL207" s="54"/>
      <c r="AM207" s="54"/>
      <c r="AN207" s="54"/>
      <c r="AT207" s="54"/>
    </row>
    <row r="208" customFormat="false" ht="15" hidden="false" customHeight="false" outlineLevel="0" collapsed="false">
      <c r="A208" s="54"/>
      <c r="B208" s="54"/>
      <c r="D208" s="54"/>
      <c r="E208" s="54"/>
      <c r="F208" s="54"/>
      <c r="H208" s="54"/>
      <c r="I208" s="54"/>
      <c r="J208" s="54"/>
      <c r="K208" s="54"/>
      <c r="L208" s="54"/>
      <c r="M208" s="54"/>
      <c r="N208" s="54"/>
      <c r="O208" s="54"/>
      <c r="R208" s="54"/>
      <c r="S208" s="54"/>
      <c r="T208" s="54"/>
      <c r="U208" s="54"/>
      <c r="V208" s="54"/>
      <c r="W208" s="54"/>
      <c r="X208" s="54"/>
      <c r="Y208" s="54"/>
      <c r="AC208" s="54"/>
      <c r="AD208" s="54"/>
      <c r="AH208" s="54"/>
      <c r="AI208" s="54"/>
      <c r="AJ208" s="54"/>
      <c r="AK208" s="54"/>
      <c r="AL208" s="54"/>
      <c r="AM208" s="54"/>
      <c r="AN208" s="54"/>
      <c r="AT208" s="54"/>
    </row>
    <row r="209" customFormat="false" ht="15" hidden="false" customHeight="false" outlineLevel="0" collapsed="false">
      <c r="A209" s="54"/>
      <c r="B209" s="54"/>
      <c r="D209" s="54"/>
      <c r="E209" s="54"/>
      <c r="F209" s="54"/>
      <c r="H209" s="54"/>
      <c r="I209" s="54"/>
      <c r="J209" s="54"/>
      <c r="K209" s="54"/>
      <c r="L209" s="54"/>
      <c r="M209" s="54"/>
      <c r="N209" s="54"/>
      <c r="O209" s="54"/>
      <c r="R209" s="54"/>
      <c r="S209" s="54"/>
      <c r="T209" s="54"/>
      <c r="U209" s="54"/>
      <c r="V209" s="54"/>
      <c r="W209" s="54"/>
      <c r="X209" s="54"/>
      <c r="Y209" s="54"/>
      <c r="AC209" s="54"/>
      <c r="AD209" s="54"/>
      <c r="AH209" s="54"/>
      <c r="AI209" s="54"/>
      <c r="AJ209" s="54"/>
      <c r="AK209" s="54"/>
      <c r="AL209" s="54"/>
      <c r="AM209" s="54"/>
      <c r="AN209" s="54"/>
      <c r="AT209" s="54"/>
    </row>
    <row r="210" customFormat="false" ht="15" hidden="false" customHeight="false" outlineLevel="0" collapsed="false">
      <c r="A210" s="54"/>
      <c r="B210" s="54"/>
      <c r="D210" s="54"/>
      <c r="E210" s="54"/>
      <c r="F210" s="54"/>
      <c r="H210" s="54"/>
      <c r="I210" s="54"/>
      <c r="J210" s="54"/>
      <c r="K210" s="54"/>
      <c r="L210" s="54"/>
      <c r="M210" s="54"/>
      <c r="N210" s="54"/>
      <c r="O210" s="54"/>
      <c r="R210" s="54"/>
      <c r="S210" s="54"/>
      <c r="T210" s="54"/>
      <c r="U210" s="54"/>
      <c r="V210" s="54"/>
      <c r="W210" s="54"/>
      <c r="X210" s="54"/>
      <c r="Y210" s="54"/>
      <c r="AC210" s="54"/>
      <c r="AD210" s="54"/>
      <c r="AH210" s="54"/>
      <c r="AI210" s="54"/>
      <c r="AJ210" s="54"/>
      <c r="AK210" s="54"/>
      <c r="AL210" s="54"/>
      <c r="AM210" s="54"/>
      <c r="AN210" s="54"/>
      <c r="AT210" s="54"/>
    </row>
    <row r="211" customFormat="false" ht="15" hidden="false" customHeight="false" outlineLevel="0" collapsed="false">
      <c r="A211" s="54"/>
      <c r="B211" s="54"/>
      <c r="D211" s="54"/>
      <c r="E211" s="54"/>
      <c r="F211" s="54"/>
      <c r="H211" s="54"/>
      <c r="I211" s="54"/>
      <c r="J211" s="54"/>
      <c r="K211" s="54"/>
      <c r="L211" s="54"/>
      <c r="M211" s="54"/>
      <c r="N211" s="54"/>
      <c r="O211" s="54"/>
      <c r="R211" s="54"/>
      <c r="S211" s="54"/>
      <c r="T211" s="54"/>
      <c r="U211" s="54"/>
      <c r="V211" s="54"/>
      <c r="W211" s="54"/>
      <c r="X211" s="54"/>
      <c r="Y211" s="54"/>
      <c r="AC211" s="54"/>
      <c r="AD211" s="54"/>
      <c r="AH211" s="54"/>
      <c r="AI211" s="54"/>
      <c r="AJ211" s="54"/>
      <c r="AK211" s="54"/>
      <c r="AL211" s="54"/>
      <c r="AM211" s="54"/>
      <c r="AN211" s="54"/>
      <c r="AT211" s="54"/>
    </row>
    <row r="212" customFormat="false" ht="15" hidden="false" customHeight="false" outlineLevel="0" collapsed="false">
      <c r="A212" s="54"/>
      <c r="B212" s="54"/>
      <c r="D212" s="54"/>
      <c r="E212" s="54"/>
      <c r="F212" s="54"/>
      <c r="H212" s="54"/>
      <c r="I212" s="54"/>
      <c r="J212" s="54"/>
      <c r="K212" s="54"/>
      <c r="L212" s="54"/>
      <c r="M212" s="54"/>
      <c r="N212" s="54"/>
      <c r="O212" s="54"/>
      <c r="R212" s="54"/>
      <c r="S212" s="54"/>
      <c r="T212" s="54"/>
      <c r="U212" s="54"/>
      <c r="V212" s="54"/>
      <c r="W212" s="54"/>
      <c r="X212" s="54"/>
      <c r="Y212" s="54"/>
      <c r="AC212" s="54"/>
      <c r="AD212" s="54"/>
      <c r="AH212" s="54"/>
      <c r="AI212" s="54"/>
      <c r="AJ212" s="54"/>
      <c r="AK212" s="54"/>
      <c r="AL212" s="54"/>
      <c r="AM212" s="54"/>
      <c r="AN212" s="54"/>
      <c r="AT212" s="54"/>
    </row>
    <row r="213" customFormat="false" ht="15" hidden="false" customHeight="false" outlineLevel="0" collapsed="false">
      <c r="A213" s="54"/>
      <c r="B213" s="54"/>
      <c r="D213" s="54"/>
      <c r="E213" s="54"/>
      <c r="F213" s="54"/>
      <c r="H213" s="54"/>
      <c r="I213" s="54"/>
      <c r="J213" s="54"/>
      <c r="K213" s="54"/>
      <c r="L213" s="54"/>
      <c r="M213" s="54"/>
      <c r="N213" s="54"/>
      <c r="O213" s="54"/>
      <c r="R213" s="54"/>
      <c r="S213" s="54"/>
      <c r="T213" s="54"/>
      <c r="U213" s="54"/>
      <c r="V213" s="54"/>
      <c r="W213" s="54"/>
      <c r="X213" s="54"/>
      <c r="Y213" s="54"/>
      <c r="AC213" s="54"/>
      <c r="AD213" s="54"/>
      <c r="AH213" s="54"/>
      <c r="AI213" s="54"/>
      <c r="AJ213" s="54"/>
      <c r="AK213" s="54"/>
      <c r="AL213" s="54"/>
      <c r="AM213" s="54"/>
      <c r="AN213" s="54"/>
      <c r="AT213" s="54"/>
    </row>
    <row r="214" customFormat="false" ht="15" hidden="false" customHeight="false" outlineLevel="0" collapsed="false">
      <c r="A214" s="54"/>
      <c r="B214" s="54"/>
      <c r="D214" s="54"/>
      <c r="E214" s="54"/>
      <c r="F214" s="54"/>
      <c r="H214" s="54"/>
      <c r="I214" s="54"/>
      <c r="J214" s="54"/>
      <c r="K214" s="54"/>
      <c r="L214" s="54"/>
      <c r="M214" s="54"/>
      <c r="N214" s="54"/>
      <c r="O214" s="54"/>
      <c r="R214" s="54"/>
      <c r="S214" s="54"/>
      <c r="T214" s="54"/>
      <c r="U214" s="54"/>
      <c r="V214" s="54"/>
      <c r="W214" s="54"/>
      <c r="X214" s="54"/>
      <c r="Y214" s="54"/>
      <c r="AC214" s="54"/>
      <c r="AD214" s="54"/>
      <c r="AH214" s="54"/>
      <c r="AI214" s="54"/>
      <c r="AJ214" s="54"/>
      <c r="AK214" s="54"/>
      <c r="AL214" s="54"/>
      <c r="AM214" s="54"/>
      <c r="AN214" s="54"/>
      <c r="AT214" s="54"/>
    </row>
    <row r="215" customFormat="false" ht="15" hidden="false" customHeight="false" outlineLevel="0" collapsed="false">
      <c r="A215" s="54"/>
      <c r="B215" s="54"/>
      <c r="D215" s="54"/>
      <c r="E215" s="54"/>
      <c r="F215" s="54"/>
      <c r="H215" s="54"/>
      <c r="I215" s="54"/>
      <c r="J215" s="54"/>
      <c r="K215" s="54"/>
      <c r="L215" s="54"/>
      <c r="M215" s="54"/>
      <c r="N215" s="54"/>
      <c r="O215" s="54"/>
      <c r="R215" s="54"/>
      <c r="S215" s="54"/>
      <c r="T215" s="54"/>
      <c r="U215" s="54"/>
      <c r="V215" s="54"/>
      <c r="W215" s="54"/>
      <c r="X215" s="54"/>
      <c r="Y215" s="54"/>
      <c r="AC215" s="54"/>
      <c r="AD215" s="54"/>
      <c r="AH215" s="54"/>
      <c r="AI215" s="54"/>
      <c r="AJ215" s="54"/>
      <c r="AK215" s="54"/>
      <c r="AL215" s="54"/>
      <c r="AM215" s="54"/>
      <c r="AN215" s="54"/>
      <c r="AT215" s="54"/>
    </row>
    <row r="216" customFormat="false" ht="15" hidden="false" customHeight="false" outlineLevel="0" collapsed="false">
      <c r="A216" s="54"/>
      <c r="B216" s="54"/>
      <c r="D216" s="54"/>
      <c r="E216" s="54"/>
      <c r="F216" s="54"/>
      <c r="H216" s="54"/>
      <c r="I216" s="54"/>
      <c r="J216" s="54"/>
      <c r="K216" s="54"/>
      <c r="L216" s="54"/>
      <c r="M216" s="54"/>
      <c r="N216" s="54"/>
      <c r="O216" s="54"/>
      <c r="R216" s="54"/>
      <c r="S216" s="54"/>
      <c r="T216" s="54"/>
      <c r="U216" s="54"/>
      <c r="V216" s="54"/>
      <c r="W216" s="54"/>
      <c r="X216" s="54"/>
      <c r="Y216" s="54"/>
      <c r="AC216" s="54"/>
      <c r="AD216" s="54"/>
      <c r="AH216" s="54"/>
      <c r="AI216" s="54"/>
      <c r="AJ216" s="54"/>
      <c r="AK216" s="54"/>
      <c r="AL216" s="54"/>
      <c r="AM216" s="54"/>
      <c r="AN216" s="54"/>
      <c r="AT216" s="54"/>
    </row>
    <row r="217" customFormat="false" ht="15" hidden="false" customHeight="false" outlineLevel="0" collapsed="false">
      <c r="A217" s="54"/>
      <c r="B217" s="54"/>
      <c r="D217" s="54"/>
      <c r="E217" s="54"/>
      <c r="F217" s="54"/>
      <c r="H217" s="54"/>
      <c r="I217" s="54"/>
      <c r="J217" s="54"/>
      <c r="K217" s="54"/>
      <c r="L217" s="54"/>
      <c r="M217" s="54"/>
      <c r="N217" s="54"/>
      <c r="O217" s="54"/>
      <c r="R217" s="54"/>
      <c r="S217" s="54"/>
      <c r="T217" s="54"/>
      <c r="U217" s="54"/>
      <c r="V217" s="54"/>
      <c r="W217" s="54"/>
      <c r="X217" s="54"/>
      <c r="Y217" s="54"/>
      <c r="AC217" s="54"/>
      <c r="AD217" s="54"/>
      <c r="AH217" s="54"/>
      <c r="AI217" s="54"/>
      <c r="AJ217" s="54"/>
      <c r="AK217" s="54"/>
      <c r="AL217" s="54"/>
      <c r="AM217" s="54"/>
      <c r="AN217" s="54"/>
      <c r="AT217" s="54"/>
    </row>
    <row r="218" customFormat="false" ht="15" hidden="false" customHeight="false" outlineLevel="0" collapsed="false">
      <c r="A218" s="54"/>
      <c r="B218" s="54"/>
      <c r="D218" s="54"/>
      <c r="E218" s="54"/>
      <c r="F218" s="54"/>
      <c r="H218" s="54"/>
      <c r="I218" s="54"/>
      <c r="J218" s="54"/>
      <c r="K218" s="54"/>
      <c r="L218" s="54"/>
      <c r="M218" s="54"/>
      <c r="N218" s="54"/>
      <c r="O218" s="54"/>
      <c r="R218" s="54"/>
      <c r="S218" s="54"/>
      <c r="T218" s="54"/>
      <c r="U218" s="54"/>
      <c r="V218" s="54"/>
      <c r="W218" s="54"/>
      <c r="X218" s="54"/>
      <c r="Y218" s="54"/>
      <c r="AC218" s="54"/>
      <c r="AD218" s="54"/>
      <c r="AH218" s="54"/>
      <c r="AI218" s="54"/>
      <c r="AJ218" s="54"/>
      <c r="AK218" s="54"/>
      <c r="AL218" s="54"/>
      <c r="AM218" s="54"/>
      <c r="AN218" s="54"/>
      <c r="AT218" s="54"/>
    </row>
    <row r="219" customFormat="false" ht="15" hidden="false" customHeight="false" outlineLevel="0" collapsed="false">
      <c r="A219" s="54"/>
      <c r="B219" s="54"/>
      <c r="D219" s="54"/>
      <c r="E219" s="54"/>
      <c r="F219" s="54"/>
      <c r="H219" s="54"/>
      <c r="I219" s="54"/>
      <c r="J219" s="54"/>
      <c r="K219" s="54"/>
      <c r="L219" s="54"/>
      <c r="M219" s="54"/>
      <c r="N219" s="54"/>
      <c r="O219" s="54"/>
      <c r="R219" s="54"/>
      <c r="S219" s="54"/>
      <c r="T219" s="54"/>
      <c r="U219" s="54"/>
      <c r="V219" s="54"/>
      <c r="W219" s="54"/>
      <c r="X219" s="54"/>
      <c r="Y219" s="54"/>
      <c r="AC219" s="54"/>
      <c r="AD219" s="54"/>
      <c r="AH219" s="54"/>
      <c r="AI219" s="54"/>
      <c r="AJ219" s="54"/>
      <c r="AK219" s="54"/>
      <c r="AL219" s="54"/>
      <c r="AM219" s="54"/>
      <c r="AN219" s="54"/>
      <c r="AT219" s="54"/>
    </row>
    <row r="220" customFormat="false" ht="15" hidden="false" customHeight="false" outlineLevel="0" collapsed="false">
      <c r="A220" s="54"/>
      <c r="B220" s="54"/>
      <c r="D220" s="54"/>
      <c r="E220" s="54"/>
      <c r="F220" s="54"/>
      <c r="H220" s="54"/>
      <c r="I220" s="54"/>
      <c r="J220" s="54"/>
      <c r="K220" s="54"/>
      <c r="L220" s="54"/>
      <c r="M220" s="54"/>
      <c r="N220" s="54"/>
      <c r="O220" s="54"/>
      <c r="R220" s="54"/>
      <c r="S220" s="54"/>
      <c r="T220" s="54"/>
      <c r="U220" s="54"/>
      <c r="V220" s="54"/>
      <c r="W220" s="54"/>
      <c r="X220" s="54"/>
      <c r="Y220" s="54"/>
      <c r="AC220" s="54"/>
      <c r="AD220" s="54"/>
      <c r="AH220" s="54"/>
      <c r="AI220" s="54"/>
      <c r="AJ220" s="54"/>
      <c r="AK220" s="54"/>
      <c r="AL220" s="54"/>
      <c r="AM220" s="54"/>
      <c r="AN220" s="54"/>
      <c r="AT220" s="54"/>
    </row>
    <row r="221" customFormat="false" ht="15" hidden="false" customHeight="false" outlineLevel="0" collapsed="false">
      <c r="A221" s="54"/>
      <c r="B221" s="54"/>
      <c r="D221" s="54"/>
      <c r="E221" s="54"/>
      <c r="F221" s="54"/>
      <c r="H221" s="54"/>
      <c r="I221" s="54"/>
      <c r="J221" s="54"/>
      <c r="K221" s="54"/>
      <c r="L221" s="54"/>
      <c r="M221" s="54"/>
      <c r="N221" s="54"/>
      <c r="O221" s="54"/>
      <c r="R221" s="54"/>
      <c r="S221" s="54"/>
      <c r="T221" s="54"/>
      <c r="U221" s="54"/>
      <c r="V221" s="54"/>
      <c r="W221" s="54"/>
      <c r="X221" s="54"/>
      <c r="Y221" s="54"/>
      <c r="AC221" s="54"/>
      <c r="AD221" s="54"/>
      <c r="AH221" s="54"/>
      <c r="AI221" s="54"/>
      <c r="AJ221" s="54"/>
      <c r="AK221" s="54"/>
      <c r="AL221" s="54"/>
      <c r="AM221" s="54"/>
      <c r="AN221" s="54"/>
      <c r="AT221" s="54"/>
    </row>
    <row r="222" customFormat="false" ht="15" hidden="false" customHeight="false" outlineLevel="0" collapsed="false">
      <c r="A222" s="54"/>
      <c r="B222" s="54"/>
      <c r="D222" s="54"/>
      <c r="E222" s="54"/>
      <c r="F222" s="54"/>
      <c r="H222" s="54"/>
      <c r="I222" s="54"/>
      <c r="J222" s="54"/>
      <c r="K222" s="54"/>
      <c r="L222" s="54"/>
      <c r="M222" s="54"/>
      <c r="N222" s="54"/>
      <c r="O222" s="54"/>
      <c r="R222" s="54"/>
      <c r="S222" s="54"/>
      <c r="T222" s="54"/>
      <c r="U222" s="54"/>
      <c r="V222" s="54"/>
      <c r="W222" s="54"/>
      <c r="X222" s="54"/>
      <c r="Y222" s="54"/>
      <c r="AC222" s="54"/>
      <c r="AD222" s="54"/>
      <c r="AH222" s="54"/>
      <c r="AI222" s="54"/>
      <c r="AJ222" s="54"/>
      <c r="AK222" s="54"/>
      <c r="AL222" s="54"/>
      <c r="AM222" s="54"/>
      <c r="AN222" s="54"/>
      <c r="AT222" s="54"/>
    </row>
    <row r="223" customFormat="false" ht="15" hidden="false" customHeight="false" outlineLevel="0" collapsed="false">
      <c r="A223" s="54"/>
      <c r="B223" s="54"/>
      <c r="D223" s="54"/>
      <c r="E223" s="54"/>
      <c r="F223" s="54"/>
      <c r="H223" s="54"/>
      <c r="I223" s="54"/>
      <c r="J223" s="54"/>
      <c r="K223" s="54"/>
      <c r="L223" s="54"/>
      <c r="M223" s="54"/>
      <c r="N223" s="54"/>
      <c r="O223" s="54"/>
      <c r="R223" s="54"/>
      <c r="S223" s="54"/>
      <c r="T223" s="54"/>
      <c r="U223" s="54"/>
      <c r="V223" s="54"/>
      <c r="W223" s="54"/>
      <c r="X223" s="54"/>
      <c r="Y223" s="54"/>
      <c r="AC223" s="54"/>
      <c r="AD223" s="54"/>
      <c r="AH223" s="54"/>
      <c r="AI223" s="54"/>
      <c r="AJ223" s="54"/>
      <c r="AK223" s="54"/>
      <c r="AL223" s="54"/>
      <c r="AM223" s="54"/>
      <c r="AN223" s="54"/>
      <c r="AT223" s="54"/>
    </row>
    <row r="224" customFormat="false" ht="15" hidden="false" customHeight="false" outlineLevel="0" collapsed="false">
      <c r="A224" s="54"/>
      <c r="B224" s="54"/>
      <c r="D224" s="54"/>
      <c r="E224" s="54"/>
      <c r="F224" s="54"/>
      <c r="H224" s="54"/>
      <c r="I224" s="54"/>
      <c r="J224" s="54"/>
      <c r="K224" s="54"/>
      <c r="L224" s="54"/>
      <c r="M224" s="54"/>
      <c r="N224" s="54"/>
      <c r="O224" s="54"/>
      <c r="R224" s="54"/>
      <c r="S224" s="54"/>
      <c r="T224" s="54"/>
      <c r="U224" s="54"/>
      <c r="V224" s="54"/>
      <c r="W224" s="54"/>
      <c r="X224" s="54"/>
      <c r="Y224" s="54"/>
      <c r="AC224" s="54"/>
      <c r="AD224" s="54"/>
      <c r="AH224" s="54"/>
      <c r="AI224" s="54"/>
      <c r="AJ224" s="54"/>
      <c r="AK224" s="54"/>
      <c r="AL224" s="54"/>
      <c r="AM224" s="54"/>
      <c r="AN224" s="54"/>
      <c r="AT224" s="54"/>
    </row>
    <row r="225" customFormat="false" ht="15" hidden="false" customHeight="false" outlineLevel="0" collapsed="false">
      <c r="A225" s="54"/>
      <c r="B225" s="54"/>
      <c r="D225" s="54"/>
      <c r="E225" s="54"/>
      <c r="F225" s="54"/>
      <c r="H225" s="54"/>
      <c r="I225" s="54"/>
      <c r="J225" s="54"/>
      <c r="K225" s="54"/>
      <c r="L225" s="54"/>
      <c r="M225" s="54"/>
      <c r="N225" s="54"/>
      <c r="O225" s="54"/>
      <c r="R225" s="54"/>
      <c r="S225" s="54"/>
      <c r="T225" s="54"/>
      <c r="U225" s="54"/>
      <c r="V225" s="54"/>
      <c r="W225" s="54"/>
      <c r="X225" s="54"/>
      <c r="Y225" s="54"/>
      <c r="AC225" s="54"/>
      <c r="AD225" s="54"/>
      <c r="AH225" s="54"/>
      <c r="AI225" s="54"/>
      <c r="AJ225" s="54"/>
      <c r="AK225" s="54"/>
      <c r="AL225" s="54"/>
      <c r="AM225" s="54"/>
      <c r="AN225" s="54"/>
      <c r="AT225" s="54"/>
    </row>
    <row r="226" customFormat="false" ht="15" hidden="false" customHeight="false" outlineLevel="0" collapsed="false">
      <c r="A226" s="54"/>
      <c r="B226" s="54"/>
      <c r="D226" s="54"/>
      <c r="E226" s="54"/>
      <c r="F226" s="54"/>
      <c r="H226" s="54"/>
      <c r="I226" s="54"/>
      <c r="J226" s="54"/>
      <c r="K226" s="54"/>
      <c r="L226" s="54"/>
      <c r="M226" s="54"/>
      <c r="N226" s="54"/>
      <c r="O226" s="54"/>
      <c r="R226" s="54"/>
      <c r="S226" s="54"/>
      <c r="T226" s="54"/>
      <c r="U226" s="54"/>
      <c r="V226" s="54"/>
      <c r="W226" s="54"/>
      <c r="X226" s="54"/>
      <c r="Y226" s="54"/>
      <c r="AC226" s="54"/>
      <c r="AD226" s="54"/>
      <c r="AH226" s="54"/>
      <c r="AI226" s="54"/>
      <c r="AJ226" s="54"/>
      <c r="AK226" s="54"/>
      <c r="AL226" s="54"/>
      <c r="AM226" s="54"/>
      <c r="AN226" s="54"/>
      <c r="AT226" s="54"/>
    </row>
    <row r="227" customFormat="false" ht="15" hidden="false" customHeight="false" outlineLevel="0" collapsed="false">
      <c r="A227" s="54"/>
      <c r="B227" s="54"/>
      <c r="D227" s="54"/>
      <c r="E227" s="54"/>
      <c r="F227" s="54"/>
      <c r="H227" s="54"/>
      <c r="I227" s="54"/>
      <c r="J227" s="54"/>
      <c r="K227" s="54"/>
      <c r="L227" s="54"/>
      <c r="M227" s="54"/>
      <c r="N227" s="54"/>
      <c r="O227" s="54"/>
      <c r="R227" s="54"/>
      <c r="S227" s="54"/>
      <c r="T227" s="54"/>
      <c r="U227" s="54"/>
      <c r="V227" s="54"/>
      <c r="W227" s="54"/>
      <c r="X227" s="54"/>
      <c r="Y227" s="54"/>
      <c r="AC227" s="54"/>
      <c r="AD227" s="54"/>
      <c r="AH227" s="54"/>
      <c r="AI227" s="54"/>
      <c r="AJ227" s="54"/>
      <c r="AK227" s="54"/>
      <c r="AL227" s="54"/>
      <c r="AM227" s="54"/>
      <c r="AN227" s="54"/>
      <c r="AT227" s="54"/>
    </row>
    <row r="228" customFormat="false" ht="15" hidden="false" customHeight="false" outlineLevel="0" collapsed="false">
      <c r="A228" s="54"/>
      <c r="B228" s="54"/>
      <c r="D228" s="54"/>
      <c r="E228" s="54"/>
      <c r="F228" s="54"/>
      <c r="H228" s="54"/>
      <c r="I228" s="54"/>
      <c r="J228" s="54"/>
      <c r="K228" s="54"/>
      <c r="L228" s="54"/>
      <c r="M228" s="54"/>
      <c r="N228" s="54"/>
      <c r="O228" s="54"/>
      <c r="R228" s="54"/>
      <c r="S228" s="54"/>
      <c r="T228" s="54"/>
      <c r="U228" s="54"/>
      <c r="V228" s="54"/>
      <c r="W228" s="54"/>
      <c r="X228" s="54"/>
      <c r="Y228" s="54"/>
      <c r="AC228" s="54"/>
      <c r="AD228" s="54"/>
      <c r="AH228" s="54"/>
      <c r="AI228" s="54"/>
      <c r="AJ228" s="54"/>
      <c r="AK228" s="54"/>
      <c r="AL228" s="54"/>
      <c r="AM228" s="54"/>
      <c r="AN228" s="54"/>
      <c r="AT228" s="54"/>
    </row>
    <row r="229" customFormat="false" ht="15" hidden="false" customHeight="false" outlineLevel="0" collapsed="false">
      <c r="A229" s="54"/>
      <c r="B229" s="54"/>
      <c r="D229" s="54"/>
      <c r="E229" s="54"/>
      <c r="F229" s="54"/>
      <c r="H229" s="54"/>
      <c r="I229" s="54"/>
      <c r="J229" s="54"/>
      <c r="K229" s="54"/>
      <c r="L229" s="54"/>
      <c r="M229" s="54"/>
      <c r="N229" s="54"/>
      <c r="O229" s="54"/>
      <c r="R229" s="54"/>
      <c r="S229" s="54"/>
      <c r="T229" s="54"/>
      <c r="U229" s="54"/>
      <c r="V229" s="54"/>
      <c r="W229" s="54"/>
      <c r="X229" s="54"/>
      <c r="Y229" s="54"/>
      <c r="AC229" s="54"/>
      <c r="AD229" s="54"/>
      <c r="AH229" s="54"/>
      <c r="AI229" s="54"/>
      <c r="AJ229" s="54"/>
      <c r="AK229" s="54"/>
      <c r="AL229" s="54"/>
      <c r="AM229" s="54"/>
      <c r="AN229" s="54"/>
      <c r="AT229" s="54"/>
    </row>
    <row r="230" customFormat="false" ht="15" hidden="false" customHeight="false" outlineLevel="0" collapsed="false">
      <c r="A230" s="54"/>
      <c r="B230" s="54"/>
      <c r="D230" s="54"/>
      <c r="E230" s="54"/>
      <c r="F230" s="54"/>
      <c r="H230" s="54"/>
      <c r="I230" s="54"/>
      <c r="J230" s="54"/>
      <c r="K230" s="54"/>
      <c r="L230" s="54"/>
      <c r="M230" s="54"/>
      <c r="N230" s="54"/>
      <c r="O230" s="54"/>
      <c r="R230" s="54"/>
      <c r="S230" s="54"/>
      <c r="T230" s="54"/>
      <c r="U230" s="54"/>
      <c r="V230" s="54"/>
      <c r="W230" s="54"/>
      <c r="X230" s="54"/>
      <c r="Y230" s="54"/>
      <c r="AC230" s="54"/>
      <c r="AD230" s="54"/>
      <c r="AH230" s="54"/>
      <c r="AI230" s="54"/>
      <c r="AJ230" s="54"/>
      <c r="AK230" s="54"/>
      <c r="AL230" s="54"/>
      <c r="AM230" s="54"/>
      <c r="AN230" s="54"/>
      <c r="AT230" s="54"/>
    </row>
    <row r="231" customFormat="false" ht="15" hidden="false" customHeight="false" outlineLevel="0" collapsed="false">
      <c r="A231" s="54"/>
      <c r="B231" s="54"/>
      <c r="D231" s="54"/>
      <c r="E231" s="54"/>
      <c r="F231" s="54"/>
      <c r="H231" s="54"/>
      <c r="I231" s="54"/>
      <c r="J231" s="54"/>
      <c r="K231" s="54"/>
      <c r="L231" s="54"/>
      <c r="M231" s="54"/>
      <c r="N231" s="54"/>
      <c r="O231" s="54"/>
      <c r="R231" s="54"/>
      <c r="S231" s="54"/>
      <c r="T231" s="54"/>
      <c r="U231" s="54"/>
      <c r="V231" s="54"/>
      <c r="W231" s="54"/>
      <c r="X231" s="54"/>
      <c r="Y231" s="54"/>
      <c r="AC231" s="54"/>
      <c r="AD231" s="54"/>
      <c r="AH231" s="54"/>
      <c r="AI231" s="54"/>
      <c r="AJ231" s="54"/>
      <c r="AK231" s="54"/>
      <c r="AL231" s="54"/>
      <c r="AM231" s="54"/>
      <c r="AN231" s="54"/>
      <c r="AT231" s="54"/>
    </row>
    <row r="232" customFormat="false" ht="15" hidden="false" customHeight="false" outlineLevel="0" collapsed="false">
      <c r="A232" s="54"/>
      <c r="B232" s="54"/>
      <c r="D232" s="54"/>
      <c r="E232" s="54"/>
      <c r="F232" s="54"/>
      <c r="H232" s="54"/>
      <c r="I232" s="54"/>
      <c r="J232" s="54"/>
      <c r="K232" s="54"/>
      <c r="L232" s="54"/>
      <c r="M232" s="54"/>
      <c r="N232" s="54"/>
      <c r="O232" s="54"/>
      <c r="R232" s="54"/>
      <c r="S232" s="54"/>
      <c r="T232" s="54"/>
      <c r="U232" s="54"/>
      <c r="V232" s="54"/>
      <c r="W232" s="54"/>
      <c r="X232" s="54"/>
      <c r="Y232" s="54"/>
      <c r="AC232" s="54"/>
      <c r="AD232" s="54"/>
      <c r="AH232" s="54"/>
      <c r="AI232" s="54"/>
      <c r="AJ232" s="54"/>
      <c r="AK232" s="54"/>
      <c r="AL232" s="54"/>
      <c r="AM232" s="54"/>
      <c r="AN232" s="54"/>
      <c r="AT232" s="54"/>
    </row>
    <row r="233" customFormat="false" ht="15" hidden="false" customHeight="false" outlineLevel="0" collapsed="false">
      <c r="A233" s="54"/>
      <c r="B233" s="54"/>
      <c r="D233" s="54"/>
      <c r="E233" s="54"/>
      <c r="F233" s="54"/>
      <c r="H233" s="54"/>
      <c r="I233" s="54"/>
      <c r="J233" s="54"/>
      <c r="K233" s="54"/>
      <c r="L233" s="54"/>
      <c r="M233" s="54"/>
      <c r="N233" s="54"/>
      <c r="O233" s="54"/>
      <c r="R233" s="54"/>
      <c r="S233" s="54"/>
      <c r="T233" s="54"/>
      <c r="U233" s="54"/>
      <c r="V233" s="54"/>
      <c r="W233" s="54"/>
      <c r="X233" s="54"/>
      <c r="Y233" s="54"/>
      <c r="AC233" s="54"/>
      <c r="AD233" s="54"/>
      <c r="AH233" s="54"/>
      <c r="AI233" s="54"/>
      <c r="AJ233" s="54"/>
      <c r="AK233" s="54"/>
      <c r="AL233" s="54"/>
      <c r="AM233" s="54"/>
      <c r="AN233" s="54"/>
      <c r="AT233" s="54"/>
    </row>
    <row r="234" customFormat="false" ht="15" hidden="false" customHeight="false" outlineLevel="0" collapsed="false">
      <c r="A234" s="54"/>
      <c r="B234" s="54"/>
      <c r="D234" s="54"/>
      <c r="E234" s="54"/>
      <c r="F234" s="54"/>
      <c r="H234" s="54"/>
      <c r="I234" s="54"/>
      <c r="J234" s="54"/>
      <c r="K234" s="54"/>
      <c r="L234" s="54"/>
      <c r="M234" s="54"/>
      <c r="N234" s="54"/>
      <c r="O234" s="54"/>
      <c r="R234" s="54"/>
      <c r="S234" s="54"/>
      <c r="T234" s="54"/>
      <c r="U234" s="54"/>
      <c r="V234" s="54"/>
      <c r="W234" s="54"/>
      <c r="X234" s="54"/>
      <c r="Y234" s="54"/>
      <c r="AC234" s="54"/>
      <c r="AD234" s="54"/>
      <c r="AH234" s="54"/>
      <c r="AI234" s="54"/>
      <c r="AJ234" s="54"/>
      <c r="AK234" s="54"/>
      <c r="AL234" s="54"/>
      <c r="AM234" s="54"/>
      <c r="AN234" s="54"/>
      <c r="AT234" s="54"/>
    </row>
    <row r="235" customFormat="false" ht="15" hidden="false" customHeight="false" outlineLevel="0" collapsed="false">
      <c r="A235" s="54"/>
      <c r="B235" s="54"/>
      <c r="D235" s="54"/>
      <c r="E235" s="54"/>
      <c r="F235" s="54"/>
      <c r="H235" s="54"/>
      <c r="I235" s="54"/>
      <c r="J235" s="54"/>
      <c r="K235" s="54"/>
      <c r="L235" s="54"/>
      <c r="M235" s="54"/>
      <c r="N235" s="54"/>
      <c r="O235" s="54"/>
      <c r="R235" s="54"/>
      <c r="S235" s="54"/>
      <c r="T235" s="54"/>
      <c r="U235" s="54"/>
      <c r="V235" s="54"/>
      <c r="W235" s="54"/>
      <c r="X235" s="54"/>
      <c r="Y235" s="54"/>
      <c r="AC235" s="54"/>
      <c r="AD235" s="54"/>
      <c r="AH235" s="54"/>
      <c r="AI235" s="54"/>
      <c r="AJ235" s="54"/>
      <c r="AK235" s="54"/>
      <c r="AL235" s="54"/>
      <c r="AM235" s="54"/>
      <c r="AN235" s="54"/>
      <c r="AT235" s="54"/>
    </row>
    <row r="236" customFormat="false" ht="15" hidden="false" customHeight="false" outlineLevel="0" collapsed="false">
      <c r="A236" s="54"/>
      <c r="B236" s="54"/>
      <c r="D236" s="54"/>
      <c r="E236" s="54"/>
      <c r="F236" s="54"/>
      <c r="H236" s="54"/>
      <c r="I236" s="54"/>
      <c r="J236" s="54"/>
      <c r="K236" s="54"/>
      <c r="L236" s="54"/>
      <c r="M236" s="54"/>
      <c r="N236" s="54"/>
      <c r="O236" s="54"/>
      <c r="R236" s="54"/>
      <c r="S236" s="54"/>
      <c r="T236" s="54"/>
      <c r="U236" s="54"/>
      <c r="V236" s="54"/>
      <c r="W236" s="54"/>
      <c r="X236" s="54"/>
      <c r="Y236" s="54"/>
      <c r="AC236" s="54"/>
      <c r="AD236" s="54"/>
      <c r="AH236" s="54"/>
      <c r="AI236" s="54"/>
      <c r="AJ236" s="54"/>
      <c r="AK236" s="54"/>
      <c r="AL236" s="54"/>
      <c r="AM236" s="54"/>
      <c r="AN236" s="54"/>
      <c r="AT236" s="54"/>
    </row>
    <row r="237" customFormat="false" ht="15" hidden="false" customHeight="false" outlineLevel="0" collapsed="false">
      <c r="A237" s="54"/>
      <c r="B237" s="54"/>
      <c r="D237" s="54"/>
      <c r="E237" s="54"/>
      <c r="F237" s="54"/>
      <c r="H237" s="54"/>
      <c r="I237" s="54"/>
      <c r="J237" s="54"/>
      <c r="K237" s="54"/>
      <c r="L237" s="54"/>
      <c r="M237" s="54"/>
      <c r="N237" s="54"/>
      <c r="O237" s="54"/>
      <c r="R237" s="54"/>
      <c r="S237" s="54"/>
      <c r="T237" s="54"/>
      <c r="U237" s="54"/>
      <c r="V237" s="54"/>
      <c r="W237" s="54"/>
      <c r="X237" s="54"/>
      <c r="Y237" s="54"/>
      <c r="AC237" s="54"/>
      <c r="AD237" s="54"/>
      <c r="AH237" s="54"/>
      <c r="AI237" s="54"/>
      <c r="AJ237" s="54"/>
      <c r="AK237" s="54"/>
      <c r="AL237" s="54"/>
      <c r="AM237" s="54"/>
      <c r="AN237" s="54"/>
      <c r="AT237" s="54"/>
    </row>
    <row r="238" customFormat="false" ht="15" hidden="false" customHeight="false" outlineLevel="0" collapsed="false">
      <c r="A238" s="54"/>
      <c r="B238" s="54"/>
      <c r="D238" s="54"/>
      <c r="E238" s="54"/>
      <c r="F238" s="54"/>
      <c r="H238" s="54"/>
      <c r="I238" s="54"/>
      <c r="J238" s="54"/>
      <c r="K238" s="54"/>
      <c r="L238" s="54"/>
      <c r="M238" s="54"/>
      <c r="N238" s="54"/>
      <c r="O238" s="54"/>
      <c r="R238" s="54"/>
      <c r="S238" s="54"/>
      <c r="T238" s="54"/>
      <c r="U238" s="54"/>
      <c r="V238" s="54"/>
      <c r="W238" s="54"/>
      <c r="X238" s="54"/>
      <c r="Y238" s="54"/>
      <c r="AC238" s="54"/>
      <c r="AD238" s="54"/>
      <c r="AH238" s="54"/>
      <c r="AI238" s="54"/>
      <c r="AJ238" s="54"/>
      <c r="AK238" s="54"/>
      <c r="AL238" s="54"/>
      <c r="AM238" s="54"/>
      <c r="AN238" s="54"/>
      <c r="AT238" s="54"/>
    </row>
    <row r="239" customFormat="false" ht="15" hidden="false" customHeight="false" outlineLevel="0" collapsed="false">
      <c r="A239" s="54"/>
      <c r="B239" s="54"/>
      <c r="D239" s="54"/>
      <c r="E239" s="54"/>
      <c r="F239" s="54"/>
      <c r="H239" s="54"/>
      <c r="I239" s="54"/>
      <c r="J239" s="54"/>
      <c r="K239" s="54"/>
      <c r="L239" s="54"/>
      <c r="M239" s="54"/>
      <c r="N239" s="54"/>
      <c r="O239" s="54"/>
      <c r="R239" s="54"/>
      <c r="S239" s="54"/>
      <c r="T239" s="54"/>
      <c r="U239" s="54"/>
      <c r="V239" s="54"/>
      <c r="W239" s="54"/>
      <c r="X239" s="54"/>
      <c r="Y239" s="54"/>
      <c r="AC239" s="54"/>
      <c r="AD239" s="54"/>
      <c r="AH239" s="54"/>
      <c r="AI239" s="54"/>
      <c r="AJ239" s="54"/>
      <c r="AK239" s="54"/>
      <c r="AL239" s="54"/>
      <c r="AM239" s="54"/>
      <c r="AN239" s="54"/>
      <c r="AT239" s="54"/>
    </row>
    <row r="240" customFormat="false" ht="15" hidden="false" customHeight="false" outlineLevel="0" collapsed="false">
      <c r="A240" s="54"/>
      <c r="B240" s="54"/>
      <c r="D240" s="54"/>
      <c r="E240" s="54"/>
      <c r="F240" s="54"/>
      <c r="H240" s="54"/>
      <c r="I240" s="54"/>
      <c r="J240" s="54"/>
      <c r="K240" s="54"/>
      <c r="L240" s="54"/>
      <c r="M240" s="54"/>
      <c r="N240" s="54"/>
      <c r="O240" s="54"/>
      <c r="R240" s="54"/>
      <c r="S240" s="54"/>
      <c r="T240" s="54"/>
      <c r="U240" s="54"/>
      <c r="V240" s="54"/>
      <c r="W240" s="54"/>
      <c r="X240" s="54"/>
      <c r="Y240" s="54"/>
      <c r="AC240" s="54"/>
      <c r="AD240" s="54"/>
      <c r="AH240" s="54"/>
      <c r="AI240" s="54"/>
      <c r="AJ240" s="54"/>
      <c r="AK240" s="54"/>
      <c r="AL240" s="54"/>
      <c r="AM240" s="54"/>
      <c r="AN240" s="54"/>
      <c r="AT240" s="54"/>
    </row>
    <row r="241" customFormat="false" ht="15" hidden="false" customHeight="false" outlineLevel="0" collapsed="false">
      <c r="A241" s="54"/>
      <c r="B241" s="54"/>
      <c r="D241" s="54"/>
      <c r="E241" s="54"/>
      <c r="F241" s="54"/>
      <c r="H241" s="54"/>
      <c r="I241" s="54"/>
      <c r="J241" s="54"/>
      <c r="K241" s="54"/>
      <c r="L241" s="54"/>
      <c r="M241" s="54"/>
      <c r="N241" s="54"/>
      <c r="O241" s="54"/>
      <c r="R241" s="54"/>
      <c r="S241" s="54"/>
      <c r="T241" s="54"/>
      <c r="U241" s="54"/>
      <c r="V241" s="54"/>
      <c r="W241" s="54"/>
      <c r="X241" s="54"/>
      <c r="Y241" s="54"/>
      <c r="AC241" s="54"/>
      <c r="AD241" s="54"/>
      <c r="AH241" s="54"/>
      <c r="AI241" s="54"/>
      <c r="AJ241" s="54"/>
      <c r="AK241" s="54"/>
      <c r="AL241" s="54"/>
      <c r="AM241" s="54"/>
      <c r="AN241" s="54"/>
      <c r="AT241" s="54"/>
    </row>
    <row r="242" customFormat="false" ht="15" hidden="false" customHeight="false" outlineLevel="0" collapsed="false">
      <c r="A242" s="54"/>
      <c r="B242" s="54"/>
      <c r="D242" s="54"/>
      <c r="E242" s="54"/>
      <c r="F242" s="54"/>
      <c r="H242" s="54"/>
      <c r="I242" s="54"/>
      <c r="J242" s="54"/>
      <c r="K242" s="54"/>
      <c r="L242" s="54"/>
      <c r="M242" s="54"/>
      <c r="N242" s="54"/>
      <c r="O242" s="54"/>
      <c r="R242" s="54"/>
      <c r="S242" s="54"/>
      <c r="T242" s="54"/>
      <c r="U242" s="54"/>
      <c r="V242" s="54"/>
      <c r="W242" s="54"/>
      <c r="X242" s="54"/>
      <c r="Y242" s="54"/>
      <c r="AC242" s="54"/>
      <c r="AD242" s="54"/>
      <c r="AH242" s="54"/>
      <c r="AI242" s="54"/>
      <c r="AJ242" s="54"/>
      <c r="AK242" s="54"/>
      <c r="AL242" s="54"/>
      <c r="AM242" s="54"/>
      <c r="AN242" s="54"/>
      <c r="AT242" s="54"/>
    </row>
    <row r="243" customFormat="false" ht="15" hidden="false" customHeight="false" outlineLevel="0" collapsed="false">
      <c r="A243" s="54"/>
      <c r="B243" s="54"/>
      <c r="D243" s="54"/>
      <c r="E243" s="54"/>
      <c r="F243" s="54"/>
      <c r="H243" s="54"/>
      <c r="I243" s="54"/>
      <c r="J243" s="54"/>
      <c r="K243" s="54"/>
      <c r="L243" s="54"/>
      <c r="M243" s="54"/>
      <c r="N243" s="54"/>
      <c r="O243" s="54"/>
      <c r="R243" s="54"/>
      <c r="S243" s="54"/>
      <c r="T243" s="54"/>
      <c r="U243" s="54"/>
      <c r="V243" s="54"/>
      <c r="W243" s="54"/>
      <c r="X243" s="54"/>
      <c r="Y243" s="54"/>
      <c r="AC243" s="54"/>
      <c r="AD243" s="54"/>
      <c r="AH243" s="54"/>
      <c r="AI243" s="54"/>
      <c r="AJ243" s="54"/>
      <c r="AK243" s="54"/>
      <c r="AL243" s="54"/>
      <c r="AM243" s="54"/>
      <c r="AN243" s="54"/>
      <c r="AT243" s="54"/>
    </row>
    <row r="244" customFormat="false" ht="15" hidden="false" customHeight="false" outlineLevel="0" collapsed="false">
      <c r="A244" s="54"/>
      <c r="B244" s="54"/>
      <c r="D244" s="54"/>
      <c r="E244" s="54"/>
      <c r="F244" s="54"/>
      <c r="H244" s="54"/>
      <c r="I244" s="54"/>
      <c r="J244" s="54"/>
      <c r="K244" s="54"/>
      <c r="L244" s="54"/>
      <c r="M244" s="54"/>
      <c r="N244" s="54"/>
      <c r="O244" s="54"/>
      <c r="R244" s="54"/>
      <c r="S244" s="54"/>
      <c r="T244" s="54"/>
      <c r="U244" s="54"/>
      <c r="V244" s="54"/>
      <c r="W244" s="54"/>
      <c r="X244" s="54"/>
      <c r="Y244" s="54"/>
      <c r="AC244" s="54"/>
      <c r="AD244" s="54"/>
      <c r="AH244" s="54"/>
      <c r="AI244" s="54"/>
      <c r="AJ244" s="54"/>
      <c r="AK244" s="54"/>
      <c r="AL244" s="54"/>
      <c r="AM244" s="54"/>
      <c r="AN244" s="54"/>
      <c r="AT244" s="54"/>
    </row>
    <row r="245" customFormat="false" ht="15" hidden="false" customHeight="false" outlineLevel="0" collapsed="false">
      <c r="A245" s="54"/>
      <c r="B245" s="54"/>
      <c r="D245" s="54"/>
      <c r="E245" s="54"/>
      <c r="F245" s="54"/>
      <c r="H245" s="54"/>
      <c r="I245" s="54"/>
      <c r="J245" s="54"/>
      <c r="K245" s="54"/>
      <c r="L245" s="54"/>
      <c r="M245" s="54"/>
      <c r="N245" s="54"/>
      <c r="O245" s="54"/>
      <c r="R245" s="54"/>
      <c r="S245" s="54"/>
      <c r="T245" s="54"/>
      <c r="U245" s="54"/>
      <c r="V245" s="54"/>
      <c r="W245" s="54"/>
      <c r="X245" s="54"/>
      <c r="Y245" s="54"/>
      <c r="AC245" s="54"/>
      <c r="AD245" s="54"/>
      <c r="AH245" s="54"/>
      <c r="AI245" s="54"/>
      <c r="AJ245" s="54"/>
      <c r="AK245" s="54"/>
      <c r="AL245" s="54"/>
      <c r="AM245" s="54"/>
      <c r="AN245" s="54"/>
      <c r="AT245" s="54"/>
    </row>
    <row r="246" customFormat="false" ht="15" hidden="false" customHeight="false" outlineLevel="0" collapsed="false">
      <c r="A246" s="54"/>
      <c r="B246" s="54"/>
      <c r="D246" s="54"/>
      <c r="E246" s="54"/>
      <c r="F246" s="54"/>
      <c r="H246" s="54"/>
      <c r="I246" s="54"/>
      <c r="J246" s="54"/>
      <c r="K246" s="54"/>
      <c r="L246" s="54"/>
      <c r="M246" s="54"/>
      <c r="N246" s="54"/>
      <c r="O246" s="54"/>
      <c r="R246" s="54"/>
      <c r="S246" s="54"/>
      <c r="T246" s="54"/>
      <c r="U246" s="54"/>
      <c r="V246" s="54"/>
      <c r="W246" s="54"/>
      <c r="X246" s="54"/>
      <c r="Y246" s="54"/>
      <c r="AC246" s="54"/>
      <c r="AD246" s="54"/>
      <c r="AH246" s="54"/>
      <c r="AI246" s="54"/>
      <c r="AJ246" s="54"/>
      <c r="AK246" s="54"/>
      <c r="AL246" s="54"/>
      <c r="AM246" s="54"/>
      <c r="AN246" s="54"/>
      <c r="AT246" s="54"/>
    </row>
    <row r="247" customFormat="false" ht="15" hidden="false" customHeight="false" outlineLevel="0" collapsed="false">
      <c r="A247" s="54"/>
      <c r="B247" s="54"/>
      <c r="D247" s="54"/>
      <c r="E247" s="54"/>
      <c r="F247" s="54"/>
      <c r="H247" s="54"/>
      <c r="I247" s="54"/>
      <c r="J247" s="54"/>
      <c r="K247" s="54"/>
      <c r="L247" s="54"/>
      <c r="M247" s="54"/>
      <c r="N247" s="54"/>
      <c r="O247" s="54"/>
      <c r="R247" s="54"/>
      <c r="S247" s="54"/>
      <c r="T247" s="54"/>
      <c r="U247" s="54"/>
      <c r="V247" s="54"/>
      <c r="W247" s="54"/>
      <c r="X247" s="54"/>
      <c r="Y247" s="54"/>
      <c r="AC247" s="54"/>
      <c r="AD247" s="54"/>
      <c r="AH247" s="54"/>
      <c r="AI247" s="54"/>
      <c r="AJ247" s="54"/>
      <c r="AK247" s="54"/>
      <c r="AL247" s="54"/>
      <c r="AM247" s="54"/>
      <c r="AN247" s="54"/>
      <c r="AT247" s="54"/>
    </row>
    <row r="248" customFormat="false" ht="15" hidden="false" customHeight="false" outlineLevel="0" collapsed="false">
      <c r="A248" s="54"/>
      <c r="B248" s="54"/>
      <c r="D248" s="54"/>
      <c r="E248" s="54"/>
      <c r="F248" s="54"/>
      <c r="H248" s="54"/>
      <c r="I248" s="54"/>
      <c r="J248" s="54"/>
      <c r="K248" s="54"/>
      <c r="L248" s="54"/>
      <c r="M248" s="54"/>
      <c r="N248" s="54"/>
      <c r="O248" s="54"/>
      <c r="R248" s="54"/>
      <c r="S248" s="54"/>
      <c r="T248" s="54"/>
      <c r="U248" s="54"/>
      <c r="V248" s="54"/>
      <c r="W248" s="54"/>
      <c r="X248" s="54"/>
      <c r="Y248" s="54"/>
      <c r="AC248" s="54"/>
      <c r="AD248" s="54"/>
      <c r="AH248" s="54"/>
      <c r="AI248" s="54"/>
      <c r="AJ248" s="54"/>
      <c r="AK248" s="54"/>
      <c r="AL248" s="54"/>
      <c r="AM248" s="54"/>
      <c r="AN248" s="54"/>
      <c r="AT248" s="54"/>
    </row>
    <row r="249" customFormat="false" ht="15" hidden="false" customHeight="false" outlineLevel="0" collapsed="false">
      <c r="A249" s="54"/>
      <c r="B249" s="54"/>
      <c r="D249" s="54"/>
      <c r="E249" s="54"/>
      <c r="F249" s="54"/>
      <c r="H249" s="54"/>
      <c r="I249" s="54"/>
      <c r="J249" s="54"/>
      <c r="K249" s="54"/>
      <c r="L249" s="54"/>
      <c r="M249" s="54"/>
      <c r="N249" s="54"/>
      <c r="O249" s="54"/>
      <c r="R249" s="54"/>
      <c r="S249" s="54"/>
      <c r="T249" s="54"/>
      <c r="U249" s="54"/>
      <c r="V249" s="54"/>
      <c r="W249" s="54"/>
      <c r="X249" s="54"/>
      <c r="Y249" s="54"/>
      <c r="AC249" s="54"/>
      <c r="AD249" s="54"/>
      <c r="AH249" s="54"/>
      <c r="AI249" s="54"/>
      <c r="AJ249" s="54"/>
      <c r="AK249" s="54"/>
      <c r="AL249" s="54"/>
      <c r="AM249" s="54"/>
      <c r="AN249" s="54"/>
      <c r="AT249" s="54"/>
    </row>
    <row r="250" customFormat="false" ht="15" hidden="false" customHeight="false" outlineLevel="0" collapsed="false">
      <c r="A250" s="54"/>
      <c r="B250" s="54"/>
      <c r="D250" s="54"/>
      <c r="E250" s="54"/>
      <c r="F250" s="54"/>
      <c r="H250" s="54"/>
      <c r="I250" s="54"/>
      <c r="J250" s="54"/>
      <c r="K250" s="54"/>
      <c r="L250" s="54"/>
      <c r="M250" s="54"/>
      <c r="N250" s="54"/>
      <c r="O250" s="54"/>
      <c r="R250" s="54"/>
      <c r="S250" s="54"/>
      <c r="T250" s="54"/>
      <c r="U250" s="54"/>
      <c r="V250" s="54"/>
      <c r="W250" s="54"/>
      <c r="X250" s="54"/>
      <c r="Y250" s="54"/>
      <c r="AC250" s="54"/>
      <c r="AD250" s="54"/>
      <c r="AH250" s="54"/>
      <c r="AI250" s="54"/>
      <c r="AJ250" s="54"/>
      <c r="AK250" s="54"/>
      <c r="AL250" s="54"/>
      <c r="AM250" s="54"/>
      <c r="AN250" s="54"/>
      <c r="AT250" s="54"/>
    </row>
    <row r="251" customFormat="false" ht="15" hidden="false" customHeight="false" outlineLevel="0" collapsed="false">
      <c r="A251" s="54"/>
      <c r="B251" s="54"/>
      <c r="D251" s="54"/>
      <c r="E251" s="54"/>
      <c r="F251" s="54"/>
      <c r="H251" s="54"/>
      <c r="I251" s="54"/>
      <c r="J251" s="54"/>
      <c r="K251" s="54"/>
      <c r="L251" s="54"/>
      <c r="M251" s="54"/>
      <c r="N251" s="54"/>
      <c r="O251" s="54"/>
      <c r="R251" s="54"/>
      <c r="S251" s="54"/>
      <c r="T251" s="54"/>
      <c r="U251" s="54"/>
      <c r="V251" s="54"/>
      <c r="W251" s="54"/>
      <c r="X251" s="54"/>
      <c r="Y251" s="54"/>
      <c r="AC251" s="54"/>
      <c r="AD251" s="54"/>
      <c r="AH251" s="54"/>
      <c r="AI251" s="54"/>
      <c r="AJ251" s="54"/>
      <c r="AK251" s="54"/>
      <c r="AL251" s="54"/>
      <c r="AM251" s="54"/>
      <c r="AN251" s="54"/>
      <c r="AT251" s="54"/>
    </row>
    <row r="252" customFormat="false" ht="15" hidden="false" customHeight="false" outlineLevel="0" collapsed="false">
      <c r="A252" s="54"/>
      <c r="B252" s="54"/>
      <c r="D252" s="54"/>
      <c r="E252" s="54"/>
      <c r="F252" s="54"/>
      <c r="H252" s="54"/>
      <c r="I252" s="54"/>
      <c r="J252" s="54"/>
      <c r="K252" s="54"/>
      <c r="L252" s="54"/>
      <c r="M252" s="54"/>
      <c r="N252" s="54"/>
      <c r="O252" s="54"/>
      <c r="R252" s="54"/>
      <c r="S252" s="54"/>
      <c r="T252" s="54"/>
      <c r="U252" s="54"/>
      <c r="V252" s="54"/>
      <c r="W252" s="54"/>
      <c r="X252" s="54"/>
      <c r="Y252" s="54"/>
      <c r="AC252" s="54"/>
      <c r="AD252" s="54"/>
      <c r="AH252" s="54"/>
      <c r="AI252" s="54"/>
      <c r="AJ252" s="54"/>
      <c r="AK252" s="54"/>
      <c r="AL252" s="54"/>
      <c r="AM252" s="54"/>
      <c r="AN252" s="54"/>
      <c r="AT252" s="54"/>
    </row>
    <row r="253" customFormat="false" ht="15" hidden="false" customHeight="false" outlineLevel="0" collapsed="false">
      <c r="A253" s="54"/>
      <c r="B253" s="54"/>
      <c r="D253" s="54"/>
      <c r="E253" s="54"/>
      <c r="F253" s="54"/>
      <c r="H253" s="54"/>
      <c r="I253" s="54"/>
      <c r="J253" s="54"/>
      <c r="K253" s="54"/>
      <c r="L253" s="54"/>
      <c r="M253" s="54"/>
      <c r="N253" s="54"/>
      <c r="O253" s="54"/>
      <c r="R253" s="54"/>
      <c r="S253" s="54"/>
      <c r="T253" s="54"/>
      <c r="U253" s="54"/>
      <c r="V253" s="54"/>
      <c r="W253" s="54"/>
      <c r="X253" s="54"/>
      <c r="Y253" s="54"/>
      <c r="AC253" s="54"/>
      <c r="AD253" s="54"/>
      <c r="AH253" s="54"/>
      <c r="AI253" s="54"/>
      <c r="AJ253" s="54"/>
      <c r="AK253" s="54"/>
      <c r="AL253" s="54"/>
      <c r="AM253" s="54"/>
      <c r="AN253" s="54"/>
      <c r="AT253" s="54"/>
    </row>
    <row r="254" customFormat="false" ht="15" hidden="false" customHeight="false" outlineLevel="0" collapsed="false">
      <c r="A254" s="54"/>
      <c r="B254" s="54"/>
      <c r="D254" s="54"/>
      <c r="E254" s="54"/>
      <c r="F254" s="54"/>
      <c r="H254" s="54"/>
      <c r="I254" s="54"/>
      <c r="J254" s="54"/>
      <c r="K254" s="54"/>
      <c r="L254" s="54"/>
      <c r="M254" s="54"/>
      <c r="N254" s="54"/>
      <c r="O254" s="54"/>
      <c r="R254" s="54"/>
      <c r="S254" s="54"/>
      <c r="T254" s="54"/>
      <c r="U254" s="54"/>
      <c r="V254" s="54"/>
      <c r="W254" s="54"/>
      <c r="X254" s="54"/>
      <c r="Y254" s="54"/>
      <c r="AC254" s="54"/>
      <c r="AD254" s="54"/>
      <c r="AH254" s="54"/>
      <c r="AI254" s="54"/>
      <c r="AJ254" s="54"/>
      <c r="AK254" s="54"/>
      <c r="AL254" s="54"/>
      <c r="AM254" s="54"/>
      <c r="AN254" s="54"/>
      <c r="AT254" s="54"/>
    </row>
    <row r="255" customFormat="false" ht="15" hidden="false" customHeight="false" outlineLevel="0" collapsed="false">
      <c r="A255" s="54"/>
      <c r="B255" s="54"/>
      <c r="D255" s="54"/>
      <c r="E255" s="54"/>
      <c r="F255" s="54"/>
      <c r="H255" s="54"/>
      <c r="I255" s="54"/>
      <c r="J255" s="54"/>
      <c r="K255" s="54"/>
      <c r="L255" s="54"/>
      <c r="M255" s="54"/>
      <c r="N255" s="54"/>
      <c r="O255" s="54"/>
      <c r="R255" s="54"/>
      <c r="S255" s="54"/>
      <c r="T255" s="54"/>
      <c r="U255" s="54"/>
      <c r="V255" s="54"/>
      <c r="W255" s="54"/>
      <c r="X255" s="54"/>
      <c r="Y255" s="54"/>
      <c r="AC255" s="54"/>
      <c r="AD255" s="54"/>
      <c r="AH255" s="54"/>
      <c r="AI255" s="54"/>
      <c r="AJ255" s="54"/>
      <c r="AK255" s="54"/>
      <c r="AL255" s="54"/>
      <c r="AM255" s="54"/>
      <c r="AN255" s="54"/>
      <c r="AT255" s="54"/>
    </row>
    <row r="256" customFormat="false" ht="15" hidden="false" customHeight="false" outlineLevel="0" collapsed="false">
      <c r="A256" s="54"/>
      <c r="B256" s="54"/>
      <c r="D256" s="54"/>
      <c r="E256" s="54"/>
      <c r="F256" s="54"/>
      <c r="H256" s="54"/>
      <c r="I256" s="54"/>
      <c r="J256" s="54"/>
      <c r="K256" s="54"/>
      <c r="L256" s="54"/>
      <c r="M256" s="54"/>
      <c r="N256" s="54"/>
      <c r="O256" s="54"/>
      <c r="R256" s="54"/>
      <c r="S256" s="54"/>
      <c r="T256" s="54"/>
      <c r="U256" s="54"/>
      <c r="V256" s="54"/>
      <c r="W256" s="54"/>
      <c r="X256" s="54"/>
      <c r="Y256" s="54"/>
      <c r="AC256" s="54"/>
      <c r="AD256" s="54"/>
      <c r="AH256" s="54"/>
      <c r="AI256" s="54"/>
      <c r="AJ256" s="54"/>
      <c r="AK256" s="54"/>
      <c r="AL256" s="54"/>
      <c r="AM256" s="54"/>
      <c r="AN256" s="54"/>
      <c r="AT256" s="54"/>
    </row>
    <row r="257" customFormat="false" ht="15" hidden="false" customHeight="false" outlineLevel="0" collapsed="false">
      <c r="A257" s="54"/>
      <c r="B257" s="54"/>
      <c r="D257" s="54"/>
      <c r="E257" s="54"/>
      <c r="F257" s="54"/>
      <c r="H257" s="54"/>
      <c r="I257" s="54"/>
      <c r="J257" s="54"/>
      <c r="K257" s="54"/>
      <c r="L257" s="54"/>
      <c r="M257" s="54"/>
      <c r="N257" s="54"/>
      <c r="O257" s="54"/>
      <c r="R257" s="54"/>
      <c r="S257" s="54"/>
      <c r="T257" s="54"/>
      <c r="U257" s="54"/>
      <c r="V257" s="54"/>
      <c r="W257" s="54"/>
      <c r="X257" s="54"/>
      <c r="Y257" s="54"/>
      <c r="AC257" s="54"/>
      <c r="AD257" s="54"/>
      <c r="AH257" s="54"/>
      <c r="AI257" s="54"/>
      <c r="AJ257" s="54"/>
      <c r="AK257" s="54"/>
      <c r="AL257" s="54"/>
      <c r="AM257" s="54"/>
      <c r="AN257" s="54"/>
      <c r="AT257" s="54"/>
    </row>
    <row r="258" customFormat="false" ht="15" hidden="false" customHeight="false" outlineLevel="0" collapsed="false">
      <c r="A258" s="54"/>
      <c r="B258" s="54"/>
      <c r="D258" s="54"/>
      <c r="E258" s="54"/>
      <c r="F258" s="54"/>
      <c r="H258" s="54"/>
      <c r="I258" s="54"/>
      <c r="J258" s="54"/>
      <c r="K258" s="54"/>
      <c r="L258" s="54"/>
      <c r="M258" s="54"/>
      <c r="N258" s="54"/>
      <c r="O258" s="54"/>
      <c r="R258" s="54"/>
      <c r="S258" s="54"/>
      <c r="T258" s="54"/>
      <c r="U258" s="54"/>
      <c r="V258" s="54"/>
      <c r="W258" s="54"/>
      <c r="X258" s="54"/>
      <c r="Y258" s="54"/>
      <c r="AC258" s="54"/>
      <c r="AD258" s="54"/>
      <c r="AH258" s="54"/>
      <c r="AI258" s="54"/>
      <c r="AJ258" s="54"/>
      <c r="AK258" s="54"/>
      <c r="AL258" s="54"/>
      <c r="AM258" s="54"/>
      <c r="AN258" s="54"/>
      <c r="AT258" s="54"/>
    </row>
    <row r="259" customFormat="false" ht="15" hidden="false" customHeight="false" outlineLevel="0" collapsed="false">
      <c r="A259" s="54"/>
      <c r="B259" s="54"/>
      <c r="D259" s="54"/>
      <c r="E259" s="54"/>
      <c r="F259" s="54"/>
      <c r="H259" s="54"/>
      <c r="I259" s="54"/>
      <c r="J259" s="54"/>
      <c r="K259" s="54"/>
      <c r="L259" s="54"/>
      <c r="M259" s="54"/>
      <c r="N259" s="54"/>
      <c r="O259" s="54"/>
      <c r="R259" s="54"/>
      <c r="S259" s="54"/>
      <c r="T259" s="54"/>
      <c r="U259" s="54"/>
      <c r="V259" s="54"/>
      <c r="W259" s="54"/>
      <c r="X259" s="54"/>
      <c r="Y259" s="54"/>
      <c r="AC259" s="54"/>
      <c r="AD259" s="54"/>
      <c r="AH259" s="54"/>
      <c r="AI259" s="54"/>
      <c r="AJ259" s="54"/>
      <c r="AK259" s="54"/>
      <c r="AL259" s="54"/>
      <c r="AM259" s="54"/>
      <c r="AN259" s="54"/>
      <c r="AT259" s="54"/>
    </row>
    <row r="260" customFormat="false" ht="15" hidden="false" customHeight="false" outlineLevel="0" collapsed="false">
      <c r="A260" s="54"/>
      <c r="B260" s="54"/>
      <c r="D260" s="54"/>
      <c r="E260" s="54"/>
      <c r="F260" s="54"/>
      <c r="H260" s="54"/>
      <c r="I260" s="54"/>
      <c r="J260" s="54"/>
      <c r="K260" s="54"/>
      <c r="L260" s="54"/>
      <c r="M260" s="54"/>
      <c r="N260" s="54"/>
      <c r="O260" s="54"/>
      <c r="R260" s="54"/>
      <c r="S260" s="54"/>
      <c r="T260" s="54"/>
      <c r="U260" s="54"/>
      <c r="V260" s="54"/>
      <c r="W260" s="54"/>
      <c r="X260" s="54"/>
      <c r="Y260" s="54"/>
      <c r="AC260" s="54"/>
      <c r="AD260" s="54"/>
      <c r="AH260" s="54"/>
      <c r="AI260" s="54"/>
      <c r="AJ260" s="54"/>
      <c r="AK260" s="54"/>
      <c r="AL260" s="54"/>
      <c r="AM260" s="54"/>
      <c r="AN260" s="54"/>
      <c r="AT260" s="54"/>
    </row>
    <row r="261" customFormat="false" ht="15" hidden="false" customHeight="false" outlineLevel="0" collapsed="false">
      <c r="A261" s="54"/>
      <c r="B261" s="54"/>
      <c r="D261" s="54"/>
      <c r="E261" s="54"/>
      <c r="F261" s="54"/>
      <c r="H261" s="54"/>
      <c r="I261" s="54"/>
      <c r="J261" s="54"/>
      <c r="K261" s="54"/>
      <c r="L261" s="54"/>
      <c r="M261" s="54"/>
      <c r="N261" s="54"/>
      <c r="O261" s="54"/>
      <c r="R261" s="54"/>
      <c r="S261" s="54"/>
      <c r="T261" s="54"/>
      <c r="U261" s="54"/>
      <c r="V261" s="54"/>
      <c r="W261" s="54"/>
      <c r="X261" s="54"/>
      <c r="Y261" s="54"/>
      <c r="AC261" s="54"/>
      <c r="AD261" s="54"/>
      <c r="AH261" s="54"/>
      <c r="AI261" s="54"/>
      <c r="AJ261" s="54"/>
      <c r="AK261" s="54"/>
      <c r="AL261" s="54"/>
      <c r="AM261" s="54"/>
      <c r="AN261" s="54"/>
      <c r="AT261" s="54"/>
    </row>
    <row r="262" customFormat="false" ht="15" hidden="false" customHeight="false" outlineLevel="0" collapsed="false">
      <c r="A262" s="54"/>
      <c r="B262" s="54"/>
      <c r="D262" s="54"/>
      <c r="E262" s="54"/>
      <c r="F262" s="54"/>
      <c r="H262" s="54"/>
      <c r="I262" s="54"/>
      <c r="J262" s="54"/>
      <c r="K262" s="54"/>
      <c r="L262" s="54"/>
      <c r="M262" s="54"/>
      <c r="N262" s="54"/>
      <c r="O262" s="54"/>
      <c r="R262" s="54"/>
      <c r="S262" s="54"/>
      <c r="T262" s="54"/>
      <c r="U262" s="54"/>
      <c r="V262" s="54"/>
      <c r="W262" s="54"/>
      <c r="X262" s="54"/>
      <c r="Y262" s="54"/>
      <c r="AC262" s="54"/>
      <c r="AD262" s="54"/>
      <c r="AH262" s="54"/>
      <c r="AI262" s="54"/>
      <c r="AJ262" s="54"/>
      <c r="AK262" s="54"/>
      <c r="AL262" s="54"/>
      <c r="AM262" s="54"/>
      <c r="AN262" s="54"/>
      <c r="AT262" s="54"/>
    </row>
    <row r="263" customFormat="false" ht="15" hidden="false" customHeight="false" outlineLevel="0" collapsed="false">
      <c r="A263" s="54"/>
      <c r="B263" s="54"/>
      <c r="D263" s="54"/>
      <c r="E263" s="54"/>
      <c r="F263" s="54"/>
      <c r="H263" s="54"/>
      <c r="I263" s="54"/>
      <c r="J263" s="54"/>
      <c r="K263" s="54"/>
      <c r="L263" s="54"/>
      <c r="M263" s="54"/>
      <c r="N263" s="54"/>
      <c r="O263" s="54"/>
      <c r="R263" s="54"/>
      <c r="S263" s="54"/>
      <c r="T263" s="54"/>
      <c r="U263" s="54"/>
      <c r="V263" s="54"/>
      <c r="W263" s="54"/>
      <c r="X263" s="54"/>
      <c r="Y263" s="54"/>
      <c r="AC263" s="54"/>
      <c r="AD263" s="54"/>
      <c r="AH263" s="54"/>
      <c r="AI263" s="54"/>
      <c r="AJ263" s="54"/>
      <c r="AK263" s="54"/>
      <c r="AL263" s="54"/>
      <c r="AM263" s="54"/>
      <c r="AN263" s="54"/>
      <c r="AT263" s="54"/>
    </row>
    <row r="264" customFormat="false" ht="15" hidden="false" customHeight="false" outlineLevel="0" collapsed="false">
      <c r="A264" s="54"/>
      <c r="B264" s="54"/>
      <c r="D264" s="54"/>
      <c r="E264" s="54"/>
      <c r="F264" s="54"/>
      <c r="H264" s="54"/>
      <c r="I264" s="54"/>
      <c r="J264" s="54"/>
      <c r="K264" s="54"/>
      <c r="L264" s="54"/>
      <c r="M264" s="54"/>
      <c r="N264" s="54"/>
      <c r="O264" s="54"/>
      <c r="R264" s="54"/>
      <c r="S264" s="54"/>
      <c r="T264" s="54"/>
      <c r="U264" s="54"/>
      <c r="V264" s="54"/>
      <c r="W264" s="54"/>
      <c r="X264" s="54"/>
      <c r="Y264" s="54"/>
      <c r="AC264" s="54"/>
      <c r="AD264" s="54"/>
      <c r="AH264" s="54"/>
      <c r="AI264" s="54"/>
      <c r="AJ264" s="54"/>
      <c r="AK264" s="54"/>
      <c r="AL264" s="54"/>
      <c r="AM264" s="54"/>
      <c r="AN264" s="54"/>
      <c r="AT264" s="54"/>
    </row>
    <row r="265" customFormat="false" ht="15" hidden="false" customHeight="false" outlineLevel="0" collapsed="false">
      <c r="A265" s="54"/>
      <c r="B265" s="54"/>
      <c r="D265" s="54"/>
      <c r="E265" s="54"/>
      <c r="F265" s="54"/>
      <c r="H265" s="54"/>
      <c r="I265" s="54"/>
      <c r="J265" s="54"/>
      <c r="K265" s="54"/>
      <c r="L265" s="54"/>
      <c r="M265" s="54"/>
      <c r="N265" s="54"/>
      <c r="O265" s="54"/>
      <c r="R265" s="54"/>
      <c r="S265" s="54"/>
      <c r="T265" s="54"/>
      <c r="U265" s="54"/>
      <c r="V265" s="54"/>
      <c r="W265" s="54"/>
      <c r="X265" s="54"/>
      <c r="Y265" s="54"/>
      <c r="AC265" s="54"/>
      <c r="AD265" s="54"/>
      <c r="AH265" s="54"/>
      <c r="AI265" s="54"/>
      <c r="AJ265" s="54"/>
      <c r="AK265" s="54"/>
      <c r="AL265" s="54"/>
      <c r="AM265" s="54"/>
      <c r="AN265" s="54"/>
      <c r="AT265" s="54"/>
    </row>
    <row r="266" customFormat="false" ht="15" hidden="false" customHeight="false" outlineLevel="0" collapsed="false">
      <c r="A266" s="54"/>
      <c r="B266" s="54"/>
      <c r="D266" s="54"/>
      <c r="E266" s="54"/>
      <c r="F266" s="54"/>
      <c r="H266" s="54"/>
      <c r="I266" s="54"/>
      <c r="J266" s="54"/>
      <c r="K266" s="54"/>
      <c r="L266" s="54"/>
      <c r="M266" s="54"/>
      <c r="N266" s="54"/>
      <c r="O266" s="54"/>
      <c r="R266" s="54"/>
      <c r="S266" s="54"/>
      <c r="T266" s="54"/>
      <c r="U266" s="54"/>
      <c r="V266" s="54"/>
      <c r="W266" s="54"/>
      <c r="X266" s="54"/>
      <c r="Y266" s="54"/>
      <c r="AC266" s="54"/>
      <c r="AD266" s="54"/>
      <c r="AH266" s="54"/>
      <c r="AI266" s="54"/>
      <c r="AJ266" s="54"/>
      <c r="AK266" s="54"/>
      <c r="AL266" s="54"/>
      <c r="AM266" s="54"/>
      <c r="AN266" s="54"/>
      <c r="AT266" s="54"/>
    </row>
    <row r="267" customFormat="false" ht="15" hidden="false" customHeight="false" outlineLevel="0" collapsed="false">
      <c r="A267" s="54"/>
      <c r="B267" s="54"/>
      <c r="D267" s="54"/>
      <c r="E267" s="54"/>
      <c r="F267" s="54"/>
      <c r="H267" s="54"/>
      <c r="I267" s="54"/>
      <c r="J267" s="54"/>
      <c r="K267" s="54"/>
      <c r="L267" s="54"/>
      <c r="M267" s="54"/>
      <c r="N267" s="54"/>
      <c r="O267" s="54"/>
      <c r="R267" s="54"/>
      <c r="S267" s="54"/>
      <c r="T267" s="54"/>
      <c r="U267" s="54"/>
      <c r="V267" s="54"/>
      <c r="W267" s="54"/>
      <c r="X267" s="54"/>
      <c r="Y267" s="54"/>
      <c r="AC267" s="54"/>
      <c r="AD267" s="54"/>
      <c r="AH267" s="54"/>
      <c r="AI267" s="54"/>
      <c r="AJ267" s="54"/>
      <c r="AK267" s="54"/>
      <c r="AL267" s="54"/>
      <c r="AM267" s="54"/>
      <c r="AN267" s="54"/>
      <c r="AT267" s="54"/>
    </row>
    <row r="268" customFormat="false" ht="15" hidden="false" customHeight="false" outlineLevel="0" collapsed="false">
      <c r="A268" s="54"/>
      <c r="B268" s="54"/>
      <c r="D268" s="54"/>
      <c r="E268" s="54"/>
      <c r="F268" s="54"/>
      <c r="H268" s="54"/>
      <c r="I268" s="54"/>
      <c r="J268" s="54"/>
      <c r="K268" s="54"/>
      <c r="L268" s="54"/>
      <c r="M268" s="54"/>
      <c r="N268" s="54"/>
      <c r="O268" s="54"/>
      <c r="R268" s="54"/>
      <c r="S268" s="54"/>
      <c r="T268" s="54"/>
      <c r="U268" s="54"/>
      <c r="V268" s="54"/>
      <c r="W268" s="54"/>
      <c r="X268" s="54"/>
      <c r="Y268" s="54"/>
      <c r="AC268" s="54"/>
      <c r="AD268" s="54"/>
      <c r="AH268" s="54"/>
      <c r="AI268" s="54"/>
      <c r="AJ268" s="54"/>
      <c r="AK268" s="54"/>
      <c r="AL268" s="54"/>
      <c r="AM268" s="54"/>
      <c r="AN268" s="54"/>
      <c r="AT268" s="54"/>
    </row>
    <row r="269" customFormat="false" ht="15" hidden="false" customHeight="false" outlineLevel="0" collapsed="false">
      <c r="A269" s="54"/>
      <c r="B269" s="54"/>
      <c r="D269" s="54"/>
      <c r="E269" s="54"/>
      <c r="F269" s="54"/>
      <c r="H269" s="54"/>
      <c r="I269" s="54"/>
      <c r="J269" s="54"/>
      <c r="K269" s="54"/>
      <c r="L269" s="54"/>
      <c r="M269" s="54"/>
      <c r="N269" s="54"/>
      <c r="O269" s="54"/>
      <c r="R269" s="54"/>
      <c r="S269" s="54"/>
      <c r="T269" s="54"/>
      <c r="U269" s="54"/>
      <c r="V269" s="54"/>
      <c r="W269" s="54"/>
      <c r="X269" s="54"/>
      <c r="Y269" s="54"/>
      <c r="AC269" s="54"/>
      <c r="AD269" s="54"/>
      <c r="AH269" s="54"/>
      <c r="AI269" s="54"/>
      <c r="AJ269" s="54"/>
      <c r="AK269" s="54"/>
      <c r="AL269" s="54"/>
      <c r="AM269" s="54"/>
      <c r="AN269" s="54"/>
      <c r="AT269" s="54"/>
    </row>
    <row r="270" customFormat="false" ht="15" hidden="false" customHeight="false" outlineLevel="0" collapsed="false">
      <c r="A270" s="54"/>
      <c r="B270" s="54"/>
      <c r="D270" s="54"/>
      <c r="E270" s="54"/>
      <c r="F270" s="54"/>
      <c r="H270" s="54"/>
      <c r="I270" s="54"/>
      <c r="J270" s="54"/>
      <c r="K270" s="54"/>
      <c r="L270" s="54"/>
      <c r="M270" s="54"/>
      <c r="N270" s="54"/>
      <c r="O270" s="54"/>
      <c r="R270" s="54"/>
      <c r="S270" s="54"/>
      <c r="T270" s="54"/>
      <c r="U270" s="54"/>
      <c r="V270" s="54"/>
      <c r="W270" s="54"/>
      <c r="X270" s="54"/>
      <c r="Y270" s="54"/>
      <c r="AC270" s="54"/>
      <c r="AD270" s="54"/>
      <c r="AH270" s="54"/>
      <c r="AI270" s="54"/>
      <c r="AJ270" s="54"/>
      <c r="AK270" s="54"/>
      <c r="AL270" s="54"/>
      <c r="AM270" s="54"/>
      <c r="AN270" s="54"/>
      <c r="AT270" s="54"/>
    </row>
    <row r="271" customFormat="false" ht="15" hidden="false" customHeight="false" outlineLevel="0" collapsed="false">
      <c r="A271" s="54"/>
      <c r="B271" s="54"/>
      <c r="D271" s="54"/>
      <c r="E271" s="54"/>
      <c r="F271" s="54"/>
      <c r="H271" s="54"/>
      <c r="I271" s="54"/>
      <c r="J271" s="54"/>
      <c r="K271" s="54"/>
      <c r="L271" s="54"/>
      <c r="M271" s="54"/>
      <c r="N271" s="54"/>
      <c r="O271" s="54"/>
      <c r="R271" s="54"/>
      <c r="S271" s="54"/>
      <c r="T271" s="54"/>
      <c r="U271" s="54"/>
      <c r="V271" s="54"/>
      <c r="W271" s="54"/>
      <c r="X271" s="54"/>
      <c r="Y271" s="54"/>
      <c r="AC271" s="54"/>
      <c r="AD271" s="54"/>
      <c r="AH271" s="54"/>
      <c r="AI271" s="54"/>
      <c r="AJ271" s="54"/>
      <c r="AK271" s="54"/>
      <c r="AL271" s="54"/>
      <c r="AM271" s="54"/>
      <c r="AN271" s="54"/>
      <c r="AT271" s="54"/>
    </row>
    <row r="272" customFormat="false" ht="15" hidden="false" customHeight="false" outlineLevel="0" collapsed="false">
      <c r="A272" s="54"/>
      <c r="B272" s="54"/>
      <c r="D272" s="54"/>
      <c r="E272" s="54"/>
      <c r="F272" s="54"/>
      <c r="H272" s="54"/>
      <c r="I272" s="54"/>
      <c r="J272" s="54"/>
      <c r="K272" s="54"/>
      <c r="L272" s="54"/>
      <c r="M272" s="54"/>
      <c r="N272" s="54"/>
      <c r="O272" s="54"/>
      <c r="R272" s="54"/>
      <c r="S272" s="54"/>
      <c r="T272" s="54"/>
      <c r="U272" s="54"/>
      <c r="V272" s="54"/>
      <c r="W272" s="54"/>
      <c r="X272" s="54"/>
      <c r="Y272" s="54"/>
      <c r="AC272" s="54"/>
      <c r="AD272" s="54"/>
      <c r="AH272" s="54"/>
      <c r="AI272" s="54"/>
      <c r="AJ272" s="54"/>
      <c r="AK272" s="54"/>
      <c r="AL272" s="54"/>
      <c r="AM272" s="54"/>
      <c r="AN272" s="54"/>
      <c r="AT272" s="54"/>
    </row>
    <row r="273" customFormat="false" ht="15" hidden="false" customHeight="false" outlineLevel="0" collapsed="false">
      <c r="A273" s="54"/>
      <c r="B273" s="54"/>
      <c r="D273" s="54"/>
      <c r="E273" s="54"/>
      <c r="F273" s="54"/>
      <c r="H273" s="54"/>
      <c r="I273" s="54"/>
      <c r="J273" s="54"/>
      <c r="K273" s="54"/>
      <c r="L273" s="54"/>
      <c r="M273" s="54"/>
      <c r="N273" s="54"/>
      <c r="O273" s="54"/>
      <c r="R273" s="54"/>
      <c r="S273" s="54"/>
      <c r="T273" s="54"/>
      <c r="U273" s="54"/>
      <c r="V273" s="54"/>
      <c r="W273" s="54"/>
      <c r="X273" s="54"/>
      <c r="Y273" s="54"/>
      <c r="AC273" s="54"/>
      <c r="AD273" s="54"/>
      <c r="AH273" s="54"/>
      <c r="AI273" s="54"/>
      <c r="AJ273" s="54"/>
      <c r="AK273" s="54"/>
      <c r="AL273" s="54"/>
      <c r="AM273" s="54"/>
      <c r="AN273" s="54"/>
      <c r="AT273" s="54"/>
    </row>
    <row r="274" customFormat="false" ht="15" hidden="false" customHeight="false" outlineLevel="0" collapsed="false">
      <c r="A274" s="54"/>
      <c r="B274" s="54"/>
      <c r="D274" s="54"/>
      <c r="E274" s="54"/>
      <c r="F274" s="54"/>
      <c r="H274" s="54"/>
      <c r="I274" s="54"/>
      <c r="J274" s="54"/>
      <c r="K274" s="54"/>
      <c r="L274" s="54"/>
      <c r="M274" s="54"/>
      <c r="N274" s="54"/>
      <c r="O274" s="54"/>
      <c r="R274" s="54"/>
      <c r="S274" s="54"/>
      <c r="T274" s="54"/>
      <c r="U274" s="54"/>
      <c r="V274" s="54"/>
      <c r="W274" s="54"/>
      <c r="X274" s="54"/>
      <c r="Y274" s="54"/>
      <c r="AC274" s="54"/>
      <c r="AD274" s="54"/>
      <c r="AH274" s="54"/>
      <c r="AI274" s="54"/>
      <c r="AJ274" s="54"/>
      <c r="AK274" s="54"/>
      <c r="AL274" s="54"/>
      <c r="AM274" s="54"/>
      <c r="AN274" s="54"/>
      <c r="AT274" s="54"/>
    </row>
    <row r="275" customFormat="false" ht="15" hidden="false" customHeight="false" outlineLevel="0" collapsed="false">
      <c r="A275" s="54"/>
      <c r="B275" s="54"/>
      <c r="D275" s="54"/>
      <c r="E275" s="54"/>
      <c r="F275" s="54"/>
      <c r="H275" s="54"/>
      <c r="I275" s="54"/>
      <c r="J275" s="54"/>
      <c r="K275" s="54"/>
      <c r="L275" s="54"/>
      <c r="M275" s="54"/>
      <c r="N275" s="54"/>
      <c r="O275" s="54"/>
      <c r="R275" s="54"/>
      <c r="S275" s="54"/>
      <c r="T275" s="54"/>
      <c r="U275" s="54"/>
      <c r="V275" s="54"/>
      <c r="W275" s="54"/>
      <c r="X275" s="54"/>
      <c r="Y275" s="54"/>
      <c r="AC275" s="54"/>
      <c r="AD275" s="54"/>
      <c r="AH275" s="54"/>
      <c r="AI275" s="54"/>
      <c r="AJ275" s="54"/>
      <c r="AK275" s="54"/>
      <c r="AL275" s="54"/>
      <c r="AM275" s="54"/>
      <c r="AN275" s="54"/>
      <c r="AT275" s="54"/>
    </row>
    <row r="276" customFormat="false" ht="15" hidden="false" customHeight="false" outlineLevel="0" collapsed="false">
      <c r="A276" s="54"/>
      <c r="B276" s="54"/>
      <c r="D276" s="54"/>
      <c r="E276" s="54"/>
      <c r="F276" s="54"/>
      <c r="H276" s="54"/>
      <c r="I276" s="54"/>
      <c r="J276" s="54"/>
      <c r="K276" s="54"/>
      <c r="L276" s="54"/>
      <c r="M276" s="54"/>
      <c r="N276" s="54"/>
      <c r="O276" s="54"/>
      <c r="R276" s="54"/>
      <c r="S276" s="54"/>
      <c r="T276" s="54"/>
      <c r="U276" s="54"/>
      <c r="V276" s="54"/>
      <c r="W276" s="54"/>
      <c r="X276" s="54"/>
      <c r="Y276" s="54"/>
      <c r="AC276" s="54"/>
      <c r="AD276" s="54"/>
      <c r="AH276" s="54"/>
      <c r="AI276" s="54"/>
      <c r="AJ276" s="54"/>
      <c r="AK276" s="54"/>
      <c r="AL276" s="54"/>
      <c r="AM276" s="54"/>
      <c r="AN276" s="54"/>
      <c r="AT276" s="54"/>
    </row>
    <row r="277" customFormat="false" ht="15" hidden="false" customHeight="false" outlineLevel="0" collapsed="false">
      <c r="A277" s="54"/>
      <c r="B277" s="54"/>
      <c r="D277" s="54"/>
      <c r="E277" s="54"/>
      <c r="F277" s="54"/>
      <c r="H277" s="54"/>
      <c r="I277" s="54"/>
      <c r="J277" s="54"/>
      <c r="K277" s="54"/>
      <c r="L277" s="54"/>
      <c r="M277" s="54"/>
      <c r="N277" s="54"/>
      <c r="O277" s="54"/>
      <c r="R277" s="54"/>
      <c r="S277" s="54"/>
      <c r="T277" s="54"/>
      <c r="U277" s="54"/>
      <c r="V277" s="54"/>
      <c r="W277" s="54"/>
      <c r="X277" s="54"/>
      <c r="Y277" s="54"/>
      <c r="AC277" s="54"/>
      <c r="AD277" s="54"/>
      <c r="AH277" s="54"/>
      <c r="AI277" s="54"/>
      <c r="AJ277" s="54"/>
      <c r="AK277" s="54"/>
      <c r="AL277" s="54"/>
      <c r="AM277" s="54"/>
      <c r="AN277" s="54"/>
      <c r="AT277" s="54"/>
    </row>
    <row r="278" customFormat="false" ht="15" hidden="false" customHeight="false" outlineLevel="0" collapsed="false">
      <c r="A278" s="54"/>
      <c r="B278" s="54"/>
      <c r="D278" s="54"/>
      <c r="E278" s="54"/>
      <c r="F278" s="54"/>
      <c r="H278" s="54"/>
      <c r="I278" s="54"/>
      <c r="J278" s="54"/>
      <c r="K278" s="54"/>
      <c r="L278" s="54"/>
      <c r="M278" s="54"/>
      <c r="N278" s="54"/>
      <c r="O278" s="54"/>
      <c r="R278" s="54"/>
      <c r="S278" s="54"/>
      <c r="T278" s="54"/>
      <c r="U278" s="54"/>
      <c r="V278" s="54"/>
      <c r="W278" s="54"/>
      <c r="X278" s="54"/>
      <c r="Y278" s="54"/>
      <c r="AC278" s="54"/>
      <c r="AD278" s="54"/>
      <c r="AH278" s="54"/>
      <c r="AI278" s="54"/>
      <c r="AJ278" s="54"/>
      <c r="AK278" s="54"/>
      <c r="AL278" s="54"/>
      <c r="AM278" s="54"/>
      <c r="AN278" s="54"/>
      <c r="AT278" s="54"/>
    </row>
    <row r="279" customFormat="false" ht="15" hidden="false" customHeight="false" outlineLevel="0" collapsed="false">
      <c r="A279" s="54"/>
      <c r="B279" s="54"/>
      <c r="D279" s="54"/>
      <c r="E279" s="54"/>
      <c r="F279" s="54"/>
      <c r="H279" s="54"/>
      <c r="I279" s="54"/>
      <c r="J279" s="54"/>
      <c r="K279" s="54"/>
      <c r="L279" s="54"/>
      <c r="M279" s="54"/>
      <c r="N279" s="54"/>
      <c r="O279" s="54"/>
      <c r="R279" s="54"/>
      <c r="S279" s="54"/>
      <c r="T279" s="54"/>
      <c r="U279" s="54"/>
      <c r="V279" s="54"/>
      <c r="W279" s="54"/>
      <c r="X279" s="54"/>
      <c r="Y279" s="54"/>
      <c r="AC279" s="54"/>
      <c r="AD279" s="54"/>
      <c r="AH279" s="54"/>
      <c r="AI279" s="54"/>
      <c r="AJ279" s="54"/>
      <c r="AK279" s="54"/>
      <c r="AL279" s="54"/>
      <c r="AM279" s="54"/>
      <c r="AN279" s="54"/>
      <c r="AT279" s="54"/>
    </row>
    <row r="280" customFormat="false" ht="15" hidden="false" customHeight="false" outlineLevel="0" collapsed="false">
      <c r="A280" s="54"/>
      <c r="B280" s="54"/>
      <c r="D280" s="54"/>
      <c r="E280" s="54"/>
      <c r="F280" s="54"/>
      <c r="H280" s="54"/>
      <c r="I280" s="54"/>
      <c r="J280" s="54"/>
      <c r="K280" s="54"/>
      <c r="L280" s="54"/>
      <c r="M280" s="54"/>
      <c r="N280" s="54"/>
      <c r="O280" s="54"/>
      <c r="R280" s="54"/>
      <c r="S280" s="54"/>
      <c r="T280" s="54"/>
      <c r="U280" s="54"/>
      <c r="V280" s="54"/>
      <c r="W280" s="54"/>
      <c r="X280" s="54"/>
      <c r="Y280" s="54"/>
      <c r="AC280" s="54"/>
      <c r="AD280" s="54"/>
      <c r="AH280" s="54"/>
      <c r="AI280" s="54"/>
      <c r="AJ280" s="54"/>
      <c r="AK280" s="54"/>
      <c r="AL280" s="54"/>
      <c r="AM280" s="54"/>
      <c r="AN280" s="54"/>
      <c r="AT280" s="54"/>
    </row>
    <row r="281" customFormat="false" ht="15" hidden="false" customHeight="false" outlineLevel="0" collapsed="false">
      <c r="A281" s="54"/>
      <c r="B281" s="54"/>
      <c r="D281" s="54"/>
      <c r="E281" s="54"/>
      <c r="F281" s="54"/>
      <c r="H281" s="54"/>
      <c r="I281" s="54"/>
      <c r="J281" s="54"/>
      <c r="K281" s="54"/>
      <c r="L281" s="54"/>
      <c r="M281" s="54"/>
      <c r="N281" s="54"/>
      <c r="O281" s="54"/>
      <c r="R281" s="54"/>
      <c r="S281" s="54"/>
      <c r="T281" s="54"/>
      <c r="U281" s="54"/>
      <c r="V281" s="54"/>
      <c r="W281" s="54"/>
      <c r="X281" s="54"/>
      <c r="Y281" s="54"/>
      <c r="AC281" s="54"/>
      <c r="AD281" s="54"/>
      <c r="AH281" s="54"/>
      <c r="AI281" s="54"/>
      <c r="AJ281" s="54"/>
      <c r="AK281" s="54"/>
      <c r="AL281" s="54"/>
      <c r="AM281" s="54"/>
      <c r="AN281" s="54"/>
      <c r="AT281" s="54"/>
    </row>
    <row r="282" customFormat="false" ht="15" hidden="false" customHeight="false" outlineLevel="0" collapsed="false">
      <c r="A282" s="54"/>
      <c r="B282" s="54"/>
      <c r="D282" s="54"/>
      <c r="E282" s="54"/>
      <c r="F282" s="54"/>
      <c r="H282" s="54"/>
      <c r="I282" s="54"/>
      <c r="J282" s="54"/>
      <c r="K282" s="54"/>
      <c r="L282" s="54"/>
      <c r="M282" s="54"/>
      <c r="N282" s="54"/>
      <c r="O282" s="54"/>
      <c r="R282" s="54"/>
      <c r="S282" s="54"/>
      <c r="T282" s="54"/>
      <c r="U282" s="54"/>
      <c r="V282" s="54"/>
      <c r="W282" s="54"/>
      <c r="X282" s="54"/>
      <c r="Y282" s="54"/>
      <c r="AC282" s="54"/>
      <c r="AD282" s="54"/>
      <c r="AH282" s="54"/>
      <c r="AI282" s="54"/>
      <c r="AJ282" s="54"/>
      <c r="AK282" s="54"/>
      <c r="AL282" s="54"/>
      <c r="AM282" s="54"/>
      <c r="AN282" s="54"/>
      <c r="AT282" s="54"/>
    </row>
    <row r="283" customFormat="false" ht="15" hidden="false" customHeight="false" outlineLevel="0" collapsed="false">
      <c r="A283" s="54"/>
      <c r="B283" s="54"/>
      <c r="D283" s="54"/>
      <c r="E283" s="54"/>
      <c r="F283" s="54"/>
      <c r="H283" s="54"/>
      <c r="I283" s="54"/>
      <c r="J283" s="54"/>
      <c r="K283" s="54"/>
      <c r="L283" s="54"/>
      <c r="M283" s="54"/>
      <c r="N283" s="54"/>
      <c r="O283" s="54"/>
      <c r="R283" s="54"/>
      <c r="S283" s="54"/>
      <c r="T283" s="54"/>
      <c r="U283" s="54"/>
      <c r="V283" s="54"/>
      <c r="W283" s="54"/>
      <c r="X283" s="54"/>
      <c r="Y283" s="54"/>
      <c r="AC283" s="54"/>
      <c r="AD283" s="54"/>
      <c r="AH283" s="54"/>
      <c r="AI283" s="54"/>
      <c r="AJ283" s="54"/>
      <c r="AK283" s="54"/>
      <c r="AL283" s="54"/>
      <c r="AM283" s="54"/>
      <c r="AN283" s="54"/>
      <c r="AT283" s="54"/>
    </row>
    <row r="284" customFormat="false" ht="15" hidden="false" customHeight="false" outlineLevel="0" collapsed="false">
      <c r="A284" s="54"/>
      <c r="B284" s="54"/>
      <c r="D284" s="54"/>
      <c r="E284" s="54"/>
      <c r="F284" s="54"/>
      <c r="H284" s="54"/>
      <c r="I284" s="54"/>
      <c r="J284" s="54"/>
      <c r="K284" s="54"/>
      <c r="L284" s="54"/>
      <c r="M284" s="54"/>
      <c r="N284" s="54"/>
      <c r="O284" s="54"/>
      <c r="R284" s="54"/>
      <c r="S284" s="54"/>
      <c r="T284" s="54"/>
      <c r="U284" s="54"/>
      <c r="V284" s="54"/>
      <c r="W284" s="54"/>
      <c r="X284" s="54"/>
      <c r="Y284" s="54"/>
      <c r="AC284" s="54"/>
      <c r="AD284" s="54"/>
      <c r="AH284" s="54"/>
      <c r="AI284" s="54"/>
      <c r="AJ284" s="54"/>
      <c r="AK284" s="54"/>
      <c r="AL284" s="54"/>
      <c r="AM284" s="54"/>
      <c r="AN284" s="54"/>
      <c r="AT284" s="54"/>
    </row>
    <row r="285" customFormat="false" ht="15" hidden="false" customHeight="false" outlineLevel="0" collapsed="false">
      <c r="A285" s="54"/>
      <c r="B285" s="54"/>
      <c r="D285" s="54"/>
      <c r="E285" s="54"/>
      <c r="F285" s="54"/>
      <c r="H285" s="54"/>
      <c r="I285" s="54"/>
      <c r="J285" s="54"/>
      <c r="K285" s="54"/>
      <c r="L285" s="54"/>
      <c r="M285" s="54"/>
      <c r="N285" s="54"/>
      <c r="O285" s="54"/>
      <c r="R285" s="54"/>
      <c r="S285" s="54"/>
      <c r="T285" s="54"/>
      <c r="U285" s="54"/>
      <c r="V285" s="54"/>
      <c r="W285" s="54"/>
      <c r="X285" s="54"/>
      <c r="Y285" s="54"/>
      <c r="AC285" s="54"/>
      <c r="AD285" s="54"/>
      <c r="AH285" s="54"/>
      <c r="AI285" s="54"/>
      <c r="AJ285" s="54"/>
      <c r="AK285" s="54"/>
      <c r="AL285" s="54"/>
      <c r="AM285" s="54"/>
      <c r="AN285" s="54"/>
      <c r="AT285" s="54"/>
    </row>
    <row r="286" customFormat="false" ht="15" hidden="false" customHeight="false" outlineLevel="0" collapsed="false">
      <c r="A286" s="54"/>
      <c r="B286" s="54"/>
      <c r="D286" s="54"/>
      <c r="E286" s="54"/>
      <c r="F286" s="54"/>
      <c r="H286" s="54"/>
      <c r="I286" s="54"/>
      <c r="J286" s="54"/>
      <c r="K286" s="54"/>
      <c r="L286" s="54"/>
      <c r="M286" s="54"/>
      <c r="N286" s="54"/>
      <c r="O286" s="54"/>
      <c r="R286" s="54"/>
      <c r="S286" s="54"/>
      <c r="T286" s="54"/>
      <c r="U286" s="54"/>
      <c r="V286" s="54"/>
      <c r="W286" s="54"/>
      <c r="X286" s="54"/>
      <c r="Y286" s="54"/>
      <c r="AC286" s="54"/>
      <c r="AD286" s="54"/>
      <c r="AH286" s="54"/>
      <c r="AI286" s="54"/>
      <c r="AJ286" s="54"/>
      <c r="AK286" s="54"/>
      <c r="AL286" s="54"/>
      <c r="AM286" s="54"/>
      <c r="AN286" s="54"/>
      <c r="AT286" s="54"/>
    </row>
    <row r="287" customFormat="false" ht="15" hidden="false" customHeight="false" outlineLevel="0" collapsed="false">
      <c r="A287" s="54"/>
      <c r="B287" s="54"/>
      <c r="D287" s="54"/>
      <c r="E287" s="54"/>
      <c r="F287" s="54"/>
      <c r="H287" s="54"/>
      <c r="I287" s="54"/>
      <c r="J287" s="54"/>
      <c r="K287" s="54"/>
      <c r="L287" s="54"/>
      <c r="M287" s="54"/>
      <c r="N287" s="54"/>
      <c r="O287" s="54"/>
      <c r="R287" s="54"/>
      <c r="S287" s="54"/>
      <c r="T287" s="54"/>
      <c r="U287" s="54"/>
      <c r="V287" s="54"/>
      <c r="W287" s="54"/>
      <c r="X287" s="54"/>
      <c r="Y287" s="54"/>
      <c r="AC287" s="54"/>
      <c r="AD287" s="54"/>
      <c r="AH287" s="54"/>
      <c r="AI287" s="54"/>
      <c r="AJ287" s="54"/>
      <c r="AK287" s="54"/>
      <c r="AL287" s="54"/>
      <c r="AM287" s="54"/>
      <c r="AN287" s="54"/>
      <c r="AT287" s="54"/>
    </row>
    <row r="288" customFormat="false" ht="15" hidden="false" customHeight="false" outlineLevel="0" collapsed="false">
      <c r="A288" s="54"/>
      <c r="B288" s="54"/>
      <c r="D288" s="54"/>
      <c r="E288" s="54"/>
      <c r="F288" s="54"/>
      <c r="H288" s="54"/>
      <c r="I288" s="54"/>
      <c r="J288" s="54"/>
      <c r="K288" s="54"/>
      <c r="L288" s="54"/>
      <c r="M288" s="54"/>
      <c r="N288" s="54"/>
      <c r="O288" s="54"/>
      <c r="R288" s="54"/>
      <c r="S288" s="54"/>
      <c r="T288" s="54"/>
      <c r="U288" s="54"/>
      <c r="V288" s="54"/>
      <c r="W288" s="54"/>
      <c r="X288" s="54"/>
      <c r="Y288" s="54"/>
      <c r="AC288" s="54"/>
      <c r="AD288" s="54"/>
      <c r="AH288" s="54"/>
      <c r="AI288" s="54"/>
      <c r="AJ288" s="54"/>
      <c r="AK288" s="54"/>
      <c r="AL288" s="54"/>
      <c r="AM288" s="54"/>
      <c r="AN288" s="54"/>
      <c r="AT288" s="54"/>
    </row>
    <row r="289" customFormat="false" ht="15" hidden="false" customHeight="false" outlineLevel="0" collapsed="false">
      <c r="A289" s="54"/>
      <c r="B289" s="54"/>
      <c r="D289" s="54"/>
      <c r="E289" s="54"/>
      <c r="F289" s="54"/>
      <c r="H289" s="54"/>
      <c r="I289" s="54"/>
      <c r="J289" s="54"/>
      <c r="K289" s="54"/>
      <c r="L289" s="54"/>
      <c r="M289" s="54"/>
      <c r="N289" s="54"/>
      <c r="O289" s="54"/>
      <c r="R289" s="54"/>
      <c r="S289" s="54"/>
      <c r="T289" s="54"/>
      <c r="U289" s="54"/>
      <c r="V289" s="54"/>
      <c r="W289" s="54"/>
      <c r="X289" s="54"/>
      <c r="Y289" s="54"/>
      <c r="AC289" s="54"/>
      <c r="AD289" s="54"/>
      <c r="AH289" s="54"/>
      <c r="AI289" s="54"/>
      <c r="AJ289" s="54"/>
      <c r="AK289" s="54"/>
      <c r="AL289" s="54"/>
      <c r="AM289" s="54"/>
      <c r="AN289" s="54"/>
      <c r="AT289" s="54"/>
    </row>
    <row r="290" customFormat="false" ht="15" hidden="false" customHeight="false" outlineLevel="0" collapsed="false">
      <c r="A290" s="54"/>
      <c r="B290" s="54"/>
      <c r="D290" s="54"/>
      <c r="E290" s="54"/>
      <c r="F290" s="54"/>
      <c r="H290" s="54"/>
      <c r="I290" s="54"/>
      <c r="J290" s="54"/>
      <c r="K290" s="54"/>
      <c r="L290" s="54"/>
      <c r="M290" s="54"/>
      <c r="N290" s="54"/>
      <c r="O290" s="54"/>
      <c r="R290" s="54"/>
      <c r="S290" s="54"/>
      <c r="T290" s="54"/>
      <c r="U290" s="54"/>
      <c r="V290" s="54"/>
      <c r="W290" s="54"/>
      <c r="X290" s="54"/>
      <c r="Y290" s="54"/>
      <c r="AC290" s="54"/>
      <c r="AD290" s="54"/>
      <c r="AH290" s="54"/>
      <c r="AI290" s="54"/>
      <c r="AJ290" s="54"/>
      <c r="AK290" s="54"/>
      <c r="AL290" s="54"/>
      <c r="AM290" s="54"/>
      <c r="AN290" s="54"/>
      <c r="AT290" s="54"/>
    </row>
    <row r="291" customFormat="false" ht="15" hidden="false" customHeight="false" outlineLevel="0" collapsed="false">
      <c r="A291" s="54"/>
      <c r="B291" s="54"/>
      <c r="D291" s="54"/>
      <c r="E291" s="54"/>
      <c r="F291" s="54"/>
      <c r="H291" s="54"/>
      <c r="I291" s="54"/>
      <c r="J291" s="54"/>
      <c r="K291" s="54"/>
      <c r="L291" s="54"/>
      <c r="M291" s="54"/>
      <c r="N291" s="54"/>
      <c r="O291" s="54"/>
      <c r="R291" s="54"/>
      <c r="S291" s="54"/>
      <c r="T291" s="54"/>
      <c r="U291" s="54"/>
      <c r="V291" s="54"/>
      <c r="W291" s="54"/>
      <c r="X291" s="54"/>
      <c r="Y291" s="54"/>
      <c r="AC291" s="54"/>
      <c r="AD291" s="54"/>
      <c r="AH291" s="54"/>
      <c r="AI291" s="54"/>
      <c r="AJ291" s="54"/>
      <c r="AK291" s="54"/>
      <c r="AL291" s="54"/>
      <c r="AM291" s="54"/>
      <c r="AN291" s="54"/>
      <c r="AT291" s="54"/>
    </row>
    <row r="292" customFormat="false" ht="15" hidden="false" customHeight="false" outlineLevel="0" collapsed="false">
      <c r="A292" s="54"/>
      <c r="B292" s="54"/>
      <c r="D292" s="54"/>
      <c r="E292" s="54"/>
      <c r="F292" s="54"/>
      <c r="H292" s="54"/>
      <c r="I292" s="54"/>
      <c r="J292" s="54"/>
      <c r="K292" s="54"/>
      <c r="L292" s="54"/>
      <c r="M292" s="54"/>
      <c r="N292" s="54"/>
      <c r="O292" s="54"/>
      <c r="R292" s="54"/>
      <c r="S292" s="54"/>
      <c r="T292" s="54"/>
      <c r="U292" s="54"/>
      <c r="V292" s="54"/>
      <c r="W292" s="54"/>
      <c r="X292" s="54"/>
      <c r="Y292" s="54"/>
      <c r="AC292" s="54"/>
      <c r="AD292" s="54"/>
      <c r="AH292" s="54"/>
      <c r="AI292" s="54"/>
      <c r="AJ292" s="54"/>
      <c r="AK292" s="54"/>
      <c r="AL292" s="54"/>
      <c r="AM292" s="54"/>
      <c r="AN292" s="54"/>
      <c r="AT292" s="54"/>
    </row>
    <row r="293" customFormat="false" ht="15" hidden="false" customHeight="false" outlineLevel="0" collapsed="false">
      <c r="A293" s="54"/>
      <c r="B293" s="54"/>
      <c r="D293" s="54"/>
      <c r="E293" s="54"/>
      <c r="F293" s="54"/>
      <c r="H293" s="54"/>
      <c r="I293" s="54"/>
      <c r="J293" s="54"/>
      <c r="K293" s="54"/>
      <c r="L293" s="54"/>
      <c r="M293" s="54"/>
      <c r="N293" s="54"/>
      <c r="O293" s="54"/>
      <c r="R293" s="54"/>
      <c r="S293" s="54"/>
      <c r="T293" s="54"/>
      <c r="U293" s="54"/>
      <c r="V293" s="54"/>
      <c r="W293" s="54"/>
      <c r="X293" s="54"/>
      <c r="Y293" s="54"/>
      <c r="AC293" s="54"/>
      <c r="AD293" s="54"/>
      <c r="AH293" s="54"/>
      <c r="AI293" s="54"/>
      <c r="AJ293" s="54"/>
      <c r="AK293" s="54"/>
      <c r="AL293" s="54"/>
      <c r="AM293" s="54"/>
      <c r="AN293" s="54"/>
      <c r="AT293" s="54"/>
    </row>
    <row r="294" customFormat="false" ht="15" hidden="false" customHeight="false" outlineLevel="0" collapsed="false">
      <c r="A294" s="54"/>
      <c r="B294" s="54"/>
      <c r="D294" s="54"/>
      <c r="E294" s="54"/>
      <c r="F294" s="54"/>
      <c r="H294" s="54"/>
      <c r="I294" s="54"/>
      <c r="J294" s="54"/>
      <c r="K294" s="54"/>
      <c r="L294" s="54"/>
      <c r="M294" s="54"/>
      <c r="N294" s="54"/>
      <c r="O294" s="54"/>
      <c r="R294" s="54"/>
      <c r="S294" s="54"/>
      <c r="T294" s="54"/>
      <c r="U294" s="54"/>
      <c r="V294" s="54"/>
      <c r="W294" s="54"/>
      <c r="X294" s="54"/>
      <c r="Y294" s="54"/>
      <c r="AC294" s="54"/>
      <c r="AD294" s="54"/>
      <c r="AH294" s="54"/>
      <c r="AI294" s="54"/>
      <c r="AJ294" s="54"/>
      <c r="AK294" s="54"/>
      <c r="AL294" s="54"/>
      <c r="AM294" s="54"/>
      <c r="AN294" s="54"/>
      <c r="AT294" s="54"/>
    </row>
    <row r="295" customFormat="false" ht="15" hidden="false" customHeight="false" outlineLevel="0" collapsed="false">
      <c r="A295" s="54"/>
      <c r="B295" s="54"/>
      <c r="D295" s="54"/>
      <c r="E295" s="54"/>
      <c r="F295" s="54"/>
      <c r="H295" s="54"/>
      <c r="I295" s="54"/>
      <c r="J295" s="54"/>
      <c r="K295" s="54"/>
      <c r="L295" s="54"/>
      <c r="M295" s="54"/>
      <c r="N295" s="54"/>
      <c r="O295" s="54"/>
      <c r="R295" s="54"/>
      <c r="S295" s="54"/>
      <c r="T295" s="54"/>
      <c r="U295" s="54"/>
      <c r="V295" s="54"/>
      <c r="W295" s="54"/>
      <c r="X295" s="54"/>
      <c r="Y295" s="54"/>
      <c r="AC295" s="54"/>
      <c r="AD295" s="54"/>
      <c r="AH295" s="54"/>
      <c r="AI295" s="54"/>
      <c r="AJ295" s="54"/>
      <c r="AK295" s="54"/>
      <c r="AL295" s="54"/>
      <c r="AM295" s="54"/>
      <c r="AN295" s="54"/>
      <c r="AT295" s="54"/>
    </row>
    <row r="296" customFormat="false" ht="15" hidden="false" customHeight="false" outlineLevel="0" collapsed="false">
      <c r="A296" s="54"/>
      <c r="B296" s="54"/>
      <c r="D296" s="54"/>
      <c r="E296" s="54"/>
      <c r="F296" s="54"/>
      <c r="H296" s="54"/>
      <c r="I296" s="54"/>
      <c r="J296" s="54"/>
      <c r="K296" s="54"/>
      <c r="L296" s="54"/>
      <c r="M296" s="54"/>
      <c r="N296" s="54"/>
      <c r="O296" s="54"/>
      <c r="R296" s="54"/>
      <c r="S296" s="54"/>
      <c r="T296" s="54"/>
      <c r="U296" s="54"/>
      <c r="V296" s="54"/>
      <c r="W296" s="54"/>
      <c r="X296" s="54"/>
      <c r="Y296" s="54"/>
      <c r="AC296" s="54"/>
      <c r="AD296" s="54"/>
      <c r="AH296" s="54"/>
      <c r="AI296" s="54"/>
      <c r="AJ296" s="54"/>
      <c r="AK296" s="54"/>
      <c r="AL296" s="54"/>
      <c r="AM296" s="54"/>
      <c r="AN296" s="54"/>
      <c r="AT296" s="54"/>
    </row>
    <row r="297" customFormat="false" ht="15" hidden="false" customHeight="false" outlineLevel="0" collapsed="false">
      <c r="A297" s="54"/>
      <c r="B297" s="54"/>
      <c r="D297" s="54"/>
      <c r="E297" s="54"/>
      <c r="F297" s="54"/>
      <c r="H297" s="54"/>
      <c r="I297" s="54"/>
      <c r="J297" s="54"/>
      <c r="K297" s="54"/>
      <c r="L297" s="54"/>
      <c r="M297" s="54"/>
      <c r="N297" s="54"/>
      <c r="O297" s="54"/>
      <c r="R297" s="54"/>
      <c r="S297" s="54"/>
      <c r="T297" s="54"/>
      <c r="U297" s="54"/>
      <c r="V297" s="54"/>
      <c r="W297" s="54"/>
      <c r="X297" s="54"/>
      <c r="Y297" s="54"/>
      <c r="AC297" s="54"/>
      <c r="AD297" s="54"/>
      <c r="AH297" s="54"/>
      <c r="AI297" s="54"/>
      <c r="AJ297" s="54"/>
      <c r="AK297" s="54"/>
      <c r="AL297" s="54"/>
      <c r="AM297" s="54"/>
      <c r="AN297" s="54"/>
      <c r="AT297" s="54"/>
    </row>
    <row r="298" customFormat="false" ht="15" hidden="false" customHeight="false" outlineLevel="0" collapsed="false">
      <c r="A298" s="54"/>
      <c r="B298" s="54"/>
      <c r="D298" s="54"/>
      <c r="E298" s="54"/>
      <c r="F298" s="54"/>
      <c r="H298" s="54"/>
      <c r="I298" s="54"/>
      <c r="J298" s="54"/>
      <c r="K298" s="54"/>
      <c r="L298" s="54"/>
      <c r="M298" s="54"/>
      <c r="N298" s="54"/>
      <c r="O298" s="54"/>
      <c r="R298" s="54"/>
      <c r="S298" s="54"/>
      <c r="T298" s="54"/>
      <c r="U298" s="54"/>
      <c r="V298" s="54"/>
      <c r="W298" s="54"/>
      <c r="X298" s="54"/>
      <c r="Y298" s="54"/>
      <c r="AC298" s="54"/>
      <c r="AD298" s="54"/>
      <c r="AH298" s="54"/>
      <c r="AI298" s="54"/>
      <c r="AJ298" s="54"/>
      <c r="AK298" s="54"/>
      <c r="AL298" s="54"/>
      <c r="AM298" s="54"/>
      <c r="AN298" s="54"/>
      <c r="AT298" s="54"/>
    </row>
    <row r="299" customFormat="false" ht="15" hidden="false" customHeight="false" outlineLevel="0" collapsed="false">
      <c r="A299" s="54"/>
      <c r="B299" s="54"/>
      <c r="D299" s="54"/>
      <c r="E299" s="54"/>
      <c r="F299" s="54"/>
      <c r="H299" s="54"/>
      <c r="I299" s="54"/>
      <c r="J299" s="54"/>
      <c r="K299" s="54"/>
      <c r="L299" s="54"/>
      <c r="M299" s="54"/>
      <c r="N299" s="54"/>
      <c r="O299" s="54"/>
      <c r="R299" s="54"/>
      <c r="S299" s="54"/>
      <c r="T299" s="54"/>
      <c r="U299" s="54"/>
      <c r="V299" s="54"/>
      <c r="W299" s="54"/>
      <c r="X299" s="54"/>
      <c r="Y299" s="54"/>
      <c r="AC299" s="54"/>
      <c r="AD299" s="54"/>
      <c r="AH299" s="54"/>
      <c r="AI299" s="54"/>
      <c r="AJ299" s="54"/>
      <c r="AK299" s="54"/>
      <c r="AL299" s="54"/>
      <c r="AM299" s="54"/>
      <c r="AN299" s="54"/>
      <c r="AT299" s="54"/>
    </row>
    <row r="300" customFormat="false" ht="15" hidden="false" customHeight="false" outlineLevel="0" collapsed="false">
      <c r="A300" s="54"/>
      <c r="B300" s="54"/>
      <c r="D300" s="54"/>
      <c r="E300" s="54"/>
      <c r="F300" s="54"/>
      <c r="H300" s="54"/>
      <c r="I300" s="54"/>
      <c r="J300" s="54"/>
      <c r="K300" s="54"/>
      <c r="L300" s="54"/>
      <c r="M300" s="54"/>
      <c r="N300" s="54"/>
      <c r="O300" s="54"/>
      <c r="R300" s="54"/>
      <c r="S300" s="54"/>
      <c r="T300" s="54"/>
      <c r="U300" s="54"/>
      <c r="V300" s="54"/>
      <c r="W300" s="54"/>
      <c r="X300" s="54"/>
      <c r="Y300" s="54"/>
      <c r="AC300" s="54"/>
      <c r="AD300" s="54"/>
      <c r="AH300" s="54"/>
      <c r="AI300" s="54"/>
      <c r="AJ300" s="54"/>
      <c r="AK300" s="54"/>
      <c r="AL300" s="54"/>
      <c r="AM300" s="54"/>
      <c r="AN300" s="54"/>
      <c r="AT300" s="54"/>
    </row>
    <row r="301" customFormat="false" ht="15" hidden="false" customHeight="false" outlineLevel="0" collapsed="false">
      <c r="A301" s="54"/>
      <c r="B301" s="54"/>
      <c r="D301" s="54"/>
      <c r="E301" s="54"/>
      <c r="F301" s="54"/>
      <c r="H301" s="54"/>
      <c r="I301" s="54"/>
      <c r="J301" s="54"/>
      <c r="K301" s="54"/>
      <c r="L301" s="54"/>
      <c r="M301" s="54"/>
      <c r="N301" s="54"/>
      <c r="O301" s="54"/>
      <c r="R301" s="54"/>
      <c r="S301" s="54"/>
      <c r="T301" s="54"/>
      <c r="U301" s="54"/>
      <c r="V301" s="54"/>
      <c r="W301" s="54"/>
      <c r="X301" s="54"/>
      <c r="Y301" s="54"/>
      <c r="AC301" s="54"/>
      <c r="AD301" s="54"/>
      <c r="AH301" s="54"/>
      <c r="AI301" s="54"/>
      <c r="AJ301" s="54"/>
      <c r="AK301" s="54"/>
      <c r="AL301" s="54"/>
      <c r="AM301" s="54"/>
      <c r="AN301" s="54"/>
      <c r="AT301" s="54"/>
    </row>
    <row r="302" customFormat="false" ht="15" hidden="false" customHeight="false" outlineLevel="0" collapsed="false">
      <c r="A302" s="54"/>
      <c r="B302" s="54"/>
      <c r="D302" s="54"/>
      <c r="E302" s="54"/>
      <c r="F302" s="54"/>
      <c r="H302" s="54"/>
      <c r="I302" s="54"/>
      <c r="J302" s="54"/>
      <c r="K302" s="54"/>
      <c r="L302" s="54"/>
      <c r="M302" s="54"/>
      <c r="N302" s="54"/>
      <c r="O302" s="54"/>
      <c r="R302" s="54"/>
      <c r="S302" s="54"/>
      <c r="T302" s="54"/>
      <c r="U302" s="54"/>
      <c r="V302" s="54"/>
      <c r="W302" s="54"/>
      <c r="X302" s="54"/>
      <c r="Y302" s="54"/>
      <c r="AC302" s="54"/>
      <c r="AD302" s="54"/>
      <c r="AH302" s="54"/>
      <c r="AI302" s="54"/>
      <c r="AJ302" s="54"/>
      <c r="AK302" s="54"/>
      <c r="AL302" s="54"/>
      <c r="AM302" s="54"/>
      <c r="AN302" s="54"/>
      <c r="AT302" s="54"/>
    </row>
    <row r="303" customFormat="false" ht="15" hidden="false" customHeight="false" outlineLevel="0" collapsed="false">
      <c r="A303" s="54"/>
      <c r="B303" s="54"/>
      <c r="D303" s="54"/>
      <c r="E303" s="54"/>
      <c r="F303" s="54"/>
      <c r="H303" s="54"/>
      <c r="I303" s="54"/>
      <c r="J303" s="54"/>
      <c r="K303" s="54"/>
      <c r="L303" s="54"/>
      <c r="M303" s="54"/>
      <c r="N303" s="54"/>
      <c r="O303" s="54"/>
      <c r="R303" s="54"/>
      <c r="S303" s="54"/>
      <c r="T303" s="54"/>
      <c r="U303" s="54"/>
      <c r="V303" s="54"/>
      <c r="W303" s="54"/>
      <c r="X303" s="54"/>
      <c r="Y303" s="54"/>
      <c r="AC303" s="54"/>
      <c r="AD303" s="54"/>
      <c r="AH303" s="54"/>
      <c r="AI303" s="54"/>
      <c r="AJ303" s="54"/>
      <c r="AK303" s="54"/>
      <c r="AL303" s="54"/>
      <c r="AM303" s="54"/>
      <c r="AN303" s="54"/>
      <c r="AT303" s="54"/>
    </row>
    <row r="304" customFormat="false" ht="15" hidden="false" customHeight="false" outlineLevel="0" collapsed="false">
      <c r="A304" s="54"/>
      <c r="B304" s="54"/>
      <c r="D304" s="54"/>
      <c r="E304" s="54"/>
      <c r="F304" s="54"/>
      <c r="H304" s="54"/>
      <c r="I304" s="54"/>
      <c r="J304" s="54"/>
      <c r="K304" s="54"/>
      <c r="L304" s="54"/>
      <c r="M304" s="54"/>
      <c r="N304" s="54"/>
      <c r="O304" s="54"/>
      <c r="R304" s="54"/>
      <c r="S304" s="54"/>
      <c r="T304" s="54"/>
      <c r="U304" s="54"/>
      <c r="V304" s="54"/>
      <c r="W304" s="54"/>
      <c r="X304" s="54"/>
      <c r="Y304" s="54"/>
      <c r="AC304" s="54"/>
      <c r="AD304" s="54"/>
      <c r="AH304" s="54"/>
      <c r="AI304" s="54"/>
      <c r="AJ304" s="54"/>
      <c r="AK304" s="54"/>
      <c r="AL304" s="54"/>
      <c r="AM304" s="54"/>
      <c r="AN304" s="54"/>
      <c r="AT304" s="54"/>
    </row>
    <row r="305" customFormat="false" ht="15" hidden="false" customHeight="false" outlineLevel="0" collapsed="false">
      <c r="A305" s="54"/>
      <c r="B305" s="54"/>
      <c r="D305" s="54"/>
      <c r="E305" s="54"/>
      <c r="F305" s="54"/>
      <c r="H305" s="54"/>
      <c r="I305" s="54"/>
      <c r="J305" s="54"/>
      <c r="K305" s="54"/>
      <c r="L305" s="54"/>
      <c r="M305" s="54"/>
      <c r="N305" s="54"/>
      <c r="O305" s="54"/>
      <c r="R305" s="54"/>
      <c r="S305" s="54"/>
      <c r="T305" s="54"/>
      <c r="U305" s="54"/>
      <c r="V305" s="54"/>
      <c r="W305" s="54"/>
      <c r="X305" s="54"/>
      <c r="Y305" s="54"/>
      <c r="AC305" s="54"/>
      <c r="AD305" s="54"/>
      <c r="AH305" s="54"/>
      <c r="AI305" s="54"/>
      <c r="AJ305" s="54"/>
      <c r="AK305" s="54"/>
      <c r="AL305" s="54"/>
      <c r="AM305" s="54"/>
      <c r="AN305" s="54"/>
      <c r="AT305" s="54"/>
    </row>
    <row r="306" customFormat="false" ht="15" hidden="false" customHeight="false" outlineLevel="0" collapsed="false">
      <c r="A306" s="54"/>
      <c r="B306" s="54"/>
      <c r="D306" s="54"/>
      <c r="E306" s="54"/>
      <c r="F306" s="54"/>
      <c r="H306" s="54"/>
      <c r="I306" s="54"/>
      <c r="J306" s="54"/>
      <c r="K306" s="54"/>
      <c r="L306" s="54"/>
      <c r="M306" s="54"/>
      <c r="N306" s="54"/>
      <c r="O306" s="54"/>
      <c r="R306" s="54"/>
      <c r="S306" s="54"/>
      <c r="T306" s="54"/>
      <c r="U306" s="54"/>
      <c r="V306" s="54"/>
      <c r="W306" s="54"/>
      <c r="X306" s="54"/>
      <c r="Y306" s="54"/>
      <c r="AC306" s="54"/>
      <c r="AD306" s="54"/>
      <c r="AH306" s="54"/>
      <c r="AI306" s="54"/>
      <c r="AJ306" s="54"/>
      <c r="AK306" s="54"/>
      <c r="AL306" s="54"/>
      <c r="AM306" s="54"/>
      <c r="AN306" s="54"/>
      <c r="AT306" s="54"/>
    </row>
    <row r="307" customFormat="false" ht="15" hidden="false" customHeight="false" outlineLevel="0" collapsed="false">
      <c r="A307" s="54"/>
      <c r="B307" s="54"/>
      <c r="D307" s="54"/>
      <c r="E307" s="54"/>
      <c r="F307" s="54"/>
      <c r="H307" s="54"/>
      <c r="I307" s="54"/>
      <c r="J307" s="54"/>
      <c r="K307" s="54"/>
      <c r="L307" s="54"/>
      <c r="M307" s="54"/>
      <c r="N307" s="54"/>
      <c r="O307" s="54"/>
      <c r="R307" s="54"/>
      <c r="S307" s="54"/>
      <c r="T307" s="54"/>
      <c r="U307" s="54"/>
      <c r="V307" s="54"/>
      <c r="W307" s="54"/>
      <c r="X307" s="54"/>
      <c r="Y307" s="54"/>
      <c r="AC307" s="54"/>
      <c r="AD307" s="54"/>
      <c r="AH307" s="54"/>
      <c r="AI307" s="54"/>
      <c r="AJ307" s="54"/>
      <c r="AK307" s="54"/>
      <c r="AL307" s="54"/>
      <c r="AM307" s="54"/>
      <c r="AN307" s="54"/>
      <c r="AT307" s="54"/>
    </row>
    <row r="308" customFormat="false" ht="15" hidden="false" customHeight="false" outlineLevel="0" collapsed="false">
      <c r="A308" s="54"/>
      <c r="B308" s="54"/>
      <c r="D308" s="54"/>
      <c r="E308" s="54"/>
      <c r="F308" s="54"/>
      <c r="H308" s="54"/>
      <c r="I308" s="54"/>
      <c r="J308" s="54"/>
      <c r="K308" s="54"/>
      <c r="L308" s="54"/>
      <c r="M308" s="54"/>
      <c r="N308" s="54"/>
      <c r="O308" s="54"/>
      <c r="R308" s="54"/>
      <c r="S308" s="54"/>
      <c r="T308" s="54"/>
      <c r="U308" s="54"/>
      <c r="V308" s="54"/>
      <c r="W308" s="54"/>
      <c r="X308" s="54"/>
      <c r="Y308" s="54"/>
      <c r="AC308" s="54"/>
      <c r="AD308" s="54"/>
      <c r="AH308" s="54"/>
      <c r="AI308" s="54"/>
      <c r="AJ308" s="54"/>
      <c r="AK308" s="54"/>
      <c r="AL308" s="54"/>
      <c r="AM308" s="54"/>
      <c r="AN308" s="54"/>
      <c r="AT308" s="54"/>
    </row>
    <row r="309" customFormat="false" ht="15" hidden="false" customHeight="false" outlineLevel="0" collapsed="false">
      <c r="A309" s="54"/>
      <c r="B309" s="54"/>
      <c r="D309" s="54"/>
      <c r="E309" s="54"/>
      <c r="F309" s="54"/>
      <c r="H309" s="54"/>
      <c r="I309" s="54"/>
      <c r="J309" s="54"/>
      <c r="K309" s="54"/>
      <c r="L309" s="54"/>
      <c r="M309" s="54"/>
      <c r="N309" s="54"/>
      <c r="O309" s="54"/>
      <c r="R309" s="54"/>
      <c r="S309" s="54"/>
      <c r="T309" s="54"/>
      <c r="U309" s="54"/>
      <c r="V309" s="54"/>
      <c r="W309" s="54"/>
      <c r="X309" s="54"/>
      <c r="Y309" s="54"/>
      <c r="AC309" s="54"/>
      <c r="AD309" s="54"/>
      <c r="AH309" s="54"/>
      <c r="AI309" s="54"/>
      <c r="AJ309" s="54"/>
      <c r="AK309" s="54"/>
      <c r="AL309" s="54"/>
      <c r="AM309" s="54"/>
      <c r="AN309" s="54"/>
      <c r="AT309" s="54"/>
    </row>
    <row r="310" customFormat="false" ht="15" hidden="false" customHeight="false" outlineLevel="0" collapsed="false">
      <c r="A310" s="54"/>
      <c r="B310" s="54"/>
      <c r="D310" s="54"/>
      <c r="E310" s="54"/>
      <c r="F310" s="54"/>
      <c r="H310" s="54"/>
      <c r="I310" s="54"/>
      <c r="J310" s="54"/>
      <c r="K310" s="54"/>
      <c r="L310" s="54"/>
      <c r="M310" s="54"/>
      <c r="N310" s="54"/>
      <c r="O310" s="54"/>
      <c r="R310" s="54"/>
      <c r="S310" s="54"/>
      <c r="T310" s="54"/>
      <c r="U310" s="54"/>
      <c r="V310" s="54"/>
      <c r="W310" s="54"/>
      <c r="X310" s="54"/>
      <c r="Y310" s="54"/>
      <c r="AC310" s="54"/>
      <c r="AD310" s="54"/>
      <c r="AH310" s="54"/>
      <c r="AI310" s="54"/>
      <c r="AJ310" s="54"/>
      <c r="AK310" s="54"/>
      <c r="AL310" s="54"/>
      <c r="AM310" s="54"/>
      <c r="AN310" s="54"/>
      <c r="AT310" s="54"/>
    </row>
    <row r="311" customFormat="false" ht="15" hidden="false" customHeight="false" outlineLevel="0" collapsed="false">
      <c r="A311" s="54"/>
      <c r="B311" s="54"/>
      <c r="D311" s="54"/>
      <c r="E311" s="54"/>
      <c r="F311" s="54"/>
      <c r="H311" s="54"/>
      <c r="I311" s="54"/>
      <c r="J311" s="54"/>
      <c r="K311" s="54"/>
      <c r="L311" s="54"/>
      <c r="M311" s="54"/>
      <c r="N311" s="54"/>
      <c r="O311" s="54"/>
      <c r="R311" s="54"/>
      <c r="S311" s="54"/>
      <c r="T311" s="54"/>
      <c r="U311" s="54"/>
      <c r="V311" s="54"/>
      <c r="W311" s="54"/>
      <c r="X311" s="54"/>
      <c r="Y311" s="54"/>
      <c r="AC311" s="54"/>
      <c r="AD311" s="54"/>
      <c r="AH311" s="54"/>
      <c r="AI311" s="54"/>
      <c r="AJ311" s="54"/>
      <c r="AK311" s="54"/>
      <c r="AL311" s="54"/>
      <c r="AM311" s="54"/>
      <c r="AN311" s="54"/>
      <c r="AT311" s="54"/>
    </row>
    <row r="312" customFormat="false" ht="15" hidden="false" customHeight="false" outlineLevel="0" collapsed="false">
      <c r="A312" s="54"/>
      <c r="B312" s="54"/>
      <c r="D312" s="54"/>
      <c r="E312" s="54"/>
      <c r="F312" s="54"/>
      <c r="H312" s="54"/>
      <c r="I312" s="54"/>
      <c r="J312" s="54"/>
      <c r="K312" s="54"/>
      <c r="L312" s="54"/>
      <c r="M312" s="54"/>
      <c r="N312" s="54"/>
      <c r="O312" s="54"/>
      <c r="R312" s="54"/>
      <c r="S312" s="54"/>
      <c r="T312" s="54"/>
      <c r="U312" s="54"/>
      <c r="V312" s="54"/>
      <c r="W312" s="54"/>
      <c r="X312" s="54"/>
      <c r="Y312" s="54"/>
      <c r="AC312" s="54"/>
      <c r="AD312" s="54"/>
      <c r="AH312" s="54"/>
      <c r="AI312" s="54"/>
      <c r="AJ312" s="54"/>
      <c r="AK312" s="54"/>
      <c r="AL312" s="54"/>
      <c r="AM312" s="54"/>
      <c r="AN312" s="54"/>
      <c r="AT312" s="54"/>
    </row>
    <row r="313" customFormat="false" ht="15" hidden="false" customHeight="false" outlineLevel="0" collapsed="false">
      <c r="A313" s="54"/>
      <c r="B313" s="54"/>
      <c r="D313" s="54"/>
      <c r="E313" s="54"/>
      <c r="F313" s="54"/>
      <c r="H313" s="54"/>
      <c r="I313" s="54"/>
      <c r="J313" s="54"/>
      <c r="K313" s="54"/>
      <c r="L313" s="54"/>
      <c r="M313" s="54"/>
      <c r="N313" s="54"/>
      <c r="O313" s="54"/>
      <c r="R313" s="54"/>
      <c r="S313" s="54"/>
      <c r="T313" s="54"/>
      <c r="U313" s="54"/>
      <c r="V313" s="54"/>
      <c r="W313" s="54"/>
      <c r="X313" s="54"/>
      <c r="Y313" s="54"/>
      <c r="AC313" s="54"/>
      <c r="AD313" s="54"/>
      <c r="AH313" s="54"/>
      <c r="AI313" s="54"/>
      <c r="AJ313" s="54"/>
      <c r="AK313" s="54"/>
      <c r="AL313" s="54"/>
      <c r="AM313" s="54"/>
      <c r="AN313" s="54"/>
      <c r="AT313" s="54"/>
    </row>
    <row r="314" customFormat="false" ht="15" hidden="false" customHeight="false" outlineLevel="0" collapsed="false">
      <c r="A314" s="54"/>
      <c r="B314" s="54"/>
      <c r="D314" s="54"/>
      <c r="E314" s="54"/>
      <c r="F314" s="54"/>
      <c r="H314" s="54"/>
      <c r="I314" s="54"/>
      <c r="J314" s="54"/>
      <c r="K314" s="54"/>
      <c r="L314" s="54"/>
      <c r="M314" s="54"/>
      <c r="N314" s="54"/>
      <c r="O314" s="54"/>
      <c r="R314" s="54"/>
      <c r="S314" s="54"/>
      <c r="T314" s="54"/>
      <c r="U314" s="54"/>
      <c r="V314" s="54"/>
      <c r="W314" s="54"/>
      <c r="X314" s="54"/>
      <c r="Y314" s="54"/>
      <c r="AC314" s="54"/>
      <c r="AD314" s="54"/>
      <c r="AH314" s="54"/>
      <c r="AI314" s="54"/>
      <c r="AJ314" s="54"/>
      <c r="AK314" s="54"/>
      <c r="AL314" s="54"/>
      <c r="AM314" s="54"/>
      <c r="AN314" s="54"/>
      <c r="AT314" s="54"/>
    </row>
    <row r="315" customFormat="false" ht="15" hidden="false" customHeight="false" outlineLevel="0" collapsed="false">
      <c r="A315" s="54"/>
      <c r="B315" s="54"/>
      <c r="D315" s="54"/>
      <c r="E315" s="54"/>
      <c r="F315" s="54"/>
      <c r="H315" s="54"/>
      <c r="I315" s="54"/>
      <c r="J315" s="54"/>
      <c r="K315" s="54"/>
      <c r="L315" s="54"/>
      <c r="M315" s="54"/>
      <c r="N315" s="54"/>
      <c r="O315" s="54"/>
      <c r="R315" s="54"/>
      <c r="S315" s="54"/>
      <c r="T315" s="54"/>
      <c r="U315" s="54"/>
      <c r="V315" s="54"/>
      <c r="W315" s="54"/>
      <c r="X315" s="54"/>
      <c r="Y315" s="54"/>
      <c r="AC315" s="54"/>
      <c r="AD315" s="54"/>
      <c r="AH315" s="54"/>
      <c r="AI315" s="54"/>
      <c r="AJ315" s="54"/>
      <c r="AK315" s="54"/>
      <c r="AL315" s="54"/>
      <c r="AM315" s="54"/>
      <c r="AN315" s="54"/>
      <c r="AT315" s="54"/>
    </row>
    <row r="316" customFormat="false" ht="15" hidden="false" customHeight="false" outlineLevel="0" collapsed="false">
      <c r="A316" s="54"/>
      <c r="B316" s="54"/>
      <c r="D316" s="54"/>
      <c r="E316" s="54"/>
      <c r="F316" s="54"/>
      <c r="H316" s="54"/>
      <c r="I316" s="54"/>
      <c r="J316" s="54"/>
      <c r="K316" s="54"/>
      <c r="L316" s="54"/>
      <c r="M316" s="54"/>
      <c r="N316" s="54"/>
      <c r="O316" s="54"/>
      <c r="R316" s="54"/>
      <c r="S316" s="54"/>
      <c r="T316" s="54"/>
      <c r="U316" s="54"/>
      <c r="V316" s="54"/>
      <c r="W316" s="54"/>
      <c r="X316" s="54"/>
      <c r="Y316" s="54"/>
      <c r="AC316" s="54"/>
      <c r="AD316" s="54"/>
      <c r="AH316" s="54"/>
      <c r="AI316" s="54"/>
      <c r="AJ316" s="54"/>
      <c r="AK316" s="54"/>
      <c r="AL316" s="54"/>
      <c r="AM316" s="54"/>
      <c r="AN316" s="54"/>
      <c r="AT316" s="54"/>
    </row>
    <row r="317" customFormat="false" ht="15" hidden="false" customHeight="false" outlineLevel="0" collapsed="false">
      <c r="A317" s="54"/>
      <c r="B317" s="54"/>
      <c r="D317" s="54"/>
      <c r="E317" s="54"/>
      <c r="F317" s="54"/>
      <c r="H317" s="54"/>
      <c r="I317" s="54"/>
      <c r="J317" s="54"/>
      <c r="K317" s="54"/>
      <c r="L317" s="54"/>
      <c r="M317" s="54"/>
      <c r="N317" s="54"/>
      <c r="O317" s="54"/>
      <c r="R317" s="54"/>
      <c r="S317" s="54"/>
      <c r="T317" s="54"/>
      <c r="U317" s="54"/>
      <c r="V317" s="54"/>
      <c r="W317" s="54"/>
      <c r="X317" s="54"/>
      <c r="Y317" s="54"/>
      <c r="AC317" s="54"/>
      <c r="AD317" s="54"/>
      <c r="AH317" s="54"/>
      <c r="AI317" s="54"/>
      <c r="AJ317" s="54"/>
      <c r="AK317" s="54"/>
      <c r="AL317" s="54"/>
      <c r="AM317" s="54"/>
      <c r="AN317" s="54"/>
      <c r="AT317" s="54"/>
    </row>
    <row r="318" customFormat="false" ht="15" hidden="false" customHeight="false" outlineLevel="0" collapsed="false">
      <c r="A318" s="54"/>
      <c r="B318" s="54"/>
      <c r="D318" s="54"/>
      <c r="E318" s="54"/>
      <c r="F318" s="54"/>
      <c r="H318" s="54"/>
      <c r="I318" s="54"/>
      <c r="J318" s="54"/>
      <c r="K318" s="54"/>
      <c r="L318" s="54"/>
      <c r="M318" s="54"/>
      <c r="N318" s="54"/>
      <c r="O318" s="54"/>
      <c r="R318" s="54"/>
      <c r="S318" s="54"/>
      <c r="T318" s="54"/>
      <c r="U318" s="54"/>
      <c r="V318" s="54"/>
      <c r="W318" s="54"/>
      <c r="X318" s="54"/>
      <c r="Y318" s="54"/>
      <c r="AC318" s="54"/>
      <c r="AD318" s="54"/>
      <c r="AH318" s="54"/>
      <c r="AI318" s="54"/>
      <c r="AJ318" s="54"/>
      <c r="AK318" s="54"/>
      <c r="AL318" s="54"/>
      <c r="AM318" s="54"/>
      <c r="AN318" s="54"/>
      <c r="AT318" s="54"/>
    </row>
    <row r="319" customFormat="false" ht="15" hidden="false" customHeight="false" outlineLevel="0" collapsed="false">
      <c r="A319" s="54"/>
      <c r="B319" s="54"/>
      <c r="D319" s="54"/>
      <c r="E319" s="54"/>
      <c r="F319" s="54"/>
      <c r="H319" s="54"/>
      <c r="I319" s="54"/>
      <c r="J319" s="54"/>
      <c r="K319" s="54"/>
      <c r="L319" s="54"/>
      <c r="M319" s="54"/>
      <c r="N319" s="54"/>
      <c r="O319" s="54"/>
      <c r="R319" s="54"/>
      <c r="S319" s="54"/>
      <c r="T319" s="54"/>
      <c r="U319" s="54"/>
      <c r="V319" s="54"/>
      <c r="W319" s="54"/>
      <c r="X319" s="54"/>
      <c r="Y319" s="54"/>
      <c r="AC319" s="54"/>
      <c r="AD319" s="54"/>
      <c r="AH319" s="54"/>
      <c r="AI319" s="54"/>
      <c r="AJ319" s="54"/>
      <c r="AK319" s="54"/>
      <c r="AL319" s="54"/>
      <c r="AM319" s="54"/>
      <c r="AN319" s="54"/>
      <c r="AT319" s="54"/>
    </row>
    <row r="320" customFormat="false" ht="15" hidden="false" customHeight="false" outlineLevel="0" collapsed="false">
      <c r="A320" s="54"/>
      <c r="B320" s="54"/>
      <c r="D320" s="54"/>
      <c r="E320" s="54"/>
      <c r="F320" s="54"/>
      <c r="H320" s="54"/>
      <c r="I320" s="54"/>
      <c r="J320" s="54"/>
      <c r="K320" s="54"/>
      <c r="L320" s="54"/>
      <c r="M320" s="54"/>
      <c r="N320" s="54"/>
      <c r="O320" s="54"/>
      <c r="R320" s="54"/>
      <c r="S320" s="54"/>
      <c r="T320" s="54"/>
      <c r="U320" s="54"/>
      <c r="V320" s="54"/>
      <c r="W320" s="54"/>
      <c r="X320" s="54"/>
      <c r="Y320" s="54"/>
      <c r="AC320" s="54"/>
      <c r="AD320" s="54"/>
      <c r="AH320" s="54"/>
      <c r="AI320" s="54"/>
      <c r="AJ320" s="54"/>
      <c r="AK320" s="54"/>
      <c r="AL320" s="54"/>
      <c r="AM320" s="54"/>
      <c r="AN320" s="54"/>
      <c r="AT320" s="54"/>
    </row>
    <row r="321" customFormat="false" ht="15" hidden="false" customHeight="false" outlineLevel="0" collapsed="false">
      <c r="A321" s="54"/>
      <c r="B321" s="54"/>
      <c r="D321" s="54"/>
      <c r="E321" s="54"/>
      <c r="F321" s="54"/>
      <c r="H321" s="54"/>
      <c r="I321" s="54"/>
      <c r="J321" s="54"/>
      <c r="K321" s="54"/>
      <c r="L321" s="54"/>
      <c r="M321" s="54"/>
      <c r="N321" s="54"/>
      <c r="O321" s="54"/>
      <c r="R321" s="54"/>
      <c r="S321" s="54"/>
      <c r="T321" s="54"/>
      <c r="U321" s="54"/>
      <c r="V321" s="54"/>
      <c r="W321" s="54"/>
      <c r="X321" s="54"/>
      <c r="Y321" s="54"/>
      <c r="AC321" s="54"/>
      <c r="AD321" s="54"/>
      <c r="AH321" s="54"/>
      <c r="AI321" s="54"/>
      <c r="AJ321" s="54"/>
      <c r="AK321" s="54"/>
      <c r="AL321" s="54"/>
      <c r="AM321" s="54"/>
      <c r="AN321" s="54"/>
      <c r="AT321" s="54"/>
    </row>
    <row r="322" customFormat="false" ht="15" hidden="false" customHeight="false" outlineLevel="0" collapsed="false">
      <c r="A322" s="54"/>
      <c r="B322" s="54"/>
      <c r="D322" s="54"/>
      <c r="E322" s="54"/>
      <c r="F322" s="54"/>
      <c r="H322" s="54"/>
      <c r="I322" s="54"/>
      <c r="J322" s="54"/>
      <c r="K322" s="54"/>
      <c r="L322" s="54"/>
      <c r="M322" s="54"/>
      <c r="N322" s="54"/>
      <c r="O322" s="54"/>
      <c r="R322" s="54"/>
      <c r="S322" s="54"/>
      <c r="T322" s="54"/>
      <c r="U322" s="54"/>
      <c r="V322" s="54"/>
      <c r="W322" s="54"/>
      <c r="X322" s="54"/>
      <c r="Y322" s="54"/>
      <c r="AC322" s="54"/>
      <c r="AD322" s="54"/>
      <c r="AH322" s="54"/>
      <c r="AI322" s="54"/>
      <c r="AJ322" s="54"/>
      <c r="AK322" s="54"/>
      <c r="AL322" s="54"/>
      <c r="AM322" s="54"/>
      <c r="AN322" s="54"/>
      <c r="AT322" s="54"/>
    </row>
    <row r="323" customFormat="false" ht="15" hidden="false" customHeight="false" outlineLevel="0" collapsed="false">
      <c r="A323" s="54"/>
      <c r="B323" s="54"/>
      <c r="D323" s="54"/>
      <c r="E323" s="54"/>
      <c r="F323" s="54"/>
      <c r="H323" s="54"/>
      <c r="I323" s="54"/>
      <c r="J323" s="54"/>
      <c r="K323" s="54"/>
      <c r="L323" s="54"/>
      <c r="M323" s="54"/>
      <c r="N323" s="54"/>
      <c r="O323" s="54"/>
      <c r="R323" s="54"/>
      <c r="S323" s="54"/>
      <c r="T323" s="54"/>
      <c r="U323" s="54"/>
      <c r="V323" s="54"/>
      <c r="W323" s="54"/>
      <c r="X323" s="54"/>
      <c r="Y323" s="54"/>
      <c r="AC323" s="54"/>
      <c r="AD323" s="54"/>
      <c r="AH323" s="54"/>
      <c r="AI323" s="54"/>
      <c r="AJ323" s="54"/>
      <c r="AK323" s="54"/>
      <c r="AL323" s="54"/>
      <c r="AM323" s="54"/>
      <c r="AN323" s="54"/>
      <c r="AT323" s="54"/>
    </row>
    <row r="324" customFormat="false" ht="15" hidden="false" customHeight="false" outlineLevel="0" collapsed="false">
      <c r="A324" s="54"/>
      <c r="B324" s="54"/>
      <c r="D324" s="54"/>
      <c r="E324" s="54"/>
      <c r="F324" s="54"/>
      <c r="H324" s="54"/>
      <c r="I324" s="54"/>
      <c r="J324" s="54"/>
      <c r="K324" s="54"/>
      <c r="L324" s="54"/>
      <c r="M324" s="54"/>
      <c r="N324" s="54"/>
      <c r="O324" s="54"/>
      <c r="R324" s="54"/>
      <c r="S324" s="54"/>
      <c r="T324" s="54"/>
      <c r="U324" s="54"/>
      <c r="V324" s="54"/>
      <c r="W324" s="54"/>
      <c r="X324" s="54"/>
      <c r="Y324" s="54"/>
      <c r="AC324" s="54"/>
      <c r="AD324" s="54"/>
      <c r="AH324" s="54"/>
      <c r="AI324" s="54"/>
      <c r="AJ324" s="54"/>
      <c r="AK324" s="54"/>
      <c r="AL324" s="54"/>
      <c r="AM324" s="54"/>
      <c r="AN324" s="54"/>
      <c r="AT324" s="54"/>
    </row>
    <row r="325" customFormat="false" ht="15" hidden="false" customHeight="false" outlineLevel="0" collapsed="false">
      <c r="A325" s="54"/>
      <c r="B325" s="54"/>
      <c r="D325" s="54"/>
      <c r="E325" s="54"/>
      <c r="F325" s="54"/>
      <c r="H325" s="54"/>
      <c r="I325" s="54"/>
      <c r="J325" s="54"/>
      <c r="K325" s="54"/>
      <c r="L325" s="54"/>
      <c r="M325" s="54"/>
      <c r="N325" s="54"/>
      <c r="O325" s="54"/>
      <c r="R325" s="54"/>
      <c r="S325" s="54"/>
      <c r="T325" s="54"/>
      <c r="U325" s="54"/>
      <c r="V325" s="54"/>
      <c r="W325" s="54"/>
      <c r="X325" s="54"/>
      <c r="Y325" s="54"/>
      <c r="AC325" s="54"/>
      <c r="AD325" s="54"/>
      <c r="AH325" s="54"/>
      <c r="AI325" s="54"/>
      <c r="AJ325" s="54"/>
      <c r="AK325" s="54"/>
      <c r="AL325" s="54"/>
      <c r="AM325" s="54"/>
      <c r="AN325" s="54"/>
      <c r="AT325" s="54"/>
    </row>
    <row r="326" customFormat="false" ht="15" hidden="false" customHeight="false" outlineLevel="0" collapsed="false">
      <c r="A326" s="54"/>
      <c r="B326" s="54"/>
      <c r="D326" s="54"/>
      <c r="E326" s="54"/>
      <c r="F326" s="54"/>
      <c r="H326" s="54"/>
      <c r="I326" s="54"/>
      <c r="J326" s="54"/>
      <c r="K326" s="54"/>
      <c r="L326" s="54"/>
      <c r="M326" s="54"/>
      <c r="N326" s="54"/>
      <c r="O326" s="54"/>
      <c r="R326" s="54"/>
      <c r="S326" s="54"/>
      <c r="T326" s="54"/>
      <c r="U326" s="54"/>
      <c r="V326" s="54"/>
      <c r="W326" s="54"/>
      <c r="X326" s="54"/>
      <c r="Y326" s="54"/>
      <c r="AC326" s="54"/>
      <c r="AD326" s="54"/>
      <c r="AH326" s="54"/>
      <c r="AI326" s="54"/>
      <c r="AJ326" s="54"/>
      <c r="AK326" s="54"/>
      <c r="AL326" s="54"/>
      <c r="AM326" s="54"/>
      <c r="AN326" s="54"/>
      <c r="AT326" s="54"/>
    </row>
    <row r="327" customFormat="false" ht="15" hidden="false" customHeight="false" outlineLevel="0" collapsed="false">
      <c r="A327" s="54"/>
      <c r="B327" s="54"/>
      <c r="D327" s="54"/>
      <c r="E327" s="54"/>
      <c r="F327" s="54"/>
      <c r="H327" s="54"/>
      <c r="I327" s="54"/>
      <c r="J327" s="54"/>
      <c r="K327" s="54"/>
      <c r="L327" s="54"/>
      <c r="M327" s="54"/>
      <c r="N327" s="54"/>
      <c r="O327" s="54"/>
      <c r="R327" s="54"/>
      <c r="S327" s="54"/>
      <c r="T327" s="54"/>
      <c r="U327" s="54"/>
      <c r="V327" s="54"/>
      <c r="W327" s="54"/>
      <c r="X327" s="54"/>
      <c r="Y327" s="54"/>
      <c r="AC327" s="54"/>
      <c r="AD327" s="54"/>
      <c r="AH327" s="54"/>
      <c r="AI327" s="54"/>
      <c r="AJ327" s="54"/>
      <c r="AK327" s="54"/>
      <c r="AL327" s="54"/>
      <c r="AM327" s="54"/>
      <c r="AN327" s="54"/>
      <c r="AT327" s="54"/>
    </row>
    <row r="328" customFormat="false" ht="15" hidden="false" customHeight="false" outlineLevel="0" collapsed="false">
      <c r="A328" s="54"/>
      <c r="B328" s="54"/>
      <c r="D328" s="54"/>
      <c r="E328" s="54"/>
      <c r="F328" s="54"/>
      <c r="H328" s="54"/>
      <c r="I328" s="54"/>
      <c r="J328" s="54"/>
      <c r="K328" s="54"/>
      <c r="L328" s="54"/>
      <c r="M328" s="54"/>
      <c r="N328" s="54"/>
      <c r="O328" s="54"/>
      <c r="R328" s="54"/>
      <c r="S328" s="54"/>
      <c r="T328" s="54"/>
      <c r="U328" s="54"/>
      <c r="V328" s="54"/>
      <c r="W328" s="54"/>
      <c r="X328" s="54"/>
      <c r="Y328" s="54"/>
      <c r="AC328" s="54"/>
      <c r="AD328" s="54"/>
      <c r="AH328" s="54"/>
      <c r="AI328" s="54"/>
      <c r="AJ328" s="54"/>
      <c r="AK328" s="54"/>
      <c r="AL328" s="54"/>
      <c r="AM328" s="54"/>
      <c r="AN328" s="54"/>
      <c r="AT328" s="54"/>
    </row>
    <row r="329" customFormat="false" ht="15" hidden="false" customHeight="false" outlineLevel="0" collapsed="false">
      <c r="A329" s="54"/>
      <c r="B329" s="54"/>
      <c r="D329" s="54"/>
      <c r="E329" s="54"/>
      <c r="F329" s="54"/>
      <c r="H329" s="54"/>
      <c r="I329" s="54"/>
      <c r="J329" s="54"/>
      <c r="K329" s="54"/>
      <c r="L329" s="54"/>
      <c r="M329" s="54"/>
      <c r="N329" s="54"/>
      <c r="O329" s="54"/>
      <c r="R329" s="54"/>
      <c r="S329" s="54"/>
      <c r="T329" s="54"/>
      <c r="U329" s="54"/>
      <c r="V329" s="54"/>
      <c r="W329" s="54"/>
      <c r="X329" s="54"/>
      <c r="Y329" s="54"/>
      <c r="AC329" s="54"/>
      <c r="AD329" s="54"/>
      <c r="AH329" s="54"/>
      <c r="AI329" s="54"/>
      <c r="AJ329" s="54"/>
      <c r="AK329" s="54"/>
      <c r="AL329" s="54"/>
      <c r="AM329" s="54"/>
      <c r="AN329" s="54"/>
      <c r="AT329" s="54"/>
    </row>
    <row r="330" customFormat="false" ht="15" hidden="false" customHeight="false" outlineLevel="0" collapsed="false">
      <c r="A330" s="54"/>
      <c r="B330" s="54"/>
      <c r="D330" s="54"/>
      <c r="E330" s="54"/>
      <c r="F330" s="54"/>
      <c r="H330" s="54"/>
      <c r="I330" s="54"/>
      <c r="J330" s="54"/>
      <c r="K330" s="54"/>
      <c r="L330" s="54"/>
      <c r="M330" s="54"/>
      <c r="N330" s="54"/>
      <c r="O330" s="54"/>
      <c r="R330" s="54"/>
      <c r="S330" s="54"/>
      <c r="T330" s="54"/>
      <c r="U330" s="54"/>
      <c r="V330" s="54"/>
      <c r="W330" s="54"/>
      <c r="X330" s="54"/>
      <c r="Y330" s="54"/>
      <c r="AC330" s="54"/>
      <c r="AD330" s="54"/>
      <c r="AH330" s="54"/>
      <c r="AI330" s="54"/>
      <c r="AJ330" s="54"/>
      <c r="AK330" s="54"/>
      <c r="AL330" s="54"/>
      <c r="AM330" s="54"/>
      <c r="AN330" s="54"/>
      <c r="AT330" s="54"/>
    </row>
    <row r="331" customFormat="false" ht="15" hidden="false" customHeight="false" outlineLevel="0" collapsed="false">
      <c r="A331" s="54"/>
      <c r="B331" s="54"/>
      <c r="D331" s="54"/>
      <c r="E331" s="54"/>
      <c r="F331" s="54"/>
      <c r="H331" s="54"/>
      <c r="I331" s="54"/>
      <c r="J331" s="54"/>
      <c r="K331" s="54"/>
      <c r="L331" s="54"/>
      <c r="M331" s="54"/>
      <c r="N331" s="54"/>
      <c r="O331" s="54"/>
      <c r="R331" s="54"/>
      <c r="S331" s="54"/>
      <c r="T331" s="54"/>
      <c r="U331" s="54"/>
      <c r="V331" s="54"/>
      <c r="W331" s="54"/>
      <c r="X331" s="54"/>
      <c r="Y331" s="54"/>
      <c r="AC331" s="54"/>
      <c r="AD331" s="54"/>
      <c r="AH331" s="54"/>
      <c r="AI331" s="54"/>
      <c r="AJ331" s="54"/>
      <c r="AK331" s="54"/>
      <c r="AL331" s="54"/>
      <c r="AM331" s="54"/>
      <c r="AN331" s="54"/>
      <c r="AT331" s="54"/>
    </row>
    <row r="332" customFormat="false" ht="15" hidden="false" customHeight="false" outlineLevel="0" collapsed="false">
      <c r="A332" s="54"/>
      <c r="B332" s="54"/>
      <c r="D332" s="54"/>
      <c r="E332" s="54"/>
      <c r="F332" s="54"/>
      <c r="H332" s="54"/>
      <c r="I332" s="54"/>
      <c r="J332" s="54"/>
      <c r="K332" s="54"/>
      <c r="L332" s="54"/>
      <c r="M332" s="54"/>
      <c r="N332" s="54"/>
      <c r="O332" s="54"/>
      <c r="R332" s="54"/>
      <c r="S332" s="54"/>
      <c r="T332" s="54"/>
      <c r="U332" s="54"/>
      <c r="V332" s="54"/>
      <c r="W332" s="54"/>
      <c r="X332" s="54"/>
      <c r="Y332" s="54"/>
      <c r="AC332" s="54"/>
      <c r="AD332" s="54"/>
      <c r="AH332" s="54"/>
      <c r="AI332" s="54"/>
      <c r="AJ332" s="54"/>
      <c r="AK332" s="54"/>
      <c r="AL332" s="54"/>
      <c r="AM332" s="54"/>
      <c r="AN332" s="54"/>
      <c r="AT332" s="54"/>
    </row>
    <row r="333" customFormat="false" ht="15" hidden="false" customHeight="false" outlineLevel="0" collapsed="false">
      <c r="A333" s="54"/>
      <c r="B333" s="54"/>
      <c r="D333" s="54"/>
      <c r="E333" s="54"/>
      <c r="F333" s="54"/>
      <c r="H333" s="54"/>
      <c r="I333" s="54"/>
      <c r="J333" s="54"/>
      <c r="K333" s="54"/>
      <c r="L333" s="54"/>
      <c r="M333" s="54"/>
      <c r="N333" s="54"/>
      <c r="O333" s="54"/>
      <c r="R333" s="54"/>
      <c r="S333" s="54"/>
      <c r="T333" s="54"/>
      <c r="U333" s="54"/>
      <c r="V333" s="54"/>
      <c r="W333" s="54"/>
      <c r="X333" s="54"/>
      <c r="Y333" s="54"/>
      <c r="AC333" s="54"/>
      <c r="AD333" s="54"/>
      <c r="AH333" s="54"/>
      <c r="AI333" s="54"/>
      <c r="AJ333" s="54"/>
      <c r="AK333" s="54"/>
      <c r="AL333" s="54"/>
      <c r="AM333" s="54"/>
      <c r="AN333" s="54"/>
      <c r="AT333" s="54"/>
    </row>
    <row r="334" customFormat="false" ht="15" hidden="false" customHeight="false" outlineLevel="0" collapsed="false">
      <c r="A334" s="54"/>
      <c r="B334" s="54"/>
      <c r="D334" s="54"/>
      <c r="E334" s="54"/>
      <c r="F334" s="54"/>
      <c r="H334" s="54"/>
      <c r="I334" s="54"/>
      <c r="J334" s="54"/>
      <c r="K334" s="54"/>
      <c r="L334" s="54"/>
      <c r="M334" s="54"/>
      <c r="N334" s="54"/>
      <c r="O334" s="54"/>
      <c r="R334" s="54"/>
      <c r="S334" s="54"/>
      <c r="T334" s="54"/>
      <c r="U334" s="54"/>
      <c r="V334" s="54"/>
      <c r="W334" s="54"/>
      <c r="X334" s="54"/>
      <c r="Y334" s="54"/>
      <c r="AC334" s="54"/>
      <c r="AD334" s="54"/>
      <c r="AH334" s="54"/>
      <c r="AI334" s="54"/>
      <c r="AJ334" s="54"/>
      <c r="AK334" s="54"/>
      <c r="AL334" s="54"/>
      <c r="AM334" s="54"/>
      <c r="AN334" s="54"/>
      <c r="AT334" s="54"/>
    </row>
    <row r="335" customFormat="false" ht="15" hidden="false" customHeight="false" outlineLevel="0" collapsed="false">
      <c r="A335" s="54"/>
      <c r="B335" s="54"/>
      <c r="D335" s="54"/>
      <c r="E335" s="54"/>
      <c r="F335" s="54"/>
      <c r="H335" s="54"/>
      <c r="I335" s="54"/>
      <c r="J335" s="54"/>
      <c r="K335" s="54"/>
      <c r="L335" s="54"/>
      <c r="M335" s="54"/>
      <c r="N335" s="54"/>
      <c r="O335" s="54"/>
      <c r="R335" s="54"/>
      <c r="S335" s="54"/>
      <c r="T335" s="54"/>
      <c r="U335" s="54"/>
      <c r="V335" s="54"/>
      <c r="W335" s="54"/>
      <c r="X335" s="54"/>
      <c r="Y335" s="54"/>
      <c r="AC335" s="54"/>
      <c r="AD335" s="54"/>
      <c r="AH335" s="54"/>
      <c r="AI335" s="54"/>
      <c r="AJ335" s="54"/>
      <c r="AK335" s="54"/>
      <c r="AL335" s="54"/>
      <c r="AM335" s="54"/>
      <c r="AN335" s="54"/>
      <c r="AT335" s="54"/>
    </row>
    <row r="336" customFormat="false" ht="15" hidden="false" customHeight="false" outlineLevel="0" collapsed="false">
      <c r="A336" s="54"/>
      <c r="B336" s="54"/>
      <c r="D336" s="54"/>
      <c r="E336" s="54"/>
      <c r="F336" s="54"/>
      <c r="H336" s="54"/>
      <c r="I336" s="54"/>
      <c r="J336" s="54"/>
      <c r="K336" s="54"/>
      <c r="L336" s="54"/>
      <c r="M336" s="54"/>
      <c r="N336" s="54"/>
      <c r="O336" s="54"/>
      <c r="R336" s="54"/>
      <c r="S336" s="54"/>
      <c r="T336" s="54"/>
      <c r="U336" s="54"/>
      <c r="V336" s="54"/>
      <c r="W336" s="54"/>
      <c r="X336" s="54"/>
      <c r="Y336" s="54"/>
      <c r="AC336" s="54"/>
      <c r="AD336" s="54"/>
      <c r="AH336" s="54"/>
      <c r="AI336" s="54"/>
      <c r="AJ336" s="54"/>
      <c r="AK336" s="54"/>
      <c r="AL336" s="54"/>
      <c r="AM336" s="54"/>
      <c r="AN336" s="54"/>
      <c r="AT336" s="54"/>
    </row>
    <row r="337" customFormat="false" ht="15" hidden="false" customHeight="false" outlineLevel="0" collapsed="false">
      <c r="A337" s="54"/>
      <c r="B337" s="54"/>
      <c r="D337" s="54"/>
      <c r="E337" s="54"/>
      <c r="F337" s="54"/>
      <c r="H337" s="54"/>
      <c r="I337" s="54"/>
      <c r="J337" s="54"/>
      <c r="K337" s="54"/>
      <c r="L337" s="54"/>
      <c r="M337" s="54"/>
      <c r="N337" s="54"/>
      <c r="O337" s="54"/>
      <c r="R337" s="54"/>
      <c r="S337" s="54"/>
      <c r="T337" s="54"/>
      <c r="U337" s="54"/>
      <c r="V337" s="54"/>
      <c r="W337" s="54"/>
      <c r="X337" s="54"/>
      <c r="Y337" s="54"/>
      <c r="AC337" s="54"/>
      <c r="AD337" s="54"/>
      <c r="AH337" s="54"/>
      <c r="AI337" s="54"/>
      <c r="AJ337" s="54"/>
      <c r="AK337" s="54"/>
      <c r="AL337" s="54"/>
      <c r="AM337" s="54"/>
      <c r="AN337" s="54"/>
      <c r="AT337" s="54"/>
    </row>
    <row r="338" customFormat="false" ht="15" hidden="false" customHeight="false" outlineLevel="0" collapsed="false">
      <c r="A338" s="54"/>
      <c r="B338" s="54"/>
      <c r="D338" s="54"/>
      <c r="E338" s="54"/>
      <c r="F338" s="54"/>
      <c r="H338" s="54"/>
      <c r="I338" s="54"/>
      <c r="J338" s="54"/>
      <c r="K338" s="54"/>
      <c r="L338" s="54"/>
      <c r="M338" s="54"/>
      <c r="N338" s="54"/>
      <c r="O338" s="54"/>
      <c r="R338" s="54"/>
      <c r="S338" s="54"/>
      <c r="T338" s="54"/>
      <c r="U338" s="54"/>
      <c r="V338" s="54"/>
      <c r="W338" s="54"/>
      <c r="X338" s="54"/>
      <c r="Y338" s="54"/>
      <c r="AC338" s="54"/>
      <c r="AD338" s="54"/>
      <c r="AH338" s="54"/>
      <c r="AI338" s="54"/>
      <c r="AJ338" s="54"/>
      <c r="AK338" s="54"/>
      <c r="AL338" s="54"/>
      <c r="AM338" s="54"/>
      <c r="AN338" s="54"/>
      <c r="AT338" s="54"/>
    </row>
    <row r="339" customFormat="false" ht="15" hidden="false" customHeight="false" outlineLevel="0" collapsed="false">
      <c r="A339" s="54"/>
      <c r="B339" s="54"/>
      <c r="D339" s="54"/>
      <c r="E339" s="54"/>
      <c r="F339" s="54"/>
      <c r="H339" s="54"/>
      <c r="I339" s="54"/>
      <c r="J339" s="54"/>
      <c r="K339" s="54"/>
      <c r="L339" s="54"/>
      <c r="M339" s="54"/>
      <c r="N339" s="54"/>
      <c r="O339" s="54"/>
      <c r="R339" s="54"/>
      <c r="S339" s="54"/>
      <c r="T339" s="54"/>
      <c r="U339" s="54"/>
      <c r="V339" s="54"/>
      <c r="W339" s="54"/>
      <c r="X339" s="54"/>
      <c r="Y339" s="54"/>
      <c r="AC339" s="54"/>
      <c r="AD339" s="54"/>
      <c r="AH339" s="54"/>
      <c r="AI339" s="54"/>
      <c r="AJ339" s="54"/>
      <c r="AK339" s="54"/>
      <c r="AL339" s="54"/>
      <c r="AM339" s="54"/>
      <c r="AN339" s="54"/>
      <c r="AT339" s="54"/>
    </row>
    <row r="340" customFormat="false" ht="15" hidden="false" customHeight="false" outlineLevel="0" collapsed="false">
      <c r="A340" s="54"/>
      <c r="B340" s="54"/>
      <c r="D340" s="54"/>
      <c r="E340" s="54"/>
      <c r="F340" s="54"/>
      <c r="H340" s="54"/>
      <c r="I340" s="54"/>
      <c r="J340" s="54"/>
      <c r="K340" s="54"/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X340" s="54"/>
      <c r="Y340" s="54"/>
      <c r="AC340" s="54"/>
      <c r="AD340" s="54"/>
      <c r="AH340" s="54"/>
      <c r="AI340" s="54"/>
      <c r="AJ340" s="54"/>
      <c r="AK340" s="54"/>
      <c r="AL340" s="54"/>
      <c r="AM340" s="54"/>
      <c r="AN340" s="54"/>
      <c r="AT340" s="54"/>
    </row>
    <row r="341" customFormat="false" ht="15" hidden="false" customHeight="false" outlineLevel="0" collapsed="false">
      <c r="A341" s="54"/>
      <c r="B341" s="54"/>
      <c r="D341" s="54"/>
      <c r="E341" s="54"/>
      <c r="F341" s="54"/>
      <c r="H341" s="54"/>
      <c r="I341" s="54"/>
      <c r="J341" s="54"/>
      <c r="K341" s="54"/>
      <c r="L341" s="54"/>
      <c r="M341" s="54"/>
      <c r="N341" s="54"/>
      <c r="O341" s="54"/>
      <c r="R341" s="54"/>
      <c r="S341" s="54"/>
      <c r="T341" s="54"/>
      <c r="U341" s="54"/>
      <c r="V341" s="54"/>
      <c r="W341" s="54"/>
      <c r="X341" s="54"/>
      <c r="Y341" s="54"/>
      <c r="AC341" s="54"/>
      <c r="AD341" s="54"/>
      <c r="AH341" s="54"/>
      <c r="AI341" s="54"/>
      <c r="AJ341" s="54"/>
      <c r="AK341" s="54"/>
      <c r="AL341" s="54"/>
      <c r="AM341" s="54"/>
      <c r="AN341" s="54"/>
      <c r="AT341" s="54"/>
    </row>
    <row r="342" customFormat="false" ht="15" hidden="false" customHeight="false" outlineLevel="0" collapsed="false">
      <c r="A342" s="54"/>
      <c r="B342" s="54"/>
      <c r="D342" s="54"/>
      <c r="E342" s="54"/>
      <c r="F342" s="54"/>
      <c r="H342" s="54"/>
      <c r="I342" s="54"/>
      <c r="J342" s="54"/>
      <c r="K342" s="54"/>
      <c r="L342" s="54"/>
      <c r="M342" s="54"/>
      <c r="N342" s="54"/>
      <c r="O342" s="54"/>
      <c r="R342" s="54"/>
      <c r="S342" s="54"/>
      <c r="T342" s="54"/>
      <c r="U342" s="54"/>
      <c r="V342" s="54"/>
      <c r="W342" s="54"/>
      <c r="X342" s="54"/>
      <c r="Y342" s="54"/>
      <c r="AC342" s="54"/>
      <c r="AD342" s="54"/>
      <c r="AH342" s="54"/>
      <c r="AI342" s="54"/>
      <c r="AJ342" s="54"/>
      <c r="AK342" s="54"/>
      <c r="AL342" s="54"/>
      <c r="AM342" s="54"/>
      <c r="AN342" s="54"/>
      <c r="AT342" s="54"/>
    </row>
    <row r="343" customFormat="false" ht="15" hidden="false" customHeight="false" outlineLevel="0" collapsed="false">
      <c r="A343" s="54"/>
      <c r="B343" s="54"/>
      <c r="D343" s="54"/>
      <c r="E343" s="54"/>
      <c r="F343" s="54"/>
      <c r="H343" s="54"/>
      <c r="I343" s="54"/>
      <c r="J343" s="54"/>
      <c r="K343" s="54"/>
      <c r="L343" s="54"/>
      <c r="M343" s="54"/>
      <c r="N343" s="54"/>
      <c r="O343" s="54"/>
      <c r="R343" s="54"/>
      <c r="S343" s="54"/>
      <c r="T343" s="54"/>
      <c r="U343" s="54"/>
      <c r="V343" s="54"/>
      <c r="W343" s="54"/>
      <c r="X343" s="54"/>
      <c r="Y343" s="54"/>
      <c r="AC343" s="54"/>
      <c r="AD343" s="54"/>
      <c r="AH343" s="54"/>
      <c r="AI343" s="54"/>
      <c r="AJ343" s="54"/>
      <c r="AK343" s="54"/>
      <c r="AL343" s="54"/>
      <c r="AM343" s="54"/>
      <c r="AN343" s="54"/>
      <c r="AT343" s="54"/>
    </row>
    <row r="344" customFormat="false" ht="15" hidden="false" customHeight="false" outlineLevel="0" collapsed="false">
      <c r="A344" s="54"/>
      <c r="B344" s="54"/>
      <c r="D344" s="54"/>
      <c r="E344" s="54"/>
      <c r="F344" s="54"/>
      <c r="H344" s="54"/>
      <c r="I344" s="54"/>
      <c r="J344" s="54"/>
      <c r="K344" s="54"/>
      <c r="L344" s="54"/>
      <c r="M344" s="54"/>
      <c r="N344" s="54"/>
      <c r="O344" s="54"/>
      <c r="R344" s="54"/>
      <c r="S344" s="54"/>
      <c r="T344" s="54"/>
      <c r="U344" s="54"/>
      <c r="V344" s="54"/>
      <c r="W344" s="54"/>
      <c r="X344" s="54"/>
      <c r="Y344" s="54"/>
      <c r="AC344" s="54"/>
      <c r="AD344" s="54"/>
      <c r="AH344" s="54"/>
      <c r="AI344" s="54"/>
      <c r="AJ344" s="54"/>
      <c r="AK344" s="54"/>
      <c r="AL344" s="54"/>
      <c r="AM344" s="54"/>
      <c r="AN344" s="54"/>
      <c r="AT344" s="54"/>
    </row>
    <row r="345" customFormat="false" ht="15" hidden="false" customHeight="false" outlineLevel="0" collapsed="false">
      <c r="A345" s="54"/>
      <c r="B345" s="54"/>
      <c r="D345" s="54"/>
      <c r="E345" s="54"/>
      <c r="F345" s="54"/>
      <c r="H345" s="54"/>
      <c r="I345" s="54"/>
      <c r="J345" s="54"/>
      <c r="K345" s="54"/>
      <c r="L345" s="54"/>
      <c r="M345" s="54"/>
      <c r="N345" s="54"/>
      <c r="O345" s="54"/>
      <c r="R345" s="54"/>
      <c r="S345" s="54"/>
      <c r="T345" s="54"/>
      <c r="U345" s="54"/>
      <c r="V345" s="54"/>
      <c r="W345" s="54"/>
      <c r="X345" s="54"/>
      <c r="Y345" s="54"/>
      <c r="AC345" s="54"/>
      <c r="AD345" s="54"/>
      <c r="AH345" s="54"/>
      <c r="AI345" s="54"/>
      <c r="AJ345" s="54"/>
      <c r="AK345" s="54"/>
      <c r="AL345" s="54"/>
      <c r="AM345" s="54"/>
      <c r="AN345" s="54"/>
      <c r="AT345" s="54"/>
    </row>
    <row r="346" customFormat="false" ht="15" hidden="false" customHeight="false" outlineLevel="0" collapsed="false">
      <c r="A346" s="54"/>
      <c r="B346" s="54"/>
      <c r="D346" s="54"/>
      <c r="E346" s="54"/>
      <c r="F346" s="54"/>
      <c r="H346" s="54"/>
      <c r="I346" s="54"/>
      <c r="J346" s="54"/>
      <c r="K346" s="54"/>
      <c r="L346" s="54"/>
      <c r="M346" s="54"/>
      <c r="N346" s="54"/>
      <c r="O346" s="54"/>
      <c r="R346" s="54"/>
      <c r="S346" s="54"/>
      <c r="T346" s="54"/>
      <c r="U346" s="54"/>
      <c r="V346" s="54"/>
      <c r="W346" s="54"/>
      <c r="X346" s="54"/>
      <c r="Y346" s="54"/>
      <c r="AC346" s="54"/>
      <c r="AD346" s="54"/>
      <c r="AH346" s="54"/>
      <c r="AI346" s="54"/>
      <c r="AJ346" s="54"/>
      <c r="AK346" s="54"/>
      <c r="AL346" s="54"/>
      <c r="AM346" s="54"/>
      <c r="AN346" s="54"/>
      <c r="AT346" s="54"/>
    </row>
    <row r="347" customFormat="false" ht="15" hidden="false" customHeight="false" outlineLevel="0" collapsed="false">
      <c r="A347" s="54"/>
      <c r="B347" s="54"/>
      <c r="D347" s="54"/>
      <c r="E347" s="54"/>
      <c r="F347" s="54"/>
      <c r="H347" s="54"/>
      <c r="I347" s="54"/>
      <c r="J347" s="54"/>
      <c r="K347" s="54"/>
      <c r="L347" s="54"/>
      <c r="M347" s="54"/>
      <c r="N347" s="54"/>
      <c r="O347" s="54"/>
      <c r="R347" s="54"/>
      <c r="S347" s="54"/>
      <c r="T347" s="54"/>
      <c r="U347" s="54"/>
      <c r="V347" s="54"/>
      <c r="W347" s="54"/>
      <c r="X347" s="54"/>
      <c r="Y347" s="54"/>
      <c r="AC347" s="54"/>
      <c r="AD347" s="54"/>
      <c r="AH347" s="54"/>
      <c r="AI347" s="54"/>
      <c r="AJ347" s="54"/>
      <c r="AK347" s="54"/>
      <c r="AL347" s="54"/>
      <c r="AM347" s="54"/>
      <c r="AN347" s="54"/>
      <c r="AT347" s="54"/>
    </row>
    <row r="348" customFormat="false" ht="15" hidden="false" customHeight="false" outlineLevel="0" collapsed="false">
      <c r="A348" s="54"/>
      <c r="B348" s="54"/>
      <c r="D348" s="54"/>
      <c r="E348" s="54"/>
      <c r="F348" s="54"/>
      <c r="H348" s="54"/>
      <c r="I348" s="54"/>
      <c r="J348" s="54"/>
      <c r="K348" s="54"/>
      <c r="L348" s="54"/>
      <c r="M348" s="54"/>
      <c r="N348" s="54"/>
      <c r="O348" s="54"/>
      <c r="R348" s="54"/>
      <c r="S348" s="54"/>
      <c r="T348" s="54"/>
      <c r="U348" s="54"/>
      <c r="V348" s="54"/>
      <c r="W348" s="54"/>
      <c r="X348" s="54"/>
      <c r="Y348" s="54"/>
      <c r="AC348" s="54"/>
      <c r="AD348" s="54"/>
      <c r="AH348" s="54"/>
      <c r="AI348" s="54"/>
      <c r="AJ348" s="54"/>
      <c r="AK348" s="54"/>
      <c r="AL348" s="54"/>
      <c r="AM348" s="54"/>
      <c r="AN348" s="54"/>
      <c r="AT348" s="54"/>
    </row>
    <row r="349" customFormat="false" ht="15" hidden="false" customHeight="false" outlineLevel="0" collapsed="false">
      <c r="A349" s="54"/>
      <c r="B349" s="54"/>
      <c r="D349" s="54"/>
      <c r="E349" s="54"/>
      <c r="F349" s="54"/>
      <c r="H349" s="54"/>
      <c r="I349" s="54"/>
      <c r="J349" s="54"/>
      <c r="K349" s="54"/>
      <c r="L349" s="54"/>
      <c r="M349" s="54"/>
      <c r="N349" s="54"/>
      <c r="O349" s="54"/>
      <c r="R349" s="54"/>
      <c r="S349" s="54"/>
      <c r="T349" s="54"/>
      <c r="U349" s="54"/>
      <c r="V349" s="54"/>
      <c r="W349" s="54"/>
      <c r="X349" s="54"/>
      <c r="Y349" s="54"/>
      <c r="AC349" s="54"/>
      <c r="AD349" s="54"/>
      <c r="AH349" s="54"/>
      <c r="AI349" s="54"/>
      <c r="AJ349" s="54"/>
      <c r="AK349" s="54"/>
      <c r="AL349" s="54"/>
      <c r="AM349" s="54"/>
      <c r="AN349" s="54"/>
      <c r="AT349" s="54"/>
    </row>
    <row r="350" customFormat="false" ht="15" hidden="false" customHeight="false" outlineLevel="0" collapsed="false">
      <c r="A350" s="54"/>
      <c r="B350" s="54"/>
      <c r="D350" s="54"/>
      <c r="E350" s="54"/>
      <c r="F350" s="54"/>
      <c r="H350" s="54"/>
      <c r="I350" s="54"/>
      <c r="J350" s="54"/>
      <c r="K350" s="54"/>
      <c r="L350" s="54"/>
      <c r="M350" s="54"/>
      <c r="N350" s="54"/>
      <c r="O350" s="54"/>
      <c r="R350" s="54"/>
      <c r="S350" s="54"/>
      <c r="T350" s="54"/>
      <c r="U350" s="54"/>
      <c r="V350" s="54"/>
      <c r="W350" s="54"/>
      <c r="X350" s="54"/>
      <c r="Y350" s="54"/>
      <c r="AC350" s="54"/>
      <c r="AD350" s="54"/>
      <c r="AH350" s="54"/>
      <c r="AI350" s="54"/>
      <c r="AJ350" s="54"/>
      <c r="AK350" s="54"/>
      <c r="AL350" s="54"/>
      <c r="AM350" s="54"/>
      <c r="AN350" s="54"/>
      <c r="AT350" s="54"/>
    </row>
    <row r="351" customFormat="false" ht="15" hidden="false" customHeight="false" outlineLevel="0" collapsed="false">
      <c r="A351" s="54"/>
      <c r="B351" s="54"/>
      <c r="D351" s="54"/>
      <c r="E351" s="54"/>
      <c r="F351" s="54"/>
      <c r="H351" s="54"/>
      <c r="I351" s="54"/>
      <c r="J351" s="54"/>
      <c r="K351" s="54"/>
      <c r="L351" s="54"/>
      <c r="M351" s="54"/>
      <c r="N351" s="54"/>
      <c r="O351" s="54"/>
      <c r="R351" s="54"/>
      <c r="S351" s="54"/>
      <c r="T351" s="54"/>
      <c r="U351" s="54"/>
      <c r="V351" s="54"/>
      <c r="W351" s="54"/>
      <c r="X351" s="54"/>
      <c r="Y351" s="54"/>
      <c r="AC351" s="54"/>
      <c r="AD351" s="54"/>
      <c r="AH351" s="54"/>
      <c r="AI351" s="54"/>
      <c r="AJ351" s="54"/>
      <c r="AK351" s="54"/>
      <c r="AL351" s="54"/>
      <c r="AM351" s="54"/>
      <c r="AN351" s="54"/>
      <c r="AT351" s="54"/>
    </row>
    <row r="352" customFormat="false" ht="15" hidden="false" customHeight="false" outlineLevel="0" collapsed="false">
      <c r="A352" s="54"/>
      <c r="B352" s="54"/>
      <c r="D352" s="54"/>
      <c r="E352" s="54"/>
      <c r="F352" s="54"/>
      <c r="H352" s="54"/>
      <c r="I352" s="54"/>
      <c r="J352" s="54"/>
      <c r="K352" s="54"/>
      <c r="L352" s="54"/>
      <c r="M352" s="54"/>
      <c r="N352" s="54"/>
      <c r="O352" s="54"/>
      <c r="R352" s="54"/>
      <c r="S352" s="54"/>
      <c r="T352" s="54"/>
      <c r="U352" s="54"/>
      <c r="V352" s="54"/>
      <c r="W352" s="54"/>
      <c r="X352" s="54"/>
      <c r="Y352" s="54"/>
      <c r="AC352" s="54"/>
      <c r="AD352" s="54"/>
      <c r="AH352" s="54"/>
      <c r="AI352" s="54"/>
      <c r="AJ352" s="54"/>
      <c r="AK352" s="54"/>
      <c r="AL352" s="54"/>
      <c r="AM352" s="54"/>
      <c r="AN352" s="54"/>
      <c r="AT352" s="54"/>
    </row>
    <row r="353" customFormat="false" ht="15" hidden="false" customHeight="false" outlineLevel="0" collapsed="false">
      <c r="A353" s="54"/>
      <c r="B353" s="54"/>
      <c r="D353" s="54"/>
      <c r="E353" s="54"/>
      <c r="F353" s="54"/>
      <c r="H353" s="54"/>
      <c r="I353" s="54"/>
      <c r="J353" s="54"/>
      <c r="K353" s="54"/>
      <c r="L353" s="54"/>
      <c r="M353" s="54"/>
      <c r="N353" s="54"/>
      <c r="O353" s="54"/>
      <c r="R353" s="54"/>
      <c r="S353" s="54"/>
      <c r="T353" s="54"/>
      <c r="U353" s="54"/>
      <c r="V353" s="54"/>
      <c r="W353" s="54"/>
      <c r="X353" s="54"/>
      <c r="Y353" s="54"/>
      <c r="AC353" s="54"/>
      <c r="AD353" s="54"/>
      <c r="AH353" s="54"/>
      <c r="AI353" s="54"/>
      <c r="AJ353" s="54"/>
      <c r="AK353" s="54"/>
      <c r="AL353" s="54"/>
      <c r="AM353" s="54"/>
      <c r="AN353" s="54"/>
      <c r="AT353" s="54"/>
    </row>
    <row r="354" customFormat="false" ht="15" hidden="false" customHeight="false" outlineLevel="0" collapsed="false">
      <c r="A354" s="54"/>
      <c r="B354" s="54"/>
      <c r="D354" s="54"/>
      <c r="E354" s="54"/>
      <c r="F354" s="54"/>
      <c r="H354" s="54"/>
      <c r="I354" s="54"/>
      <c r="J354" s="54"/>
      <c r="K354" s="54"/>
      <c r="L354" s="54"/>
      <c r="M354" s="54"/>
      <c r="N354" s="54"/>
      <c r="O354" s="54"/>
      <c r="R354" s="54"/>
      <c r="S354" s="54"/>
      <c r="T354" s="54"/>
      <c r="U354" s="54"/>
      <c r="V354" s="54"/>
      <c r="W354" s="54"/>
      <c r="X354" s="54"/>
      <c r="Y354" s="54"/>
      <c r="AC354" s="54"/>
      <c r="AD354" s="54"/>
      <c r="AH354" s="54"/>
      <c r="AI354" s="54"/>
      <c r="AJ354" s="54"/>
      <c r="AK354" s="54"/>
      <c r="AL354" s="54"/>
      <c r="AM354" s="54"/>
      <c r="AN354" s="54"/>
      <c r="AT354" s="54"/>
    </row>
    <row r="355" customFormat="false" ht="15" hidden="false" customHeight="false" outlineLevel="0" collapsed="false">
      <c r="A355" s="54"/>
      <c r="B355" s="54"/>
      <c r="D355" s="54"/>
      <c r="E355" s="54"/>
      <c r="F355" s="54"/>
      <c r="H355" s="54"/>
      <c r="I355" s="54"/>
      <c r="J355" s="54"/>
      <c r="K355" s="54"/>
      <c r="L355" s="54"/>
      <c r="M355" s="54"/>
      <c r="N355" s="54"/>
      <c r="O355" s="54"/>
      <c r="R355" s="54"/>
      <c r="S355" s="54"/>
      <c r="T355" s="54"/>
      <c r="U355" s="54"/>
      <c r="V355" s="54"/>
      <c r="W355" s="54"/>
      <c r="X355" s="54"/>
      <c r="Y355" s="54"/>
      <c r="AC355" s="54"/>
      <c r="AD355" s="54"/>
      <c r="AH355" s="54"/>
      <c r="AI355" s="54"/>
      <c r="AJ355" s="54"/>
      <c r="AK355" s="54"/>
      <c r="AL355" s="54"/>
      <c r="AM355" s="54"/>
      <c r="AN355" s="54"/>
      <c r="AT355" s="54"/>
    </row>
    <row r="356" customFormat="false" ht="15" hidden="false" customHeight="false" outlineLevel="0" collapsed="false">
      <c r="A356" s="54"/>
      <c r="B356" s="54"/>
      <c r="D356" s="54"/>
      <c r="E356" s="54"/>
      <c r="F356" s="54"/>
      <c r="H356" s="54"/>
      <c r="I356" s="54"/>
      <c r="J356" s="54"/>
      <c r="K356" s="54"/>
      <c r="L356" s="54"/>
      <c r="M356" s="54"/>
      <c r="N356" s="54"/>
      <c r="O356" s="54"/>
      <c r="R356" s="54"/>
      <c r="S356" s="54"/>
      <c r="T356" s="54"/>
      <c r="U356" s="54"/>
      <c r="V356" s="54"/>
      <c r="W356" s="54"/>
      <c r="X356" s="54"/>
      <c r="Y356" s="54"/>
      <c r="AC356" s="54"/>
      <c r="AD356" s="54"/>
      <c r="AH356" s="54"/>
      <c r="AI356" s="54"/>
      <c r="AJ356" s="54"/>
      <c r="AK356" s="54"/>
      <c r="AL356" s="54"/>
      <c r="AM356" s="54"/>
      <c r="AN356" s="54"/>
      <c r="AT356" s="54"/>
    </row>
    <row r="357" customFormat="false" ht="15" hidden="false" customHeight="false" outlineLevel="0" collapsed="false">
      <c r="A357" s="54"/>
      <c r="B357" s="54"/>
      <c r="D357" s="54"/>
      <c r="E357" s="54"/>
      <c r="F357" s="54"/>
      <c r="H357" s="54"/>
      <c r="I357" s="54"/>
      <c r="J357" s="54"/>
      <c r="K357" s="54"/>
      <c r="L357" s="54"/>
      <c r="M357" s="54"/>
      <c r="N357" s="54"/>
      <c r="O357" s="54"/>
      <c r="R357" s="54"/>
      <c r="S357" s="54"/>
      <c r="T357" s="54"/>
      <c r="U357" s="54"/>
      <c r="V357" s="54"/>
      <c r="W357" s="54"/>
      <c r="X357" s="54"/>
      <c r="Y357" s="54"/>
      <c r="AC357" s="54"/>
      <c r="AD357" s="54"/>
      <c r="AH357" s="54"/>
      <c r="AI357" s="54"/>
      <c r="AJ357" s="54"/>
      <c r="AK357" s="54"/>
      <c r="AL357" s="54"/>
      <c r="AM357" s="54"/>
      <c r="AN357" s="54"/>
      <c r="AT357" s="54"/>
    </row>
    <row r="358" customFormat="false" ht="15" hidden="false" customHeight="false" outlineLevel="0" collapsed="false">
      <c r="A358" s="54"/>
      <c r="B358" s="54"/>
      <c r="D358" s="54"/>
      <c r="E358" s="54"/>
      <c r="F358" s="54"/>
      <c r="H358" s="54"/>
      <c r="I358" s="54"/>
      <c r="J358" s="54"/>
      <c r="K358" s="54"/>
      <c r="L358" s="54"/>
      <c r="M358" s="54"/>
      <c r="N358" s="54"/>
      <c r="O358" s="54"/>
      <c r="R358" s="54"/>
      <c r="S358" s="54"/>
      <c r="T358" s="54"/>
      <c r="U358" s="54"/>
      <c r="V358" s="54"/>
      <c r="W358" s="54"/>
      <c r="X358" s="54"/>
      <c r="Y358" s="54"/>
      <c r="AC358" s="54"/>
      <c r="AD358" s="54"/>
      <c r="AH358" s="54"/>
      <c r="AI358" s="54"/>
      <c r="AJ358" s="54"/>
      <c r="AK358" s="54"/>
      <c r="AL358" s="54"/>
      <c r="AM358" s="54"/>
      <c r="AN358" s="54"/>
      <c r="AT358" s="54"/>
    </row>
    <row r="359" customFormat="false" ht="15" hidden="false" customHeight="false" outlineLevel="0" collapsed="false">
      <c r="A359" s="54"/>
      <c r="B359" s="54"/>
      <c r="D359" s="54"/>
      <c r="E359" s="54"/>
      <c r="F359" s="54"/>
      <c r="H359" s="54"/>
      <c r="I359" s="54"/>
      <c r="J359" s="54"/>
      <c r="K359" s="54"/>
      <c r="L359" s="54"/>
      <c r="M359" s="54"/>
      <c r="N359" s="54"/>
      <c r="O359" s="54"/>
      <c r="R359" s="54"/>
      <c r="S359" s="54"/>
      <c r="T359" s="54"/>
      <c r="U359" s="54"/>
      <c r="V359" s="54"/>
      <c r="W359" s="54"/>
      <c r="X359" s="54"/>
      <c r="Y359" s="54"/>
      <c r="AC359" s="54"/>
      <c r="AD359" s="54"/>
      <c r="AH359" s="54"/>
      <c r="AI359" s="54"/>
      <c r="AJ359" s="54"/>
      <c r="AK359" s="54"/>
      <c r="AL359" s="54"/>
      <c r="AM359" s="54"/>
      <c r="AN359" s="54"/>
      <c r="AT359" s="54"/>
    </row>
    <row r="360" customFormat="false" ht="15" hidden="false" customHeight="false" outlineLevel="0" collapsed="false">
      <c r="A360" s="54"/>
      <c r="B360" s="54"/>
      <c r="D360" s="54"/>
      <c r="E360" s="54"/>
      <c r="F360" s="54"/>
      <c r="H360" s="54"/>
      <c r="I360" s="54"/>
      <c r="J360" s="54"/>
      <c r="K360" s="54"/>
      <c r="L360" s="54"/>
      <c r="M360" s="54"/>
      <c r="N360" s="54"/>
      <c r="O360" s="54"/>
      <c r="R360" s="54"/>
      <c r="S360" s="54"/>
      <c r="T360" s="54"/>
      <c r="U360" s="54"/>
      <c r="V360" s="54"/>
      <c r="W360" s="54"/>
      <c r="X360" s="54"/>
      <c r="Y360" s="54"/>
      <c r="AC360" s="54"/>
      <c r="AD360" s="54"/>
      <c r="AH360" s="54"/>
      <c r="AI360" s="54"/>
      <c r="AJ360" s="54"/>
      <c r="AK360" s="54"/>
      <c r="AL360" s="54"/>
      <c r="AM360" s="54"/>
      <c r="AN360" s="54"/>
      <c r="AT360" s="54"/>
    </row>
    <row r="361" customFormat="false" ht="15" hidden="false" customHeight="false" outlineLevel="0" collapsed="false">
      <c r="A361" s="54"/>
      <c r="B361" s="54"/>
      <c r="D361" s="54"/>
      <c r="E361" s="54"/>
      <c r="F361" s="54"/>
      <c r="H361" s="54"/>
      <c r="I361" s="54"/>
      <c r="J361" s="54"/>
      <c r="K361" s="54"/>
      <c r="L361" s="54"/>
      <c r="M361" s="54"/>
      <c r="N361" s="54"/>
      <c r="O361" s="54"/>
      <c r="R361" s="54"/>
      <c r="S361" s="54"/>
      <c r="T361" s="54"/>
      <c r="U361" s="54"/>
      <c r="V361" s="54"/>
      <c r="W361" s="54"/>
      <c r="X361" s="54"/>
      <c r="Y361" s="54"/>
      <c r="AC361" s="54"/>
      <c r="AD361" s="54"/>
      <c r="AH361" s="54"/>
      <c r="AI361" s="54"/>
      <c r="AJ361" s="54"/>
      <c r="AK361" s="54"/>
      <c r="AL361" s="54"/>
      <c r="AM361" s="54"/>
      <c r="AN361" s="54"/>
      <c r="AT361" s="54"/>
    </row>
    <row r="362" customFormat="false" ht="15" hidden="false" customHeight="false" outlineLevel="0" collapsed="false">
      <c r="A362" s="54"/>
      <c r="B362" s="54"/>
      <c r="D362" s="54"/>
      <c r="E362" s="54"/>
      <c r="F362" s="54"/>
      <c r="H362" s="54"/>
      <c r="I362" s="54"/>
      <c r="J362" s="54"/>
      <c r="K362" s="54"/>
      <c r="L362" s="54"/>
      <c r="M362" s="54"/>
      <c r="N362" s="54"/>
      <c r="O362" s="54"/>
      <c r="R362" s="54"/>
      <c r="S362" s="54"/>
      <c r="T362" s="54"/>
      <c r="U362" s="54"/>
      <c r="V362" s="54"/>
      <c r="W362" s="54"/>
      <c r="X362" s="54"/>
      <c r="Y362" s="54"/>
      <c r="AC362" s="54"/>
      <c r="AD362" s="54"/>
      <c r="AH362" s="54"/>
      <c r="AI362" s="54"/>
      <c r="AJ362" s="54"/>
      <c r="AK362" s="54"/>
      <c r="AL362" s="54"/>
      <c r="AM362" s="54"/>
      <c r="AN362" s="54"/>
      <c r="AT362" s="54"/>
    </row>
    <row r="363" customFormat="false" ht="15" hidden="false" customHeight="false" outlineLevel="0" collapsed="false">
      <c r="A363" s="54"/>
      <c r="B363" s="54"/>
      <c r="D363" s="54"/>
      <c r="E363" s="54"/>
      <c r="F363" s="54"/>
      <c r="H363" s="54"/>
      <c r="I363" s="54"/>
      <c r="J363" s="54"/>
      <c r="K363" s="54"/>
      <c r="L363" s="54"/>
      <c r="M363" s="54"/>
      <c r="N363" s="54"/>
      <c r="O363" s="54"/>
      <c r="R363" s="54"/>
      <c r="S363" s="54"/>
      <c r="T363" s="54"/>
      <c r="U363" s="54"/>
      <c r="V363" s="54"/>
      <c r="W363" s="54"/>
      <c r="X363" s="54"/>
      <c r="Y363" s="54"/>
      <c r="AC363" s="54"/>
      <c r="AD363" s="54"/>
      <c r="AH363" s="54"/>
      <c r="AI363" s="54"/>
      <c r="AJ363" s="54"/>
      <c r="AK363" s="54"/>
      <c r="AL363" s="54"/>
      <c r="AM363" s="54"/>
      <c r="AN363" s="54"/>
      <c r="AT363" s="54"/>
    </row>
    <row r="364" customFormat="false" ht="15" hidden="false" customHeight="false" outlineLevel="0" collapsed="false">
      <c r="A364" s="54"/>
      <c r="B364" s="54"/>
      <c r="D364" s="54"/>
      <c r="E364" s="54"/>
      <c r="F364" s="54"/>
      <c r="H364" s="54"/>
      <c r="I364" s="54"/>
      <c r="J364" s="54"/>
      <c r="K364" s="54"/>
      <c r="L364" s="54"/>
      <c r="M364" s="54"/>
      <c r="N364" s="54"/>
      <c r="O364" s="54"/>
      <c r="R364" s="54"/>
      <c r="S364" s="54"/>
      <c r="T364" s="54"/>
      <c r="U364" s="54"/>
      <c r="V364" s="54"/>
      <c r="W364" s="54"/>
      <c r="X364" s="54"/>
      <c r="Y364" s="54"/>
      <c r="AC364" s="54"/>
      <c r="AD364" s="54"/>
      <c r="AH364" s="54"/>
      <c r="AI364" s="54"/>
      <c r="AJ364" s="54"/>
      <c r="AK364" s="54"/>
      <c r="AL364" s="54"/>
      <c r="AM364" s="54"/>
      <c r="AN364" s="54"/>
      <c r="AT364" s="54"/>
    </row>
    <row r="365" customFormat="false" ht="15" hidden="false" customHeight="false" outlineLevel="0" collapsed="false">
      <c r="A365" s="54"/>
      <c r="B365" s="54"/>
      <c r="D365" s="54"/>
      <c r="E365" s="54"/>
      <c r="F365" s="54"/>
      <c r="H365" s="54"/>
      <c r="I365" s="54"/>
      <c r="J365" s="54"/>
      <c r="K365" s="54"/>
      <c r="L365" s="54"/>
      <c r="M365" s="54"/>
      <c r="N365" s="54"/>
      <c r="O365" s="54"/>
      <c r="R365" s="54"/>
      <c r="S365" s="54"/>
      <c r="T365" s="54"/>
      <c r="U365" s="54"/>
      <c r="V365" s="54"/>
      <c r="W365" s="54"/>
      <c r="X365" s="54"/>
      <c r="Y365" s="54"/>
      <c r="AC365" s="54"/>
      <c r="AD365" s="54"/>
      <c r="AH365" s="54"/>
      <c r="AI365" s="54"/>
      <c r="AJ365" s="54"/>
      <c r="AK365" s="54"/>
      <c r="AL365" s="54"/>
      <c r="AM365" s="54"/>
      <c r="AN365" s="54"/>
      <c r="AT365" s="54"/>
    </row>
    <row r="366" customFormat="false" ht="15" hidden="false" customHeight="false" outlineLevel="0" collapsed="false">
      <c r="A366" s="54"/>
      <c r="B366" s="54"/>
      <c r="D366" s="54"/>
      <c r="E366" s="54"/>
      <c r="F366" s="54"/>
      <c r="H366" s="54"/>
      <c r="I366" s="54"/>
      <c r="J366" s="54"/>
      <c r="K366" s="54"/>
      <c r="L366" s="54"/>
      <c r="M366" s="54"/>
      <c r="N366" s="54"/>
      <c r="O366" s="54"/>
      <c r="R366" s="54"/>
      <c r="S366" s="54"/>
      <c r="T366" s="54"/>
      <c r="U366" s="54"/>
      <c r="V366" s="54"/>
      <c r="W366" s="54"/>
      <c r="X366" s="54"/>
      <c r="Y366" s="54"/>
      <c r="AC366" s="54"/>
      <c r="AD366" s="54"/>
      <c r="AH366" s="54"/>
      <c r="AI366" s="54"/>
      <c r="AJ366" s="54"/>
      <c r="AK366" s="54"/>
      <c r="AL366" s="54"/>
      <c r="AM366" s="54"/>
      <c r="AN366" s="54"/>
      <c r="AT366" s="54"/>
    </row>
    <row r="367" customFormat="false" ht="15" hidden="false" customHeight="false" outlineLevel="0" collapsed="false">
      <c r="A367" s="54"/>
      <c r="B367" s="54"/>
      <c r="D367" s="54"/>
      <c r="E367" s="54"/>
      <c r="F367" s="54"/>
      <c r="H367" s="54"/>
      <c r="I367" s="54"/>
      <c r="J367" s="54"/>
      <c r="K367" s="54"/>
      <c r="L367" s="54"/>
      <c r="M367" s="54"/>
      <c r="N367" s="54"/>
      <c r="O367" s="54"/>
      <c r="R367" s="54"/>
      <c r="S367" s="54"/>
      <c r="T367" s="54"/>
      <c r="U367" s="54"/>
      <c r="V367" s="54"/>
      <c r="W367" s="54"/>
      <c r="X367" s="54"/>
      <c r="Y367" s="54"/>
      <c r="AC367" s="54"/>
      <c r="AD367" s="54"/>
      <c r="AH367" s="54"/>
      <c r="AI367" s="54"/>
      <c r="AJ367" s="54"/>
      <c r="AK367" s="54"/>
      <c r="AL367" s="54"/>
      <c r="AM367" s="54"/>
      <c r="AN367" s="54"/>
      <c r="AT367" s="54"/>
    </row>
    <row r="368" customFormat="false" ht="15" hidden="false" customHeight="false" outlineLevel="0" collapsed="false">
      <c r="A368" s="54"/>
      <c r="B368" s="54"/>
      <c r="D368" s="54"/>
      <c r="E368" s="54"/>
      <c r="F368" s="54"/>
      <c r="H368" s="54"/>
      <c r="I368" s="54"/>
      <c r="J368" s="54"/>
      <c r="K368" s="54"/>
      <c r="L368" s="54"/>
      <c r="M368" s="54"/>
      <c r="N368" s="54"/>
      <c r="O368" s="54"/>
      <c r="R368" s="54"/>
      <c r="S368" s="54"/>
      <c r="T368" s="54"/>
      <c r="U368" s="54"/>
      <c r="V368" s="54"/>
      <c r="W368" s="54"/>
      <c r="X368" s="54"/>
      <c r="Y368" s="54"/>
      <c r="AC368" s="54"/>
      <c r="AD368" s="54"/>
      <c r="AH368" s="54"/>
      <c r="AI368" s="54"/>
      <c r="AJ368" s="54"/>
      <c r="AK368" s="54"/>
      <c r="AL368" s="54"/>
      <c r="AM368" s="54"/>
      <c r="AN368" s="54"/>
      <c r="AT368" s="54"/>
    </row>
    <row r="369" customFormat="false" ht="15" hidden="false" customHeight="false" outlineLevel="0" collapsed="false">
      <c r="A369" s="54"/>
      <c r="B369" s="54"/>
      <c r="D369" s="54"/>
      <c r="E369" s="54"/>
      <c r="F369" s="54"/>
      <c r="H369" s="54"/>
      <c r="I369" s="54"/>
      <c r="J369" s="54"/>
      <c r="K369" s="54"/>
      <c r="L369" s="54"/>
      <c r="M369" s="54"/>
      <c r="N369" s="54"/>
      <c r="O369" s="54"/>
      <c r="R369" s="54"/>
      <c r="S369" s="54"/>
      <c r="T369" s="54"/>
      <c r="U369" s="54"/>
      <c r="V369" s="54"/>
      <c r="W369" s="54"/>
      <c r="X369" s="54"/>
      <c r="Y369" s="54"/>
      <c r="AC369" s="54"/>
      <c r="AD369" s="54"/>
      <c r="AH369" s="54"/>
      <c r="AI369" s="54"/>
      <c r="AJ369" s="54"/>
      <c r="AK369" s="54"/>
      <c r="AL369" s="54"/>
      <c r="AM369" s="54"/>
      <c r="AN369" s="54"/>
      <c r="AT369" s="54"/>
    </row>
    <row r="370" customFormat="false" ht="15" hidden="false" customHeight="false" outlineLevel="0" collapsed="false">
      <c r="A370" s="54"/>
      <c r="B370" s="54"/>
      <c r="D370" s="54"/>
      <c r="E370" s="54"/>
      <c r="F370" s="54"/>
      <c r="H370" s="54"/>
      <c r="I370" s="54"/>
      <c r="J370" s="54"/>
      <c r="K370" s="54"/>
      <c r="L370" s="54"/>
      <c r="M370" s="54"/>
      <c r="N370" s="54"/>
      <c r="O370" s="54"/>
      <c r="R370" s="54"/>
      <c r="S370" s="54"/>
      <c r="T370" s="54"/>
      <c r="U370" s="54"/>
      <c r="V370" s="54"/>
      <c r="W370" s="54"/>
      <c r="X370" s="54"/>
      <c r="Y370" s="54"/>
      <c r="AC370" s="54"/>
      <c r="AD370" s="54"/>
      <c r="AH370" s="54"/>
      <c r="AI370" s="54"/>
      <c r="AJ370" s="54"/>
      <c r="AK370" s="54"/>
      <c r="AL370" s="54"/>
      <c r="AM370" s="54"/>
      <c r="AN370" s="54"/>
      <c r="AT370" s="54"/>
    </row>
    <row r="371" customFormat="false" ht="15" hidden="false" customHeight="false" outlineLevel="0" collapsed="false">
      <c r="A371" s="54"/>
      <c r="B371" s="54"/>
      <c r="D371" s="54"/>
      <c r="E371" s="54"/>
      <c r="F371" s="54"/>
      <c r="H371" s="54"/>
      <c r="I371" s="54"/>
      <c r="J371" s="54"/>
      <c r="K371" s="54"/>
      <c r="L371" s="54"/>
      <c r="M371" s="54"/>
      <c r="N371" s="54"/>
      <c r="O371" s="54"/>
      <c r="R371" s="54"/>
      <c r="S371" s="54"/>
      <c r="T371" s="54"/>
      <c r="U371" s="54"/>
      <c r="V371" s="54"/>
      <c r="W371" s="54"/>
      <c r="X371" s="54"/>
      <c r="Y371" s="54"/>
      <c r="AC371" s="54"/>
      <c r="AD371" s="54"/>
      <c r="AH371" s="54"/>
      <c r="AI371" s="54"/>
      <c r="AJ371" s="54"/>
      <c r="AK371" s="54"/>
      <c r="AL371" s="54"/>
      <c r="AM371" s="54"/>
      <c r="AN371" s="54"/>
      <c r="AT371" s="54"/>
    </row>
    <row r="372" customFormat="false" ht="15" hidden="false" customHeight="false" outlineLevel="0" collapsed="false">
      <c r="A372" s="54"/>
      <c r="B372" s="54"/>
      <c r="D372" s="54"/>
      <c r="E372" s="54"/>
      <c r="F372" s="54"/>
      <c r="H372" s="54"/>
      <c r="I372" s="54"/>
      <c r="J372" s="54"/>
      <c r="K372" s="54"/>
      <c r="L372" s="54"/>
      <c r="M372" s="54"/>
      <c r="N372" s="54"/>
      <c r="O372" s="54"/>
      <c r="R372" s="54"/>
      <c r="S372" s="54"/>
      <c r="T372" s="54"/>
      <c r="U372" s="54"/>
      <c r="V372" s="54"/>
      <c r="W372" s="54"/>
      <c r="X372" s="54"/>
      <c r="Y372" s="54"/>
      <c r="AC372" s="54"/>
      <c r="AD372" s="54"/>
      <c r="AH372" s="54"/>
      <c r="AI372" s="54"/>
      <c r="AJ372" s="54"/>
      <c r="AK372" s="54"/>
      <c r="AL372" s="54"/>
      <c r="AM372" s="54"/>
      <c r="AN372" s="54"/>
      <c r="AT372" s="54"/>
    </row>
    <row r="373" customFormat="false" ht="15" hidden="false" customHeight="false" outlineLevel="0" collapsed="false">
      <c r="A373" s="54"/>
      <c r="B373" s="54"/>
      <c r="D373" s="54"/>
      <c r="E373" s="54"/>
      <c r="F373" s="54"/>
      <c r="H373" s="54"/>
      <c r="I373" s="54"/>
      <c r="J373" s="54"/>
      <c r="K373" s="54"/>
      <c r="L373" s="54"/>
      <c r="M373" s="54"/>
      <c r="N373" s="54"/>
      <c r="O373" s="54"/>
      <c r="R373" s="54"/>
      <c r="S373" s="54"/>
      <c r="T373" s="54"/>
      <c r="U373" s="54"/>
      <c r="V373" s="54"/>
      <c r="W373" s="54"/>
      <c r="X373" s="54"/>
      <c r="Y373" s="54"/>
      <c r="AC373" s="54"/>
      <c r="AD373" s="54"/>
      <c r="AH373" s="54"/>
      <c r="AI373" s="54"/>
      <c r="AJ373" s="54"/>
      <c r="AK373" s="54"/>
      <c r="AL373" s="54"/>
      <c r="AM373" s="54"/>
      <c r="AN373" s="54"/>
      <c r="AT373" s="54"/>
    </row>
    <row r="374" customFormat="false" ht="15" hidden="false" customHeight="false" outlineLevel="0" collapsed="false">
      <c r="A374" s="54"/>
      <c r="B374" s="54"/>
      <c r="D374" s="54"/>
      <c r="E374" s="54"/>
      <c r="F374" s="54"/>
      <c r="H374" s="54"/>
      <c r="I374" s="54"/>
      <c r="J374" s="54"/>
      <c r="K374" s="54"/>
      <c r="L374" s="54"/>
      <c r="M374" s="54"/>
      <c r="N374" s="54"/>
      <c r="O374" s="54"/>
      <c r="R374" s="54"/>
      <c r="S374" s="54"/>
      <c r="T374" s="54"/>
      <c r="U374" s="54"/>
      <c r="V374" s="54"/>
      <c r="W374" s="54"/>
      <c r="X374" s="54"/>
      <c r="Y374" s="54"/>
      <c r="AC374" s="54"/>
      <c r="AD374" s="54"/>
      <c r="AH374" s="54"/>
      <c r="AI374" s="54"/>
      <c r="AJ374" s="54"/>
      <c r="AK374" s="54"/>
      <c r="AL374" s="54"/>
      <c r="AM374" s="54"/>
      <c r="AN374" s="54"/>
      <c r="AT374" s="54"/>
    </row>
    <row r="375" customFormat="false" ht="15" hidden="false" customHeight="false" outlineLevel="0" collapsed="false">
      <c r="A375" s="54"/>
      <c r="B375" s="54"/>
      <c r="D375" s="54"/>
      <c r="E375" s="54"/>
      <c r="F375" s="54"/>
      <c r="H375" s="54"/>
      <c r="I375" s="54"/>
      <c r="J375" s="54"/>
      <c r="K375" s="54"/>
      <c r="L375" s="54"/>
      <c r="M375" s="54"/>
      <c r="N375" s="54"/>
      <c r="O375" s="54"/>
      <c r="R375" s="54"/>
      <c r="S375" s="54"/>
      <c r="T375" s="54"/>
      <c r="U375" s="54"/>
      <c r="V375" s="54"/>
      <c r="W375" s="54"/>
      <c r="X375" s="54"/>
      <c r="Y375" s="54"/>
      <c r="AC375" s="54"/>
      <c r="AD375" s="54"/>
      <c r="AH375" s="54"/>
      <c r="AI375" s="54"/>
      <c r="AJ375" s="54"/>
      <c r="AK375" s="54"/>
      <c r="AL375" s="54"/>
      <c r="AM375" s="54"/>
      <c r="AN375" s="54"/>
      <c r="AT375" s="54"/>
    </row>
    <row r="376" customFormat="false" ht="15" hidden="false" customHeight="false" outlineLevel="0" collapsed="false">
      <c r="A376" s="54"/>
      <c r="B376" s="54"/>
      <c r="D376" s="54"/>
      <c r="E376" s="54"/>
      <c r="F376" s="54"/>
      <c r="H376" s="54"/>
      <c r="I376" s="54"/>
      <c r="J376" s="54"/>
      <c r="K376" s="54"/>
      <c r="L376" s="54"/>
      <c r="M376" s="54"/>
      <c r="N376" s="54"/>
      <c r="O376" s="54"/>
      <c r="R376" s="54"/>
      <c r="S376" s="54"/>
      <c r="T376" s="54"/>
      <c r="U376" s="54"/>
      <c r="V376" s="54"/>
      <c r="W376" s="54"/>
      <c r="X376" s="54"/>
      <c r="Y376" s="54"/>
      <c r="AC376" s="54"/>
      <c r="AD376" s="54"/>
      <c r="AH376" s="54"/>
      <c r="AI376" s="54"/>
      <c r="AJ376" s="54"/>
      <c r="AK376" s="54"/>
      <c r="AL376" s="54"/>
      <c r="AM376" s="54"/>
      <c r="AN376" s="54"/>
      <c r="AT376" s="54"/>
    </row>
    <row r="377" customFormat="false" ht="15" hidden="false" customHeight="false" outlineLevel="0" collapsed="false">
      <c r="A377" s="54"/>
      <c r="B377" s="54"/>
      <c r="D377" s="54"/>
      <c r="E377" s="54"/>
      <c r="F377" s="54"/>
      <c r="H377" s="54"/>
      <c r="I377" s="54"/>
      <c r="J377" s="54"/>
      <c r="K377" s="54"/>
      <c r="L377" s="54"/>
      <c r="M377" s="54"/>
      <c r="N377" s="54"/>
      <c r="O377" s="54"/>
      <c r="R377" s="54"/>
      <c r="S377" s="54"/>
      <c r="T377" s="54"/>
      <c r="U377" s="54"/>
      <c r="V377" s="54"/>
      <c r="W377" s="54"/>
      <c r="X377" s="54"/>
      <c r="Y377" s="54"/>
      <c r="AC377" s="54"/>
      <c r="AD377" s="54"/>
      <c r="AH377" s="54"/>
      <c r="AI377" s="54"/>
      <c r="AJ377" s="54"/>
      <c r="AK377" s="54"/>
      <c r="AL377" s="54"/>
      <c r="AM377" s="54"/>
      <c r="AN377" s="54"/>
      <c r="AT377" s="54"/>
    </row>
    <row r="378" customFormat="false" ht="15" hidden="false" customHeight="false" outlineLevel="0" collapsed="false">
      <c r="A378" s="54"/>
      <c r="B378" s="54"/>
      <c r="D378" s="54"/>
      <c r="E378" s="54"/>
      <c r="F378" s="54"/>
      <c r="H378" s="54"/>
      <c r="I378" s="54"/>
      <c r="J378" s="54"/>
      <c r="K378" s="54"/>
      <c r="L378" s="54"/>
      <c r="M378" s="54"/>
      <c r="N378" s="54"/>
      <c r="O378" s="54"/>
      <c r="R378" s="54"/>
      <c r="S378" s="54"/>
      <c r="T378" s="54"/>
      <c r="U378" s="54"/>
      <c r="V378" s="54"/>
      <c r="W378" s="54"/>
      <c r="X378" s="54"/>
      <c r="Y378" s="54"/>
      <c r="AC378" s="54"/>
      <c r="AD378" s="54"/>
      <c r="AH378" s="54"/>
      <c r="AI378" s="54"/>
      <c r="AJ378" s="54"/>
      <c r="AK378" s="54"/>
      <c r="AL378" s="54"/>
      <c r="AM378" s="54"/>
      <c r="AN378" s="54"/>
      <c r="AT378" s="54"/>
    </row>
    <row r="379" customFormat="false" ht="15" hidden="false" customHeight="false" outlineLevel="0" collapsed="false">
      <c r="A379" s="54"/>
      <c r="B379" s="54"/>
      <c r="D379" s="54"/>
      <c r="E379" s="54"/>
      <c r="F379" s="54"/>
      <c r="H379" s="54"/>
      <c r="I379" s="54"/>
      <c r="J379" s="54"/>
      <c r="K379" s="54"/>
      <c r="L379" s="54"/>
      <c r="M379" s="54"/>
      <c r="N379" s="54"/>
      <c r="O379" s="54"/>
      <c r="R379" s="54"/>
      <c r="S379" s="54"/>
      <c r="T379" s="54"/>
      <c r="U379" s="54"/>
      <c r="V379" s="54"/>
      <c r="W379" s="54"/>
      <c r="X379" s="54"/>
      <c r="Y379" s="54"/>
      <c r="AC379" s="54"/>
      <c r="AD379" s="54"/>
      <c r="AH379" s="54"/>
      <c r="AI379" s="54"/>
      <c r="AJ379" s="54"/>
      <c r="AK379" s="54"/>
      <c r="AL379" s="54"/>
      <c r="AM379" s="54"/>
      <c r="AN379" s="54"/>
      <c r="AT379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225</v>
      </c>
      <c r="H1" s="41" t="s">
        <v>226</v>
      </c>
      <c r="I1" s="41" t="s">
        <v>227</v>
      </c>
      <c r="J1" s="41" t="s">
        <v>228</v>
      </c>
      <c r="K1" s="41" t="s">
        <v>229</v>
      </c>
      <c r="L1" s="44" t="s">
        <v>230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237</v>
      </c>
      <c r="H2" s="46" t="s">
        <v>238</v>
      </c>
      <c r="I2" s="46" t="s">
        <v>239</v>
      </c>
      <c r="J2" s="46" t="s">
        <v>240</v>
      </c>
      <c r="K2" s="46" t="s">
        <v>241</v>
      </c>
      <c r="L2" s="49" t="s">
        <v>52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4" activeCellId="0" sqref="AJ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2.28"/>
  </cols>
  <sheetData>
    <row r="1" customFormat="false" ht="90" hidden="false" customHeight="false" outlineLevel="0" collapsed="false">
      <c r="A1" s="41" t="s">
        <v>138</v>
      </c>
      <c r="B1" s="41" t="s">
        <v>139</v>
      </c>
      <c r="C1" s="41" t="s">
        <v>242</v>
      </c>
      <c r="D1" s="43" t="s">
        <v>141</v>
      </c>
      <c r="E1" s="43" t="s">
        <v>142</v>
      </c>
      <c r="F1" s="41" t="s">
        <v>243</v>
      </c>
      <c r="G1" s="41" t="s">
        <v>143</v>
      </c>
      <c r="H1" s="58" t="s">
        <v>144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  <c r="N1" s="43" t="s">
        <v>146</v>
      </c>
      <c r="O1" s="43" t="s">
        <v>147</v>
      </c>
      <c r="P1" s="43" t="s">
        <v>148</v>
      </c>
      <c r="Q1" s="43" t="s">
        <v>149</v>
      </c>
      <c r="R1" s="43" t="s">
        <v>150</v>
      </c>
      <c r="S1" s="43" t="s">
        <v>151</v>
      </c>
      <c r="T1" s="43" t="s">
        <v>152</v>
      </c>
      <c r="U1" s="41" t="s">
        <v>166</v>
      </c>
      <c r="V1" s="43" t="s">
        <v>154</v>
      </c>
      <c r="W1" s="41" t="s">
        <v>161</v>
      </c>
      <c r="X1" s="58" t="s">
        <v>244</v>
      </c>
      <c r="Y1" s="43" t="s">
        <v>162</v>
      </c>
      <c r="Z1" s="41" t="s">
        <v>167</v>
      </c>
      <c r="AA1" s="41" t="s">
        <v>245</v>
      </c>
      <c r="AB1" s="41" t="s">
        <v>171</v>
      </c>
      <c r="AC1" s="58" t="s">
        <v>179</v>
      </c>
      <c r="AD1" s="43" t="s">
        <v>246</v>
      </c>
      <c r="AE1" s="43" t="s">
        <v>173</v>
      </c>
      <c r="AF1" s="43" t="s">
        <v>174</v>
      </c>
      <c r="AG1" s="43" t="s">
        <v>247</v>
      </c>
      <c r="AH1" s="43" t="s">
        <v>248</v>
      </c>
      <c r="AI1" s="41" t="s">
        <v>183</v>
      </c>
      <c r="AJ1" s="45" t="s">
        <v>184</v>
      </c>
    </row>
    <row r="2" customFormat="false" ht="90" hidden="false" customHeight="false" outlineLevel="0" collapsed="false">
      <c r="A2" s="46" t="s">
        <v>249</v>
      </c>
      <c r="B2" s="46" t="s">
        <v>186</v>
      </c>
      <c r="C2" s="46" t="s">
        <v>187</v>
      </c>
      <c r="D2" s="48" t="s">
        <v>188</v>
      </c>
      <c r="E2" s="48" t="s">
        <v>189</v>
      </c>
      <c r="F2" s="46" t="s">
        <v>250</v>
      </c>
      <c r="G2" s="46" t="s">
        <v>190</v>
      </c>
      <c r="H2" s="59" t="s">
        <v>191</v>
      </c>
      <c r="I2" s="48" t="s">
        <v>251</v>
      </c>
      <c r="J2" s="48" t="s">
        <v>252</v>
      </c>
      <c r="K2" s="48" t="s">
        <v>253</v>
      </c>
      <c r="L2" s="48" t="s">
        <v>254</v>
      </c>
      <c r="M2" s="48" t="s">
        <v>255</v>
      </c>
      <c r="N2" s="48" t="s">
        <v>193</v>
      </c>
      <c r="O2" s="48" t="s">
        <v>194</v>
      </c>
      <c r="P2" s="48" t="s">
        <v>195</v>
      </c>
      <c r="Q2" s="48" t="s">
        <v>196</v>
      </c>
      <c r="R2" s="48" t="s">
        <v>197</v>
      </c>
      <c r="S2" s="48" t="s">
        <v>198</v>
      </c>
      <c r="T2" s="48" t="s">
        <v>199</v>
      </c>
      <c r="U2" s="46" t="s">
        <v>208</v>
      </c>
      <c r="V2" s="48" t="s">
        <v>256</v>
      </c>
      <c r="W2" s="46" t="s">
        <v>206</v>
      </c>
      <c r="X2" s="59" t="s">
        <v>53</v>
      </c>
      <c r="Y2" s="48" t="s">
        <v>207</v>
      </c>
      <c r="Z2" s="46" t="s">
        <v>209</v>
      </c>
      <c r="AA2" s="46" t="s">
        <v>257</v>
      </c>
      <c r="AB2" s="46" t="s">
        <v>211</v>
      </c>
      <c r="AC2" s="59" t="s">
        <v>48</v>
      </c>
      <c r="AD2" s="48" t="s">
        <v>212</v>
      </c>
      <c r="AE2" s="48" t="s">
        <v>213</v>
      </c>
      <c r="AF2" s="48" t="s">
        <v>214</v>
      </c>
      <c r="AG2" s="48" t="s">
        <v>258</v>
      </c>
      <c r="AH2" s="48" t="s">
        <v>259</v>
      </c>
      <c r="AI2" s="46" t="s">
        <v>218</v>
      </c>
      <c r="AJ2" s="50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3"/>
    </row>
    <row r="4" customFormat="false" ht="13.8" hidden="false" customHeight="false" outlineLevel="0" collapsed="false">
      <c r="A4" s="54"/>
      <c r="B4" s="54"/>
      <c r="C4" s="54"/>
      <c r="D4" s="54"/>
      <c r="E4" s="54"/>
      <c r="F4" s="54"/>
      <c r="G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Y4" s="54"/>
      <c r="Z4" s="54"/>
      <c r="AA4" s="54"/>
      <c r="AB4" s="54"/>
      <c r="AE4" s="54"/>
      <c r="AF4" s="54"/>
      <c r="AG4" s="54"/>
      <c r="AH4" s="54"/>
      <c r="AI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Y5" s="54"/>
      <c r="Z5" s="54"/>
      <c r="AA5" s="54"/>
      <c r="AB5" s="54"/>
      <c r="AE5" s="54"/>
      <c r="AF5" s="54"/>
      <c r="AG5" s="54"/>
      <c r="AH5" s="54"/>
      <c r="AI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Y6" s="54"/>
      <c r="Z6" s="54"/>
      <c r="AA6" s="54"/>
      <c r="AB6" s="54"/>
      <c r="AE6" s="54"/>
      <c r="AF6" s="54"/>
      <c r="AG6" s="54"/>
      <c r="AH6" s="54"/>
      <c r="AI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Y7" s="54"/>
      <c r="Z7" s="54"/>
      <c r="AA7" s="54"/>
      <c r="AB7" s="54"/>
      <c r="AE7" s="54"/>
      <c r="AF7" s="54"/>
      <c r="AG7" s="54"/>
      <c r="AH7" s="54"/>
      <c r="AI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Y8" s="54"/>
      <c r="Z8" s="54"/>
      <c r="AA8" s="54"/>
      <c r="AB8" s="54"/>
      <c r="AE8" s="54"/>
      <c r="AF8" s="54"/>
      <c r="AG8" s="54"/>
      <c r="AH8" s="54"/>
      <c r="AI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Y9" s="54"/>
      <c r="Z9" s="54"/>
      <c r="AA9" s="54"/>
      <c r="AB9" s="54"/>
      <c r="AE9" s="54"/>
      <c r="AF9" s="54"/>
      <c r="AG9" s="54"/>
      <c r="AH9" s="54"/>
      <c r="AI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Y10" s="54"/>
      <c r="Z10" s="54"/>
      <c r="AA10" s="54"/>
      <c r="AB10" s="54"/>
      <c r="AE10" s="54"/>
      <c r="AF10" s="54"/>
      <c r="AG10" s="54"/>
      <c r="AH10" s="54"/>
      <c r="AI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Y11" s="54"/>
      <c r="Z11" s="54"/>
      <c r="AA11" s="54"/>
      <c r="AB11" s="54"/>
      <c r="AE11" s="54"/>
      <c r="AF11" s="54"/>
      <c r="AG11" s="54"/>
      <c r="AH11" s="54"/>
      <c r="AI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Y12" s="54"/>
      <c r="Z12" s="54"/>
      <c r="AA12" s="54"/>
      <c r="AB12" s="54"/>
      <c r="AE12" s="54"/>
      <c r="AF12" s="54"/>
      <c r="AG12" s="54"/>
      <c r="AH12" s="54"/>
      <c r="AI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Y13" s="54"/>
      <c r="Z13" s="54"/>
      <c r="AA13" s="54"/>
      <c r="AB13" s="54"/>
      <c r="AE13" s="54"/>
      <c r="AF13" s="54"/>
      <c r="AG13" s="54"/>
      <c r="AH13" s="54"/>
      <c r="AI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Y14" s="54"/>
      <c r="Z14" s="54"/>
      <c r="AA14" s="54"/>
      <c r="AB14" s="54"/>
      <c r="AE14" s="54"/>
      <c r="AF14" s="54"/>
      <c r="AG14" s="54"/>
      <c r="AH14" s="54"/>
      <c r="AI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Y15" s="54"/>
      <c r="Z15" s="54"/>
      <c r="AA15" s="54"/>
      <c r="AB15" s="54"/>
      <c r="AE15" s="54"/>
      <c r="AF15" s="54"/>
      <c r="AG15" s="54"/>
      <c r="AH15" s="54"/>
      <c r="AI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Y16" s="54"/>
      <c r="Z16" s="54"/>
      <c r="AA16" s="54"/>
      <c r="AB16" s="54"/>
      <c r="AE16" s="54"/>
      <c r="AF16" s="54"/>
      <c r="AG16" s="54"/>
      <c r="AH16" s="54"/>
      <c r="AI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Y17" s="54"/>
      <c r="Z17" s="54"/>
      <c r="AA17" s="54"/>
      <c r="AB17" s="54"/>
      <c r="AE17" s="54"/>
      <c r="AF17" s="54"/>
      <c r="AG17" s="54"/>
      <c r="AH17" s="54"/>
      <c r="AI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Y18" s="54"/>
      <c r="Z18" s="54"/>
      <c r="AA18" s="54"/>
      <c r="AB18" s="54"/>
      <c r="AE18" s="54"/>
      <c r="AF18" s="54"/>
      <c r="AG18" s="54"/>
      <c r="AH18" s="54"/>
      <c r="AI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Y19" s="54"/>
      <c r="Z19" s="54"/>
      <c r="AA19" s="54"/>
      <c r="AB19" s="54"/>
      <c r="AE19" s="54"/>
      <c r="AF19" s="54"/>
      <c r="AG19" s="54"/>
      <c r="AH19" s="54"/>
      <c r="AI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Y20" s="54"/>
      <c r="Z20" s="54"/>
      <c r="AA20" s="54"/>
      <c r="AB20" s="54"/>
      <c r="AE20" s="54"/>
      <c r="AF20" s="54"/>
      <c r="AG20" s="54"/>
      <c r="AH20" s="54"/>
      <c r="AI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Y21" s="54"/>
      <c r="Z21" s="54"/>
      <c r="AA21" s="54"/>
      <c r="AB21" s="54"/>
      <c r="AE21" s="54"/>
      <c r="AF21" s="54"/>
      <c r="AG21" s="54"/>
      <c r="AH21" s="54"/>
      <c r="AI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Y22" s="54"/>
      <c r="Z22" s="54"/>
      <c r="AA22" s="54"/>
      <c r="AB22" s="54"/>
      <c r="AE22" s="54"/>
      <c r="AF22" s="54"/>
      <c r="AG22" s="54"/>
      <c r="AH22" s="54"/>
      <c r="AI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Y23" s="54"/>
      <c r="Z23" s="54"/>
      <c r="AA23" s="54"/>
      <c r="AB23" s="54"/>
      <c r="AE23" s="54"/>
      <c r="AF23" s="54"/>
      <c r="AG23" s="54"/>
      <c r="AH23" s="54"/>
      <c r="AI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Y24" s="54"/>
      <c r="Z24" s="54"/>
      <c r="AA24" s="54"/>
      <c r="AB24" s="54"/>
      <c r="AE24" s="54"/>
      <c r="AF24" s="54"/>
      <c r="AG24" s="54"/>
      <c r="AH24" s="54"/>
      <c r="AI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Y25" s="54"/>
      <c r="Z25" s="54"/>
      <c r="AA25" s="54"/>
      <c r="AB25" s="54"/>
      <c r="AE25" s="54"/>
      <c r="AF25" s="54"/>
      <c r="AG25" s="54"/>
      <c r="AH25" s="54"/>
      <c r="AI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Y26" s="54"/>
      <c r="Z26" s="54"/>
      <c r="AA26" s="54"/>
      <c r="AB26" s="54"/>
      <c r="AE26" s="54"/>
      <c r="AF26" s="54"/>
      <c r="AG26" s="54"/>
      <c r="AH26" s="54"/>
      <c r="AI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Y27" s="54"/>
      <c r="Z27" s="54"/>
      <c r="AA27" s="54"/>
      <c r="AB27" s="54"/>
      <c r="AE27" s="54"/>
      <c r="AF27" s="54"/>
      <c r="AG27" s="54"/>
      <c r="AH27" s="54"/>
      <c r="AI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Y28" s="54"/>
      <c r="Z28" s="54"/>
      <c r="AA28" s="54"/>
      <c r="AB28" s="54"/>
      <c r="AE28" s="54"/>
      <c r="AF28" s="54"/>
      <c r="AG28" s="54"/>
      <c r="AH28" s="54"/>
      <c r="AI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Y29" s="54"/>
      <c r="Z29" s="54"/>
      <c r="AA29" s="54"/>
      <c r="AB29" s="54"/>
      <c r="AE29" s="54"/>
      <c r="AF29" s="54"/>
      <c r="AG29" s="54"/>
      <c r="AH29" s="54"/>
      <c r="AI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Y30" s="54"/>
      <c r="Z30" s="54"/>
      <c r="AA30" s="54"/>
      <c r="AB30" s="54"/>
      <c r="AE30" s="54"/>
      <c r="AF30" s="54"/>
      <c r="AG30" s="54"/>
      <c r="AH30" s="54"/>
      <c r="AI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Y31" s="54"/>
      <c r="Z31" s="54"/>
      <c r="AA31" s="54"/>
      <c r="AB31" s="54"/>
      <c r="AE31" s="54"/>
      <c r="AF31" s="54"/>
      <c r="AG31" s="54"/>
      <c r="AH31" s="54"/>
      <c r="AI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Y32" s="54"/>
      <c r="Z32" s="54"/>
      <c r="AA32" s="54"/>
      <c r="AB32" s="54"/>
      <c r="AE32" s="54"/>
      <c r="AF32" s="54"/>
      <c r="AG32" s="54"/>
      <c r="AH32" s="54"/>
      <c r="AI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Y33" s="54"/>
      <c r="Z33" s="54"/>
      <c r="AA33" s="54"/>
      <c r="AB33" s="54"/>
      <c r="AE33" s="54"/>
      <c r="AF33" s="54"/>
      <c r="AG33" s="54"/>
      <c r="AH33" s="54"/>
      <c r="AI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Y34" s="54"/>
      <c r="Z34" s="54"/>
      <c r="AA34" s="54"/>
      <c r="AB34" s="54"/>
      <c r="AE34" s="54"/>
      <c r="AF34" s="54"/>
      <c r="AG34" s="54"/>
      <c r="AH34" s="54"/>
      <c r="AI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Y35" s="54"/>
      <c r="Z35" s="54"/>
      <c r="AA35" s="54"/>
      <c r="AB35" s="54"/>
      <c r="AE35" s="54"/>
      <c r="AF35" s="54"/>
      <c r="AG35" s="54"/>
      <c r="AH35" s="54"/>
      <c r="AI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Y36" s="54"/>
      <c r="Z36" s="54"/>
      <c r="AA36" s="54"/>
      <c r="AB36" s="54"/>
      <c r="AE36" s="54"/>
      <c r="AF36" s="54"/>
      <c r="AG36" s="54"/>
      <c r="AH36" s="54"/>
      <c r="AI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Y37" s="54"/>
      <c r="Z37" s="54"/>
      <c r="AA37" s="54"/>
      <c r="AB37" s="54"/>
      <c r="AE37" s="54"/>
      <c r="AF37" s="54"/>
      <c r="AG37" s="54"/>
      <c r="AH37" s="54"/>
      <c r="AI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Y38" s="54"/>
      <c r="Z38" s="54"/>
      <c r="AA38" s="54"/>
      <c r="AB38" s="54"/>
      <c r="AE38" s="54"/>
      <c r="AF38" s="54"/>
      <c r="AG38" s="54"/>
      <c r="AH38" s="54"/>
      <c r="AI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Y39" s="54"/>
      <c r="Z39" s="54"/>
      <c r="AA39" s="54"/>
      <c r="AB39" s="54"/>
      <c r="AE39" s="54"/>
      <c r="AF39" s="54"/>
      <c r="AG39" s="54"/>
      <c r="AH39" s="54"/>
      <c r="AI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Y40" s="54"/>
      <c r="Z40" s="54"/>
      <c r="AA40" s="54"/>
      <c r="AB40" s="54"/>
      <c r="AE40" s="54"/>
      <c r="AF40" s="54"/>
      <c r="AG40" s="54"/>
      <c r="AH40" s="54"/>
      <c r="AI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Y41" s="54"/>
      <c r="Z41" s="54"/>
      <c r="AA41" s="54"/>
      <c r="AB41" s="54"/>
      <c r="AE41" s="54"/>
      <c r="AF41" s="54"/>
      <c r="AG41" s="54"/>
      <c r="AH41" s="54"/>
      <c r="AI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Y42" s="54"/>
      <c r="Z42" s="54"/>
      <c r="AA42" s="54"/>
      <c r="AB42" s="54"/>
      <c r="AE42" s="54"/>
      <c r="AF42" s="54"/>
      <c r="AG42" s="54"/>
      <c r="AH42" s="54"/>
      <c r="AI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Y43" s="54"/>
      <c r="Z43" s="54"/>
      <c r="AA43" s="54"/>
      <c r="AB43" s="54"/>
      <c r="AE43" s="54"/>
      <c r="AF43" s="54"/>
      <c r="AG43" s="54"/>
      <c r="AH43" s="54"/>
      <c r="AI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Y44" s="54"/>
      <c r="Z44" s="54"/>
      <c r="AA44" s="54"/>
      <c r="AB44" s="54"/>
      <c r="AE44" s="54"/>
      <c r="AF44" s="54"/>
      <c r="AG44" s="54"/>
      <c r="AH44" s="54"/>
      <c r="AI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Y45" s="54"/>
      <c r="Z45" s="54"/>
      <c r="AA45" s="54"/>
      <c r="AB45" s="54"/>
      <c r="AE45" s="54"/>
      <c r="AF45" s="54"/>
      <c r="AG45" s="54"/>
      <c r="AH45" s="54"/>
      <c r="AI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Y46" s="54"/>
      <c r="Z46" s="54"/>
      <c r="AA46" s="54"/>
      <c r="AB46" s="54"/>
      <c r="AE46" s="54"/>
      <c r="AF46" s="54"/>
      <c r="AG46" s="54"/>
      <c r="AH46" s="54"/>
      <c r="AI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Y47" s="54"/>
      <c r="Z47" s="54"/>
      <c r="AA47" s="54"/>
      <c r="AB47" s="54"/>
      <c r="AE47" s="54"/>
      <c r="AF47" s="54"/>
      <c r="AG47" s="54"/>
      <c r="AH47" s="54"/>
      <c r="AI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Y48" s="54"/>
      <c r="Z48" s="54"/>
      <c r="AA48" s="54"/>
      <c r="AB48" s="54"/>
      <c r="AE48" s="54"/>
      <c r="AF48" s="54"/>
      <c r="AG48" s="54"/>
      <c r="AH48" s="54"/>
      <c r="AI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Y49" s="54"/>
      <c r="Z49" s="54"/>
      <c r="AA49" s="54"/>
      <c r="AB49" s="54"/>
      <c r="AE49" s="54"/>
      <c r="AF49" s="54"/>
      <c r="AG49" s="54"/>
      <c r="AH49" s="54"/>
      <c r="AI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Y50" s="54"/>
      <c r="Z50" s="54"/>
      <c r="AA50" s="54"/>
      <c r="AB50" s="54"/>
      <c r="AE50" s="54"/>
      <c r="AF50" s="54"/>
      <c r="AG50" s="54"/>
      <c r="AH50" s="54"/>
      <c r="AI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54"/>
      <c r="Z51" s="54"/>
      <c r="AA51" s="54"/>
      <c r="AB51" s="54"/>
      <c r="AE51" s="54"/>
      <c r="AF51" s="54"/>
      <c r="AG51" s="54"/>
      <c r="AH51" s="54"/>
      <c r="AI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Y52" s="54"/>
      <c r="Z52" s="54"/>
      <c r="AA52" s="54"/>
      <c r="AB52" s="54"/>
      <c r="AE52" s="54"/>
      <c r="AF52" s="54"/>
      <c r="AG52" s="54"/>
      <c r="AH52" s="54"/>
      <c r="AI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Y53" s="54"/>
      <c r="Z53" s="54"/>
      <c r="AA53" s="54"/>
      <c r="AB53" s="54"/>
      <c r="AE53" s="54"/>
      <c r="AF53" s="54"/>
      <c r="AG53" s="54"/>
      <c r="AH53" s="54"/>
      <c r="AI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Y54" s="54"/>
      <c r="Z54" s="54"/>
      <c r="AA54" s="54"/>
      <c r="AB54" s="54"/>
      <c r="AE54" s="54"/>
      <c r="AF54" s="54"/>
      <c r="AG54" s="54"/>
      <c r="AH54" s="54"/>
      <c r="AI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Y55" s="54"/>
      <c r="Z55" s="54"/>
      <c r="AA55" s="54"/>
      <c r="AB55" s="54"/>
      <c r="AE55" s="54"/>
      <c r="AF55" s="54"/>
      <c r="AG55" s="54"/>
      <c r="AH55" s="54"/>
      <c r="AI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Y56" s="54"/>
      <c r="Z56" s="54"/>
      <c r="AA56" s="54"/>
      <c r="AB56" s="54"/>
      <c r="AE56" s="54"/>
      <c r="AF56" s="54"/>
      <c r="AG56" s="54"/>
      <c r="AH56" s="54"/>
      <c r="AI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Y57" s="54"/>
      <c r="Z57" s="54"/>
      <c r="AA57" s="54"/>
      <c r="AB57" s="54"/>
      <c r="AE57" s="54"/>
      <c r="AF57" s="54"/>
      <c r="AG57" s="54"/>
      <c r="AH57" s="54"/>
      <c r="AI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Y58" s="54"/>
      <c r="Z58" s="54"/>
      <c r="AA58" s="54"/>
      <c r="AB58" s="54"/>
      <c r="AE58" s="54"/>
      <c r="AF58" s="54"/>
      <c r="AG58" s="54"/>
      <c r="AH58" s="54"/>
      <c r="AI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Y59" s="54"/>
      <c r="Z59" s="54"/>
      <c r="AA59" s="54"/>
      <c r="AB59" s="54"/>
      <c r="AE59" s="54"/>
      <c r="AF59" s="54"/>
      <c r="AG59" s="54"/>
      <c r="AH59" s="54"/>
      <c r="AI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Y60" s="54"/>
      <c r="Z60" s="54"/>
      <c r="AA60" s="54"/>
      <c r="AB60" s="54"/>
      <c r="AE60" s="54"/>
      <c r="AF60" s="54"/>
      <c r="AG60" s="54"/>
      <c r="AH60" s="54"/>
      <c r="AI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Y61" s="54"/>
      <c r="Z61" s="54"/>
      <c r="AA61" s="54"/>
      <c r="AB61" s="54"/>
      <c r="AE61" s="54"/>
      <c r="AF61" s="54"/>
      <c r="AG61" s="54"/>
      <c r="AH61" s="54"/>
      <c r="AI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Y62" s="54"/>
      <c r="Z62" s="54"/>
      <c r="AA62" s="54"/>
      <c r="AB62" s="54"/>
      <c r="AE62" s="54"/>
      <c r="AF62" s="54"/>
      <c r="AG62" s="54"/>
      <c r="AH62" s="54"/>
      <c r="AI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Y63" s="54"/>
      <c r="Z63" s="54"/>
      <c r="AA63" s="54"/>
      <c r="AB63" s="54"/>
      <c r="AE63" s="54"/>
      <c r="AF63" s="54"/>
      <c r="AG63" s="54"/>
      <c r="AH63" s="54"/>
      <c r="AI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Y64" s="54"/>
      <c r="Z64" s="54"/>
      <c r="AA64" s="54"/>
      <c r="AB64" s="54"/>
      <c r="AE64" s="54"/>
      <c r="AF64" s="54"/>
      <c r="AG64" s="54"/>
      <c r="AH64" s="54"/>
      <c r="AI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Y65" s="54"/>
      <c r="Z65" s="54"/>
      <c r="AA65" s="54"/>
      <c r="AB65" s="54"/>
      <c r="AE65" s="54"/>
      <c r="AF65" s="54"/>
      <c r="AG65" s="54"/>
      <c r="AH65" s="54"/>
      <c r="AI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Y66" s="54"/>
      <c r="Z66" s="54"/>
      <c r="AA66" s="54"/>
      <c r="AB66" s="54"/>
      <c r="AE66" s="54"/>
      <c r="AF66" s="54"/>
      <c r="AG66" s="54"/>
      <c r="AH66" s="54"/>
      <c r="AI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Y67" s="54"/>
      <c r="Z67" s="54"/>
      <c r="AA67" s="54"/>
      <c r="AB67" s="54"/>
      <c r="AE67" s="54"/>
      <c r="AF67" s="54"/>
      <c r="AG67" s="54"/>
      <c r="AH67" s="54"/>
      <c r="AI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Y68" s="54"/>
      <c r="Z68" s="54"/>
      <c r="AA68" s="54"/>
      <c r="AB68" s="54"/>
      <c r="AE68" s="54"/>
      <c r="AF68" s="54"/>
      <c r="AG68" s="54"/>
      <c r="AH68" s="54"/>
      <c r="AI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Y69" s="54"/>
      <c r="Z69" s="54"/>
      <c r="AA69" s="54"/>
      <c r="AB69" s="54"/>
      <c r="AE69" s="54"/>
      <c r="AF69" s="54"/>
      <c r="AG69" s="54"/>
      <c r="AH69" s="54"/>
      <c r="AI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Y70" s="54"/>
      <c r="Z70" s="54"/>
      <c r="AA70" s="54"/>
      <c r="AB70" s="54"/>
      <c r="AE70" s="54"/>
      <c r="AF70" s="54"/>
      <c r="AG70" s="54"/>
      <c r="AH70" s="54"/>
      <c r="AI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Y71" s="54"/>
      <c r="Z71" s="54"/>
      <c r="AA71" s="54"/>
      <c r="AB71" s="54"/>
      <c r="AE71" s="54"/>
      <c r="AF71" s="54"/>
      <c r="AG71" s="54"/>
      <c r="AH71" s="54"/>
      <c r="AI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54"/>
      <c r="Z72" s="54"/>
      <c r="AA72" s="54"/>
      <c r="AB72" s="54"/>
      <c r="AE72" s="54"/>
      <c r="AF72" s="54"/>
      <c r="AG72" s="54"/>
      <c r="AH72" s="54"/>
      <c r="AI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Y73" s="54"/>
      <c r="Z73" s="54"/>
      <c r="AA73" s="54"/>
      <c r="AB73" s="54"/>
      <c r="AE73" s="54"/>
      <c r="AF73" s="54"/>
      <c r="AG73" s="54"/>
      <c r="AH73" s="54"/>
      <c r="AI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Y74" s="54"/>
      <c r="Z74" s="54"/>
      <c r="AA74" s="54"/>
      <c r="AB74" s="54"/>
      <c r="AE74" s="54"/>
      <c r="AF74" s="54"/>
      <c r="AG74" s="54"/>
      <c r="AH74" s="54"/>
      <c r="AI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Y75" s="54"/>
      <c r="Z75" s="54"/>
      <c r="AA75" s="54"/>
      <c r="AB75" s="54"/>
      <c r="AE75" s="54"/>
      <c r="AF75" s="54"/>
      <c r="AG75" s="54"/>
      <c r="AH75" s="54"/>
      <c r="AI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Y76" s="54"/>
      <c r="Z76" s="54"/>
      <c r="AA76" s="54"/>
      <c r="AB76" s="54"/>
      <c r="AE76" s="54"/>
      <c r="AF76" s="54"/>
      <c r="AG76" s="54"/>
      <c r="AH76" s="54"/>
      <c r="AI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Y77" s="54"/>
      <c r="Z77" s="54"/>
      <c r="AA77" s="54"/>
      <c r="AB77" s="54"/>
      <c r="AE77" s="54"/>
      <c r="AF77" s="54"/>
      <c r="AG77" s="54"/>
      <c r="AH77" s="54"/>
      <c r="AI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Y78" s="54"/>
      <c r="Z78" s="54"/>
      <c r="AA78" s="54"/>
      <c r="AB78" s="54"/>
      <c r="AE78" s="54"/>
      <c r="AF78" s="54"/>
      <c r="AG78" s="54"/>
      <c r="AH78" s="54"/>
      <c r="AI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Y79" s="54"/>
      <c r="Z79" s="54"/>
      <c r="AA79" s="54"/>
      <c r="AB79" s="54"/>
      <c r="AE79" s="54"/>
      <c r="AF79" s="54"/>
      <c r="AG79" s="54"/>
      <c r="AH79" s="54"/>
      <c r="AI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Y80" s="54"/>
      <c r="Z80" s="54"/>
      <c r="AA80" s="54"/>
      <c r="AB80" s="54"/>
      <c r="AE80" s="54"/>
      <c r="AF80" s="54"/>
      <c r="AG80" s="54"/>
      <c r="AH80" s="54"/>
      <c r="AI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Y81" s="54"/>
      <c r="Z81" s="54"/>
      <c r="AA81" s="54"/>
      <c r="AB81" s="54"/>
      <c r="AE81" s="54"/>
      <c r="AF81" s="54"/>
      <c r="AG81" s="54"/>
      <c r="AH81" s="54"/>
      <c r="AI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Y82" s="54"/>
      <c r="Z82" s="54"/>
      <c r="AA82" s="54"/>
      <c r="AB82" s="54"/>
      <c r="AE82" s="54"/>
      <c r="AF82" s="54"/>
      <c r="AG82" s="54"/>
      <c r="AH82" s="54"/>
      <c r="AI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Y83" s="54"/>
      <c r="Z83" s="54"/>
      <c r="AA83" s="54"/>
      <c r="AB83" s="54"/>
      <c r="AE83" s="54"/>
      <c r="AF83" s="54"/>
      <c r="AG83" s="54"/>
      <c r="AH83" s="54"/>
      <c r="AI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Y84" s="54"/>
      <c r="Z84" s="54"/>
      <c r="AA84" s="54"/>
      <c r="AB84" s="54"/>
      <c r="AE84" s="54"/>
      <c r="AF84" s="54"/>
      <c r="AG84" s="54"/>
      <c r="AH84" s="54"/>
      <c r="AI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Y85" s="54"/>
      <c r="Z85" s="54"/>
      <c r="AA85" s="54"/>
      <c r="AB85" s="54"/>
      <c r="AE85" s="54"/>
      <c r="AF85" s="54"/>
      <c r="AG85" s="54"/>
      <c r="AH85" s="54"/>
      <c r="AI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Y86" s="54"/>
      <c r="Z86" s="54"/>
      <c r="AA86" s="54"/>
      <c r="AB86" s="54"/>
      <c r="AE86" s="54"/>
      <c r="AF86" s="54"/>
      <c r="AG86" s="54"/>
      <c r="AH86" s="54"/>
      <c r="AI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Y87" s="54"/>
      <c r="Z87" s="54"/>
      <c r="AA87" s="54"/>
      <c r="AB87" s="54"/>
      <c r="AE87" s="54"/>
      <c r="AF87" s="54"/>
      <c r="AG87" s="54"/>
      <c r="AH87" s="54"/>
      <c r="AI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Y88" s="54"/>
      <c r="Z88" s="54"/>
      <c r="AA88" s="54"/>
      <c r="AB88" s="54"/>
      <c r="AE88" s="54"/>
      <c r="AF88" s="54"/>
      <c r="AG88" s="54"/>
      <c r="AH88" s="54"/>
      <c r="AI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Y89" s="54"/>
      <c r="Z89" s="54"/>
      <c r="AA89" s="54"/>
      <c r="AB89" s="54"/>
      <c r="AE89" s="54"/>
      <c r="AF89" s="54"/>
      <c r="AG89" s="54"/>
      <c r="AH89" s="54"/>
      <c r="AI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Y90" s="54"/>
      <c r="Z90" s="54"/>
      <c r="AA90" s="54"/>
      <c r="AB90" s="54"/>
      <c r="AE90" s="54"/>
      <c r="AF90" s="54"/>
      <c r="AG90" s="54"/>
      <c r="AH90" s="54"/>
      <c r="AI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Y91" s="54"/>
      <c r="Z91" s="54"/>
      <c r="AA91" s="54"/>
      <c r="AB91" s="54"/>
      <c r="AE91" s="54"/>
      <c r="AF91" s="54"/>
      <c r="AG91" s="54"/>
      <c r="AH91" s="54"/>
      <c r="AI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54"/>
      <c r="Z92" s="54"/>
      <c r="AA92" s="54"/>
      <c r="AB92" s="54"/>
      <c r="AE92" s="54"/>
      <c r="AF92" s="54"/>
      <c r="AG92" s="54"/>
      <c r="AH92" s="54"/>
      <c r="AI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Y93" s="54"/>
      <c r="Z93" s="54"/>
      <c r="AA93" s="54"/>
      <c r="AB93" s="54"/>
      <c r="AE93" s="54"/>
      <c r="AF93" s="54"/>
      <c r="AG93" s="54"/>
      <c r="AH93" s="54"/>
      <c r="AI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Y94" s="54"/>
      <c r="Z94" s="54"/>
      <c r="AA94" s="54"/>
      <c r="AB94" s="54"/>
      <c r="AE94" s="54"/>
      <c r="AF94" s="54"/>
      <c r="AG94" s="54"/>
      <c r="AH94" s="54"/>
      <c r="AI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Y95" s="54"/>
      <c r="Z95" s="54"/>
      <c r="AA95" s="54"/>
      <c r="AB95" s="54"/>
      <c r="AE95" s="54"/>
      <c r="AF95" s="54"/>
      <c r="AG95" s="54"/>
      <c r="AH95" s="54"/>
      <c r="AI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Y96" s="54"/>
      <c r="Z96" s="54"/>
      <c r="AA96" s="54"/>
      <c r="AB96" s="54"/>
      <c r="AE96" s="54"/>
      <c r="AF96" s="54"/>
      <c r="AG96" s="54"/>
      <c r="AH96" s="54"/>
      <c r="AI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E97" s="54"/>
      <c r="AF97" s="54"/>
      <c r="AG97" s="54"/>
      <c r="AH97" s="54"/>
      <c r="AI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Y98" s="54"/>
      <c r="Z98" s="54"/>
      <c r="AA98" s="54"/>
      <c r="AB98" s="54"/>
      <c r="AE98" s="54"/>
      <c r="AF98" s="54"/>
      <c r="AG98" s="54"/>
      <c r="AH98" s="54"/>
      <c r="AI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Y99" s="54"/>
      <c r="Z99" s="54"/>
      <c r="AA99" s="54"/>
      <c r="AB99" s="54"/>
      <c r="AE99" s="54"/>
      <c r="AF99" s="54"/>
      <c r="AG99" s="54"/>
      <c r="AH99" s="54"/>
      <c r="AI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Y100" s="54"/>
      <c r="Z100" s="54"/>
      <c r="AA100" s="54"/>
      <c r="AB100" s="54"/>
      <c r="AE100" s="54"/>
      <c r="AF100" s="54"/>
      <c r="AG100" s="54"/>
      <c r="AH100" s="54"/>
      <c r="AI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Y101" s="54"/>
      <c r="Z101" s="54"/>
      <c r="AA101" s="54"/>
      <c r="AB101" s="54"/>
      <c r="AE101" s="54"/>
      <c r="AF101" s="54"/>
      <c r="AG101" s="54"/>
      <c r="AH101" s="54"/>
      <c r="AI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Y102" s="54"/>
      <c r="Z102" s="54"/>
      <c r="AA102" s="54"/>
      <c r="AB102" s="54"/>
      <c r="AE102" s="54"/>
      <c r="AF102" s="54"/>
      <c r="AG102" s="54"/>
      <c r="AH102" s="54"/>
      <c r="AI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Y103" s="54"/>
      <c r="Z103" s="54"/>
      <c r="AA103" s="54"/>
      <c r="AB103" s="54"/>
      <c r="AE103" s="54"/>
      <c r="AF103" s="54"/>
      <c r="AG103" s="54"/>
      <c r="AH103" s="54"/>
      <c r="AI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Y104" s="54"/>
      <c r="Z104" s="54"/>
      <c r="AA104" s="54"/>
      <c r="AB104" s="54"/>
      <c r="AE104" s="54"/>
      <c r="AF104" s="54"/>
      <c r="AG104" s="54"/>
      <c r="AH104" s="54"/>
      <c r="AI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Y105" s="54"/>
      <c r="Z105" s="54"/>
      <c r="AA105" s="54"/>
      <c r="AB105" s="54"/>
      <c r="AE105" s="54"/>
      <c r="AF105" s="54"/>
      <c r="AG105" s="54"/>
      <c r="AH105" s="54"/>
      <c r="AI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Y106" s="54"/>
      <c r="Z106" s="54"/>
      <c r="AA106" s="54"/>
      <c r="AB106" s="54"/>
      <c r="AE106" s="54"/>
      <c r="AF106" s="54"/>
      <c r="AG106" s="54"/>
      <c r="AH106" s="54"/>
      <c r="AI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Y107" s="54"/>
      <c r="Z107" s="54"/>
      <c r="AA107" s="54"/>
      <c r="AB107" s="54"/>
      <c r="AE107" s="54"/>
      <c r="AF107" s="54"/>
      <c r="AG107" s="54"/>
      <c r="AH107" s="54"/>
      <c r="AI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E108" s="54"/>
      <c r="AF108" s="54"/>
      <c r="AG108" s="54"/>
      <c r="AH108" s="54"/>
      <c r="AI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Y109" s="54"/>
      <c r="Z109" s="54"/>
      <c r="AA109" s="54"/>
      <c r="AB109" s="54"/>
      <c r="AE109" s="54"/>
      <c r="AF109" s="54"/>
      <c r="AG109" s="54"/>
      <c r="AH109" s="54"/>
      <c r="AI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54"/>
      <c r="Z110" s="54"/>
      <c r="AA110" s="54"/>
      <c r="AB110" s="54"/>
      <c r="AE110" s="54"/>
      <c r="AF110" s="54"/>
      <c r="AG110" s="54"/>
      <c r="AH110" s="54"/>
      <c r="AI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Y111" s="54"/>
      <c r="Z111" s="54"/>
      <c r="AA111" s="54"/>
      <c r="AB111" s="54"/>
      <c r="AE111" s="54"/>
      <c r="AF111" s="54"/>
      <c r="AG111" s="54"/>
      <c r="AH111" s="54"/>
      <c r="AI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/>
      <c r="Z112" s="54"/>
      <c r="AA112" s="54"/>
      <c r="AB112" s="54"/>
      <c r="AE112" s="54"/>
      <c r="AF112" s="54"/>
      <c r="AG112" s="54"/>
      <c r="AH112" s="54"/>
      <c r="AI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Y113" s="54"/>
      <c r="Z113" s="54"/>
      <c r="AA113" s="54"/>
      <c r="AB113" s="54"/>
      <c r="AE113" s="54"/>
      <c r="AF113" s="54"/>
      <c r="AG113" s="54"/>
      <c r="AH113" s="54"/>
      <c r="AI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Y114" s="54"/>
      <c r="Z114" s="54"/>
      <c r="AA114" s="54"/>
      <c r="AB114" s="54"/>
      <c r="AE114" s="54"/>
      <c r="AF114" s="54"/>
      <c r="AG114" s="54"/>
      <c r="AH114" s="54"/>
      <c r="AI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Y115" s="54"/>
      <c r="Z115" s="54"/>
      <c r="AA115" s="54"/>
      <c r="AB115" s="54"/>
      <c r="AE115" s="54"/>
      <c r="AF115" s="54"/>
      <c r="AG115" s="54"/>
      <c r="AH115" s="54"/>
      <c r="AI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Y116" s="54"/>
      <c r="Z116" s="54"/>
      <c r="AA116" s="54"/>
      <c r="AB116" s="54"/>
      <c r="AE116" s="54"/>
      <c r="AF116" s="54"/>
      <c r="AG116" s="54"/>
      <c r="AH116" s="54"/>
      <c r="AI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Y117" s="54"/>
      <c r="Z117" s="54"/>
      <c r="AA117" s="54"/>
      <c r="AB117" s="54"/>
      <c r="AE117" s="54"/>
      <c r="AF117" s="54"/>
      <c r="AG117" s="54"/>
      <c r="AH117" s="54"/>
      <c r="AI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E118" s="54"/>
      <c r="AF118" s="54"/>
      <c r="AG118" s="54"/>
      <c r="AH118" s="54"/>
      <c r="AI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Y119" s="54"/>
      <c r="Z119" s="54"/>
      <c r="AA119" s="54"/>
      <c r="AB119" s="54"/>
      <c r="AE119" s="54"/>
      <c r="AF119" s="54"/>
      <c r="AG119" s="54"/>
      <c r="AH119" s="54"/>
      <c r="AI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Y120" s="54"/>
      <c r="Z120" s="54"/>
      <c r="AA120" s="54"/>
      <c r="AB120" s="54"/>
      <c r="AE120" s="54"/>
      <c r="AF120" s="54"/>
      <c r="AG120" s="54"/>
      <c r="AH120" s="54"/>
      <c r="AI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Y121" s="54"/>
      <c r="Z121" s="54"/>
      <c r="AA121" s="54"/>
      <c r="AB121" s="54"/>
      <c r="AE121" s="54"/>
      <c r="AF121" s="54"/>
      <c r="AG121" s="54"/>
      <c r="AH121" s="54"/>
      <c r="AI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Y122" s="54"/>
      <c r="Z122" s="54"/>
      <c r="AA122" s="54"/>
      <c r="AB122" s="54"/>
      <c r="AE122" s="54"/>
      <c r="AF122" s="54"/>
      <c r="AG122" s="54"/>
      <c r="AH122" s="54"/>
      <c r="AI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Y123" s="54"/>
      <c r="Z123" s="54"/>
      <c r="AA123" s="54"/>
      <c r="AB123" s="54"/>
      <c r="AE123" s="54"/>
      <c r="AF123" s="54"/>
      <c r="AG123" s="54"/>
      <c r="AH123" s="54"/>
      <c r="AI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Y124" s="54"/>
      <c r="Z124" s="54"/>
      <c r="AA124" s="54"/>
      <c r="AB124" s="54"/>
      <c r="AE124" s="54"/>
      <c r="AF124" s="54"/>
      <c r="AG124" s="54"/>
      <c r="AH124" s="54"/>
      <c r="AI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Y125" s="54"/>
      <c r="Z125" s="54"/>
      <c r="AA125" s="54"/>
      <c r="AB125" s="54"/>
      <c r="AE125" s="54"/>
      <c r="AF125" s="54"/>
      <c r="AG125" s="54"/>
      <c r="AH125" s="54"/>
      <c r="AI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Y126" s="54"/>
      <c r="Z126" s="54"/>
      <c r="AA126" s="54"/>
      <c r="AB126" s="54"/>
      <c r="AE126" s="54"/>
      <c r="AF126" s="54"/>
      <c r="AG126" s="54"/>
      <c r="AH126" s="54"/>
      <c r="AI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54"/>
      <c r="Z127" s="54"/>
      <c r="AA127" s="54"/>
      <c r="AB127" s="54"/>
      <c r="AE127" s="54"/>
      <c r="AF127" s="54"/>
      <c r="AG127" s="54"/>
      <c r="AH127" s="54"/>
      <c r="AI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E128" s="54"/>
      <c r="AF128" s="54"/>
      <c r="AG128" s="54"/>
      <c r="AH128" s="54"/>
      <c r="AI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Y129" s="54"/>
      <c r="Z129" s="54"/>
      <c r="AA129" s="54"/>
      <c r="AB129" s="54"/>
      <c r="AE129" s="54"/>
      <c r="AF129" s="54"/>
      <c r="AG129" s="54"/>
      <c r="AH129" s="54"/>
      <c r="AI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Y130" s="54"/>
      <c r="Z130" s="54"/>
      <c r="AA130" s="54"/>
      <c r="AB130" s="54"/>
      <c r="AE130" s="54"/>
      <c r="AF130" s="54"/>
      <c r="AG130" s="54"/>
      <c r="AH130" s="54"/>
      <c r="AI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Y131" s="54"/>
      <c r="Z131" s="54"/>
      <c r="AA131" s="54"/>
      <c r="AB131" s="54"/>
      <c r="AE131" s="54"/>
      <c r="AF131" s="54"/>
      <c r="AG131" s="54"/>
      <c r="AH131" s="54"/>
      <c r="AI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Y132" s="54"/>
      <c r="Z132" s="54"/>
      <c r="AA132" s="54"/>
      <c r="AB132" s="54"/>
      <c r="AE132" s="54"/>
      <c r="AF132" s="54"/>
      <c r="AG132" s="54"/>
      <c r="AH132" s="54"/>
      <c r="AI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Y133" s="54"/>
      <c r="Z133" s="54"/>
      <c r="AA133" s="54"/>
      <c r="AB133" s="54"/>
      <c r="AE133" s="54"/>
      <c r="AF133" s="54"/>
      <c r="AG133" s="54"/>
      <c r="AH133" s="54"/>
      <c r="AI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Y134" s="54"/>
      <c r="Z134" s="54"/>
      <c r="AA134" s="54"/>
      <c r="AB134" s="54"/>
      <c r="AE134" s="54"/>
      <c r="AF134" s="54"/>
      <c r="AG134" s="54"/>
      <c r="AH134" s="54"/>
      <c r="AI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Y135" s="54"/>
      <c r="Z135" s="54"/>
      <c r="AA135" s="54"/>
      <c r="AB135" s="54"/>
      <c r="AE135" s="54"/>
      <c r="AF135" s="54"/>
      <c r="AG135" s="54"/>
      <c r="AH135" s="54"/>
      <c r="AI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Y136" s="54"/>
      <c r="Z136" s="54"/>
      <c r="AA136" s="54"/>
      <c r="AB136" s="54"/>
      <c r="AE136" s="54"/>
      <c r="AF136" s="54"/>
      <c r="AG136" s="54"/>
      <c r="AH136" s="54"/>
      <c r="AI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Y137" s="54"/>
      <c r="Z137" s="54"/>
      <c r="AA137" s="54"/>
      <c r="AB137" s="54"/>
      <c r="AE137" s="54"/>
      <c r="AF137" s="54"/>
      <c r="AG137" s="54"/>
      <c r="AH137" s="54"/>
      <c r="AI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Y138" s="54"/>
      <c r="Z138" s="54"/>
      <c r="AA138" s="54"/>
      <c r="AB138" s="54"/>
      <c r="AE138" s="54"/>
      <c r="AF138" s="54"/>
      <c r="AG138" s="54"/>
      <c r="AH138" s="54"/>
      <c r="AI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Y139" s="54"/>
      <c r="Z139" s="54"/>
      <c r="AA139" s="54"/>
      <c r="AB139" s="54"/>
      <c r="AE139" s="54"/>
      <c r="AF139" s="54"/>
      <c r="AG139" s="54"/>
      <c r="AH139" s="54"/>
      <c r="AI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Y140" s="54"/>
      <c r="Z140" s="54"/>
      <c r="AA140" s="54"/>
      <c r="AB140" s="54"/>
      <c r="AE140" s="54"/>
      <c r="AF140" s="54"/>
      <c r="AG140" s="54"/>
      <c r="AH140" s="54"/>
      <c r="AI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Y141" s="54"/>
      <c r="Z141" s="54"/>
      <c r="AA141" s="54"/>
      <c r="AB141" s="54"/>
      <c r="AE141" s="54"/>
      <c r="AF141" s="54"/>
      <c r="AG141" s="54"/>
      <c r="AH141" s="54"/>
      <c r="AI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Y142" s="54"/>
      <c r="Z142" s="54"/>
      <c r="AA142" s="54"/>
      <c r="AB142" s="54"/>
      <c r="AE142" s="54"/>
      <c r="AF142" s="54"/>
      <c r="AG142" s="54"/>
      <c r="AH142" s="54"/>
      <c r="AI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Y143" s="54"/>
      <c r="Z143" s="54"/>
      <c r="AA143" s="54"/>
      <c r="AB143" s="54"/>
      <c r="AE143" s="54"/>
      <c r="AF143" s="54"/>
      <c r="AG143" s="54"/>
      <c r="AH143" s="54"/>
      <c r="AI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Y144" s="54"/>
      <c r="Z144" s="54"/>
      <c r="AA144" s="54"/>
      <c r="AB144" s="54"/>
      <c r="AE144" s="54"/>
      <c r="AF144" s="54"/>
      <c r="AG144" s="54"/>
      <c r="AH144" s="54"/>
      <c r="AI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Y145" s="54"/>
      <c r="Z145" s="54"/>
      <c r="AA145" s="54"/>
      <c r="AB145" s="54"/>
      <c r="AE145" s="54"/>
      <c r="AF145" s="54"/>
      <c r="AG145" s="54"/>
      <c r="AH145" s="54"/>
      <c r="AI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Y146" s="54"/>
      <c r="Z146" s="54"/>
      <c r="AA146" s="54"/>
      <c r="AB146" s="54"/>
      <c r="AE146" s="54"/>
      <c r="AF146" s="54"/>
      <c r="AG146" s="54"/>
      <c r="AH146" s="54"/>
      <c r="AI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54"/>
      <c r="Z147" s="54"/>
      <c r="AA147" s="54"/>
      <c r="AB147" s="54"/>
      <c r="AE147" s="54"/>
      <c r="AF147" s="54"/>
      <c r="AG147" s="54"/>
      <c r="AH147" s="54"/>
      <c r="AI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Y148" s="54"/>
      <c r="Z148" s="54"/>
      <c r="AA148" s="54"/>
      <c r="AB148" s="54"/>
      <c r="AE148" s="54"/>
      <c r="AF148" s="54"/>
      <c r="AG148" s="54"/>
      <c r="AH148" s="54"/>
      <c r="AI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Y149" s="54"/>
      <c r="Z149" s="54"/>
      <c r="AA149" s="54"/>
      <c r="AB149" s="54"/>
      <c r="AE149" s="54"/>
      <c r="AF149" s="54"/>
      <c r="AG149" s="54"/>
      <c r="AH149" s="54"/>
      <c r="AI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Y150" s="54"/>
      <c r="Z150" s="54"/>
      <c r="AA150" s="54"/>
      <c r="AB150" s="54"/>
      <c r="AE150" s="54"/>
      <c r="AF150" s="54"/>
      <c r="AG150" s="54"/>
      <c r="AH150" s="54"/>
      <c r="AI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Y151" s="54"/>
      <c r="Z151" s="54"/>
      <c r="AA151" s="54"/>
      <c r="AB151" s="54"/>
      <c r="AE151" s="54"/>
      <c r="AF151" s="54"/>
      <c r="AG151" s="54"/>
      <c r="AH151" s="54"/>
      <c r="AI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Y152" s="54"/>
      <c r="Z152" s="54"/>
      <c r="AA152" s="54"/>
      <c r="AB152" s="54"/>
      <c r="AE152" s="54"/>
      <c r="AF152" s="54"/>
      <c r="AG152" s="54"/>
      <c r="AH152" s="54"/>
      <c r="AI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Y153" s="54"/>
      <c r="Z153" s="54"/>
      <c r="AA153" s="54"/>
      <c r="AB153" s="54"/>
      <c r="AE153" s="54"/>
      <c r="AF153" s="54"/>
      <c r="AG153" s="54"/>
      <c r="AH153" s="54"/>
      <c r="AI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Y154" s="54"/>
      <c r="Z154" s="54"/>
      <c r="AA154" s="54"/>
      <c r="AB154" s="54"/>
      <c r="AE154" s="54"/>
      <c r="AF154" s="54"/>
      <c r="AG154" s="54"/>
      <c r="AH154" s="54"/>
      <c r="AI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Y155" s="54"/>
      <c r="Z155" s="54"/>
      <c r="AA155" s="54"/>
      <c r="AB155" s="54"/>
      <c r="AE155" s="54"/>
      <c r="AF155" s="54"/>
      <c r="AG155" s="54"/>
      <c r="AH155" s="54"/>
      <c r="AI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Y156" s="54"/>
      <c r="Z156" s="54"/>
      <c r="AA156" s="54"/>
      <c r="AB156" s="54"/>
      <c r="AE156" s="54"/>
      <c r="AF156" s="54"/>
      <c r="AG156" s="54"/>
      <c r="AH156" s="54"/>
      <c r="AI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Y157" s="54"/>
      <c r="Z157" s="54"/>
      <c r="AA157" s="54"/>
      <c r="AB157" s="54"/>
      <c r="AE157" s="54"/>
      <c r="AF157" s="54"/>
      <c r="AG157" s="54"/>
      <c r="AH157" s="54"/>
      <c r="AI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Y158" s="54"/>
      <c r="Z158" s="54"/>
      <c r="AA158" s="54"/>
      <c r="AB158" s="54"/>
      <c r="AE158" s="54"/>
      <c r="AF158" s="54"/>
      <c r="AG158" s="54"/>
      <c r="AH158" s="54"/>
      <c r="AI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Y159" s="54"/>
      <c r="Z159" s="54"/>
      <c r="AA159" s="54"/>
      <c r="AB159" s="54"/>
      <c r="AE159" s="54"/>
      <c r="AF159" s="54"/>
      <c r="AG159" s="54"/>
      <c r="AH159" s="54"/>
      <c r="AI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Y160" s="54"/>
      <c r="Z160" s="54"/>
      <c r="AA160" s="54"/>
      <c r="AB160" s="54"/>
      <c r="AE160" s="54"/>
      <c r="AF160" s="54"/>
      <c r="AG160" s="54"/>
      <c r="AH160" s="54"/>
      <c r="AI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Y161" s="54"/>
      <c r="Z161" s="54"/>
      <c r="AA161" s="54"/>
      <c r="AB161" s="54"/>
      <c r="AE161" s="54"/>
      <c r="AF161" s="54"/>
      <c r="AG161" s="54"/>
      <c r="AH161" s="54"/>
      <c r="AI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Y162" s="54"/>
      <c r="Z162" s="54"/>
      <c r="AA162" s="54"/>
      <c r="AB162" s="54"/>
      <c r="AE162" s="54"/>
      <c r="AF162" s="54"/>
      <c r="AG162" s="54"/>
      <c r="AH162" s="54"/>
      <c r="AI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Y163" s="54"/>
      <c r="Z163" s="54"/>
      <c r="AA163" s="54"/>
      <c r="AB163" s="54"/>
      <c r="AE163" s="54"/>
      <c r="AF163" s="54"/>
      <c r="AG163" s="54"/>
      <c r="AH163" s="54"/>
      <c r="AI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Y164" s="54"/>
      <c r="Z164" s="54"/>
      <c r="AA164" s="54"/>
      <c r="AB164" s="54"/>
      <c r="AE164" s="54"/>
      <c r="AF164" s="54"/>
      <c r="AG164" s="54"/>
      <c r="AH164" s="54"/>
      <c r="AI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Y165" s="54"/>
      <c r="Z165" s="54"/>
      <c r="AA165" s="54"/>
      <c r="AB165" s="54"/>
      <c r="AE165" s="54"/>
      <c r="AF165" s="54"/>
      <c r="AG165" s="54"/>
      <c r="AH165" s="54"/>
      <c r="AI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Y166" s="54"/>
      <c r="Z166" s="54"/>
      <c r="AA166" s="54"/>
      <c r="AB166" s="54"/>
      <c r="AE166" s="54"/>
      <c r="AF166" s="54"/>
      <c r="AG166" s="54"/>
      <c r="AH166" s="54"/>
      <c r="AI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Y167" s="54"/>
      <c r="Z167" s="54"/>
      <c r="AA167" s="54"/>
      <c r="AB167" s="54"/>
      <c r="AE167" s="54"/>
      <c r="AF167" s="54"/>
      <c r="AG167" s="54"/>
      <c r="AH167" s="54"/>
      <c r="AI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Y168" s="54"/>
      <c r="Z168" s="54"/>
      <c r="AA168" s="54"/>
      <c r="AB168" s="54"/>
      <c r="AE168" s="54"/>
      <c r="AF168" s="54"/>
      <c r="AG168" s="54"/>
      <c r="AH168" s="54"/>
      <c r="AI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Y169" s="54"/>
      <c r="Z169" s="54"/>
      <c r="AA169" s="54"/>
      <c r="AB169" s="54"/>
      <c r="AE169" s="54"/>
      <c r="AF169" s="54"/>
      <c r="AG169" s="54"/>
      <c r="AH169" s="54"/>
      <c r="AI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54"/>
      <c r="Z170" s="54"/>
      <c r="AA170" s="54"/>
      <c r="AB170" s="54"/>
      <c r="AE170" s="54"/>
      <c r="AF170" s="54"/>
      <c r="AG170" s="54"/>
      <c r="AH170" s="54"/>
      <c r="AI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Y171" s="54"/>
      <c r="Z171" s="54"/>
      <c r="AA171" s="54"/>
      <c r="AB171" s="54"/>
      <c r="AE171" s="54"/>
      <c r="AF171" s="54"/>
      <c r="AG171" s="54"/>
      <c r="AH171" s="54"/>
      <c r="AI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Y172" s="54"/>
      <c r="Z172" s="54"/>
      <c r="AA172" s="54"/>
      <c r="AB172" s="54"/>
      <c r="AE172" s="54"/>
      <c r="AF172" s="54"/>
      <c r="AG172" s="54"/>
      <c r="AH172" s="54"/>
      <c r="AI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Y173" s="54"/>
      <c r="Z173" s="54"/>
      <c r="AA173" s="54"/>
      <c r="AB173" s="54"/>
      <c r="AE173" s="54"/>
      <c r="AF173" s="54"/>
      <c r="AG173" s="54"/>
      <c r="AH173" s="54"/>
      <c r="AI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Y174" s="54"/>
      <c r="Z174" s="54"/>
      <c r="AA174" s="54"/>
      <c r="AB174" s="54"/>
      <c r="AE174" s="54"/>
      <c r="AF174" s="54"/>
      <c r="AG174" s="54"/>
      <c r="AH174" s="54"/>
      <c r="AI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Y175" s="54"/>
      <c r="Z175" s="54"/>
      <c r="AA175" s="54"/>
      <c r="AB175" s="54"/>
      <c r="AE175" s="54"/>
      <c r="AF175" s="54"/>
      <c r="AG175" s="54"/>
      <c r="AH175" s="54"/>
      <c r="AI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Y176" s="54"/>
      <c r="Z176" s="54"/>
      <c r="AA176" s="54"/>
      <c r="AB176" s="54"/>
      <c r="AE176" s="54"/>
      <c r="AF176" s="54"/>
      <c r="AG176" s="54"/>
      <c r="AH176" s="54"/>
      <c r="AI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Y177" s="54"/>
      <c r="Z177" s="54"/>
      <c r="AA177" s="54"/>
      <c r="AB177" s="54"/>
      <c r="AE177" s="54"/>
      <c r="AF177" s="54"/>
      <c r="AG177" s="54"/>
      <c r="AH177" s="54"/>
      <c r="AI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Y178" s="54"/>
      <c r="Z178" s="54"/>
      <c r="AA178" s="54"/>
      <c r="AB178" s="54"/>
      <c r="AE178" s="54"/>
      <c r="AF178" s="54"/>
      <c r="AG178" s="54"/>
      <c r="AH178" s="54"/>
      <c r="AI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Y179" s="54"/>
      <c r="Z179" s="54"/>
      <c r="AA179" s="54"/>
      <c r="AB179" s="54"/>
      <c r="AE179" s="54"/>
      <c r="AF179" s="54"/>
      <c r="AG179" s="54"/>
      <c r="AH179" s="54"/>
      <c r="AI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Y180" s="54"/>
      <c r="Z180" s="54"/>
      <c r="AA180" s="54"/>
      <c r="AB180" s="54"/>
      <c r="AE180" s="54"/>
      <c r="AF180" s="54"/>
      <c r="AG180" s="54"/>
      <c r="AH180" s="54"/>
      <c r="AI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Y181" s="54"/>
      <c r="Z181" s="54"/>
      <c r="AA181" s="54"/>
      <c r="AB181" s="54"/>
      <c r="AE181" s="54"/>
      <c r="AF181" s="54"/>
      <c r="AG181" s="54"/>
      <c r="AH181" s="54"/>
      <c r="AI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Y182" s="54"/>
      <c r="Z182" s="54"/>
      <c r="AA182" s="54"/>
      <c r="AB182" s="54"/>
      <c r="AE182" s="54"/>
      <c r="AF182" s="54"/>
      <c r="AG182" s="54"/>
      <c r="AH182" s="54"/>
      <c r="AI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Y183" s="54"/>
      <c r="Z183" s="54"/>
      <c r="AA183" s="54"/>
      <c r="AB183" s="54"/>
      <c r="AE183" s="54"/>
      <c r="AF183" s="54"/>
      <c r="AG183" s="54"/>
      <c r="AH183" s="54"/>
      <c r="AI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Y184" s="54"/>
      <c r="Z184" s="54"/>
      <c r="AA184" s="54"/>
      <c r="AB184" s="54"/>
      <c r="AE184" s="54"/>
      <c r="AF184" s="54"/>
      <c r="AG184" s="54"/>
      <c r="AH184" s="54"/>
      <c r="AI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Y185" s="54"/>
      <c r="Z185" s="54"/>
      <c r="AA185" s="54"/>
      <c r="AB185" s="54"/>
      <c r="AE185" s="54"/>
      <c r="AF185" s="54"/>
      <c r="AG185" s="54"/>
      <c r="AH185" s="54"/>
      <c r="AI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Y186" s="54"/>
      <c r="Z186" s="54"/>
      <c r="AA186" s="54"/>
      <c r="AB186" s="54"/>
      <c r="AE186" s="54"/>
      <c r="AF186" s="54"/>
      <c r="AG186" s="54"/>
      <c r="AH186" s="54"/>
      <c r="AI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Y187" s="54"/>
      <c r="Z187" s="54"/>
      <c r="AA187" s="54"/>
      <c r="AB187" s="54"/>
      <c r="AE187" s="54"/>
      <c r="AF187" s="54"/>
      <c r="AG187" s="54"/>
      <c r="AH187" s="54"/>
      <c r="AI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Y188" s="54"/>
      <c r="Z188" s="54"/>
      <c r="AA188" s="54"/>
      <c r="AB188" s="54"/>
      <c r="AE188" s="54"/>
      <c r="AF188" s="54"/>
      <c r="AG188" s="54"/>
      <c r="AH188" s="54"/>
      <c r="AI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Y189" s="54"/>
      <c r="Z189" s="54"/>
      <c r="AA189" s="54"/>
      <c r="AB189" s="54"/>
      <c r="AE189" s="54"/>
      <c r="AF189" s="54"/>
      <c r="AG189" s="54"/>
      <c r="AH189" s="54"/>
      <c r="AI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Y190" s="54"/>
      <c r="Z190" s="54"/>
      <c r="AA190" s="54"/>
      <c r="AB190" s="54"/>
      <c r="AE190" s="54"/>
      <c r="AF190" s="54"/>
      <c r="AG190" s="54"/>
      <c r="AH190" s="54"/>
      <c r="AI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Y191" s="54"/>
      <c r="Z191" s="54"/>
      <c r="AA191" s="54"/>
      <c r="AB191" s="54"/>
      <c r="AE191" s="54"/>
      <c r="AF191" s="54"/>
      <c r="AG191" s="54"/>
      <c r="AH191" s="54"/>
      <c r="AI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Y192" s="54"/>
      <c r="Z192" s="54"/>
      <c r="AA192" s="54"/>
      <c r="AB192" s="54"/>
      <c r="AE192" s="54"/>
      <c r="AF192" s="54"/>
      <c r="AG192" s="54"/>
      <c r="AH192" s="54"/>
      <c r="AI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Y193" s="54"/>
      <c r="Z193" s="54"/>
      <c r="AA193" s="54"/>
      <c r="AB193" s="54"/>
      <c r="AE193" s="54"/>
      <c r="AF193" s="54"/>
      <c r="AG193" s="54"/>
      <c r="AH193" s="54"/>
      <c r="AI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Y194" s="54"/>
      <c r="Z194" s="54"/>
      <c r="AA194" s="54"/>
      <c r="AB194" s="54"/>
      <c r="AE194" s="54"/>
      <c r="AF194" s="54"/>
      <c r="AG194" s="54"/>
      <c r="AH194" s="54"/>
      <c r="AI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Y195" s="54"/>
      <c r="Z195" s="54"/>
      <c r="AA195" s="54"/>
      <c r="AB195" s="54"/>
      <c r="AE195" s="54"/>
      <c r="AF195" s="54"/>
      <c r="AG195" s="54"/>
      <c r="AH195" s="54"/>
      <c r="AI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Y196" s="54"/>
      <c r="Z196" s="54"/>
      <c r="AA196" s="54"/>
      <c r="AB196" s="54"/>
      <c r="AE196" s="54"/>
      <c r="AF196" s="54"/>
      <c r="AG196" s="54"/>
      <c r="AH196" s="54"/>
      <c r="AI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Y197" s="54"/>
      <c r="Z197" s="54"/>
      <c r="AA197" s="54"/>
      <c r="AB197" s="54"/>
      <c r="AE197" s="54"/>
      <c r="AF197" s="54"/>
      <c r="AG197" s="54"/>
      <c r="AH197" s="54"/>
      <c r="AI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Y198" s="54"/>
      <c r="Z198" s="54"/>
      <c r="AA198" s="54"/>
      <c r="AB198" s="54"/>
      <c r="AE198" s="54"/>
      <c r="AF198" s="54"/>
      <c r="AG198" s="54"/>
      <c r="AH198" s="54"/>
      <c r="AI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Y199" s="54"/>
      <c r="Z199" s="54"/>
      <c r="AA199" s="54"/>
      <c r="AB199" s="54"/>
      <c r="AE199" s="54"/>
      <c r="AF199" s="54"/>
      <c r="AG199" s="54"/>
      <c r="AH199" s="54"/>
      <c r="AI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Y200" s="54"/>
      <c r="Z200" s="54"/>
      <c r="AA200" s="54"/>
      <c r="AB200" s="54"/>
      <c r="AE200" s="54"/>
      <c r="AF200" s="54"/>
      <c r="AG200" s="54"/>
      <c r="AH200" s="54"/>
      <c r="AI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Y201" s="54"/>
      <c r="Z201" s="54"/>
      <c r="AA201" s="54"/>
      <c r="AB201" s="54"/>
      <c r="AE201" s="54"/>
      <c r="AF201" s="54"/>
      <c r="AG201" s="54"/>
      <c r="AH201" s="54"/>
      <c r="AI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Y202" s="54"/>
      <c r="Z202" s="54"/>
      <c r="AA202" s="54"/>
      <c r="AB202" s="54"/>
      <c r="AE202" s="54"/>
      <c r="AF202" s="54"/>
      <c r="AG202" s="54"/>
      <c r="AH202" s="54"/>
      <c r="AI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Y203" s="54"/>
      <c r="Z203" s="54"/>
      <c r="AA203" s="54"/>
      <c r="AB203" s="54"/>
      <c r="AE203" s="54"/>
      <c r="AF203" s="54"/>
      <c r="AG203" s="54"/>
      <c r="AH203" s="54"/>
      <c r="AI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Y204" s="54"/>
      <c r="Z204" s="54"/>
      <c r="AA204" s="54"/>
      <c r="AB204" s="54"/>
      <c r="AE204" s="54"/>
      <c r="AF204" s="54"/>
      <c r="AG204" s="54"/>
      <c r="AH204" s="54"/>
      <c r="AI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Y205" s="54"/>
      <c r="Z205" s="54"/>
      <c r="AA205" s="54"/>
      <c r="AB205" s="54"/>
      <c r="AE205" s="54"/>
      <c r="AF205" s="54"/>
      <c r="AG205" s="54"/>
      <c r="AH205" s="54"/>
      <c r="AI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Y206" s="54"/>
      <c r="Z206" s="54"/>
      <c r="AA206" s="54"/>
      <c r="AB206" s="54"/>
      <c r="AE206" s="54"/>
      <c r="AF206" s="54"/>
      <c r="AG206" s="54"/>
      <c r="AH206" s="54"/>
      <c r="AI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Y207" s="54"/>
      <c r="Z207" s="54"/>
      <c r="AA207" s="54"/>
      <c r="AB207" s="54"/>
      <c r="AE207" s="54"/>
      <c r="AF207" s="54"/>
      <c r="AG207" s="54"/>
      <c r="AH207" s="54"/>
      <c r="AI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Y208" s="54"/>
      <c r="Z208" s="54"/>
      <c r="AA208" s="54"/>
      <c r="AB208" s="54"/>
      <c r="AE208" s="54"/>
      <c r="AF208" s="54"/>
      <c r="AG208" s="54"/>
      <c r="AH208" s="54"/>
      <c r="AI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Y209" s="54"/>
      <c r="Z209" s="54"/>
      <c r="AA209" s="54"/>
      <c r="AB209" s="54"/>
      <c r="AE209" s="54"/>
      <c r="AF209" s="54"/>
      <c r="AG209" s="54"/>
      <c r="AH209" s="54"/>
      <c r="AI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Y210" s="54"/>
      <c r="Z210" s="54"/>
      <c r="AA210" s="54"/>
      <c r="AB210" s="54"/>
      <c r="AE210" s="54"/>
      <c r="AF210" s="54"/>
      <c r="AG210" s="54"/>
      <c r="AH210" s="54"/>
      <c r="AI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Y211" s="54"/>
      <c r="Z211" s="54"/>
      <c r="AA211" s="54"/>
      <c r="AB211" s="54"/>
      <c r="AE211" s="54"/>
      <c r="AF211" s="54"/>
      <c r="AG211" s="54"/>
      <c r="AH211" s="54"/>
      <c r="AI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Y212" s="54"/>
      <c r="Z212" s="54"/>
      <c r="AA212" s="54"/>
      <c r="AB212" s="54"/>
      <c r="AE212" s="54"/>
      <c r="AF212" s="54"/>
      <c r="AG212" s="54"/>
      <c r="AH212" s="54"/>
      <c r="AI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Y213" s="54"/>
      <c r="Z213" s="54"/>
      <c r="AA213" s="54"/>
      <c r="AB213" s="54"/>
      <c r="AE213" s="54"/>
      <c r="AF213" s="54"/>
      <c r="AG213" s="54"/>
      <c r="AH213" s="54"/>
      <c r="AI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Y214" s="54"/>
      <c r="Z214" s="54"/>
      <c r="AA214" s="54"/>
      <c r="AB214" s="54"/>
      <c r="AE214" s="54"/>
      <c r="AF214" s="54"/>
      <c r="AG214" s="54"/>
      <c r="AH214" s="54"/>
      <c r="AI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Y215" s="54"/>
      <c r="Z215" s="54"/>
      <c r="AA215" s="54"/>
      <c r="AB215" s="54"/>
      <c r="AE215" s="54"/>
      <c r="AF215" s="54"/>
      <c r="AG215" s="54"/>
      <c r="AH215" s="54"/>
      <c r="AI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Y216" s="54"/>
      <c r="Z216" s="54"/>
      <c r="AA216" s="54"/>
      <c r="AB216" s="54"/>
      <c r="AE216" s="54"/>
      <c r="AF216" s="54"/>
      <c r="AG216" s="54"/>
      <c r="AH216" s="54"/>
      <c r="AI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Y217" s="54"/>
      <c r="Z217" s="54"/>
      <c r="AA217" s="54"/>
      <c r="AB217" s="54"/>
      <c r="AE217" s="54"/>
      <c r="AF217" s="54"/>
      <c r="AG217" s="54"/>
      <c r="AH217" s="54"/>
      <c r="AI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Y218" s="54"/>
      <c r="Z218" s="54"/>
      <c r="AA218" s="54"/>
      <c r="AB218" s="54"/>
      <c r="AE218" s="54"/>
      <c r="AF218" s="54"/>
      <c r="AG218" s="54"/>
      <c r="AH218" s="54"/>
      <c r="AI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Y219" s="54"/>
      <c r="Z219" s="54"/>
      <c r="AA219" s="54"/>
      <c r="AB219" s="54"/>
      <c r="AE219" s="54"/>
      <c r="AF219" s="54"/>
      <c r="AG219" s="54"/>
      <c r="AH219" s="54"/>
      <c r="AI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Y220" s="54"/>
      <c r="Z220" s="54"/>
      <c r="AA220" s="54"/>
      <c r="AB220" s="54"/>
      <c r="AE220" s="54"/>
      <c r="AF220" s="54"/>
      <c r="AG220" s="54"/>
      <c r="AH220" s="54"/>
      <c r="AI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Y221" s="54"/>
      <c r="Z221" s="54"/>
      <c r="AA221" s="54"/>
      <c r="AB221" s="54"/>
      <c r="AE221" s="54"/>
      <c r="AF221" s="54"/>
      <c r="AG221" s="54"/>
      <c r="AH221" s="54"/>
      <c r="AI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Y222" s="54"/>
      <c r="Z222" s="54"/>
      <c r="AA222" s="54"/>
      <c r="AB222" s="54"/>
      <c r="AE222" s="54"/>
      <c r="AF222" s="54"/>
      <c r="AG222" s="54"/>
      <c r="AH222" s="54"/>
      <c r="AI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Y223" s="54"/>
      <c r="Z223" s="54"/>
      <c r="AA223" s="54"/>
      <c r="AB223" s="54"/>
      <c r="AE223" s="54"/>
      <c r="AF223" s="54"/>
      <c r="AG223" s="54"/>
      <c r="AH223" s="54"/>
      <c r="AI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Y224" s="54"/>
      <c r="Z224" s="54"/>
      <c r="AA224" s="54"/>
      <c r="AB224" s="54"/>
      <c r="AE224" s="54"/>
      <c r="AF224" s="54"/>
      <c r="AG224" s="54"/>
      <c r="AH224" s="54"/>
      <c r="AI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Y225" s="54"/>
      <c r="Z225" s="54"/>
      <c r="AA225" s="54"/>
      <c r="AB225" s="54"/>
      <c r="AE225" s="54"/>
      <c r="AF225" s="54"/>
      <c r="AG225" s="54"/>
      <c r="AH225" s="54"/>
      <c r="AI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Y226" s="54"/>
      <c r="Z226" s="54"/>
      <c r="AA226" s="54"/>
      <c r="AB226" s="54"/>
      <c r="AE226" s="54"/>
      <c r="AF226" s="54"/>
      <c r="AG226" s="54"/>
      <c r="AH226" s="54"/>
      <c r="AI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Y227" s="54"/>
      <c r="Z227" s="54"/>
      <c r="AA227" s="54"/>
      <c r="AB227" s="54"/>
      <c r="AE227" s="54"/>
      <c r="AF227" s="54"/>
      <c r="AG227" s="54"/>
      <c r="AH227" s="54"/>
      <c r="AI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Y228" s="54"/>
      <c r="Z228" s="54"/>
      <c r="AA228" s="54"/>
      <c r="AB228" s="54"/>
      <c r="AE228" s="54"/>
      <c r="AF228" s="54"/>
      <c r="AG228" s="54"/>
      <c r="AH228" s="54"/>
      <c r="AI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Y229" s="54"/>
      <c r="Z229" s="54"/>
      <c r="AA229" s="54"/>
      <c r="AB229" s="54"/>
      <c r="AE229" s="54"/>
      <c r="AF229" s="54"/>
      <c r="AG229" s="54"/>
      <c r="AH229" s="54"/>
      <c r="AI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Y230" s="54"/>
      <c r="Z230" s="54"/>
      <c r="AA230" s="54"/>
      <c r="AB230" s="54"/>
      <c r="AE230" s="54"/>
      <c r="AF230" s="54"/>
      <c r="AG230" s="54"/>
      <c r="AH230" s="54"/>
      <c r="AI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Y231" s="54"/>
      <c r="Z231" s="54"/>
      <c r="AA231" s="54"/>
      <c r="AB231" s="54"/>
      <c r="AE231" s="54"/>
      <c r="AF231" s="54"/>
      <c r="AG231" s="54"/>
      <c r="AH231" s="54"/>
      <c r="AI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Y232" s="54"/>
      <c r="Z232" s="54"/>
      <c r="AA232" s="54"/>
      <c r="AB232" s="54"/>
      <c r="AE232" s="54"/>
      <c r="AF232" s="54"/>
      <c r="AG232" s="54"/>
      <c r="AH232" s="54"/>
      <c r="AI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Y233" s="54"/>
      <c r="Z233" s="54"/>
      <c r="AA233" s="54"/>
      <c r="AB233" s="54"/>
      <c r="AE233" s="54"/>
      <c r="AF233" s="54"/>
      <c r="AG233" s="54"/>
      <c r="AH233" s="54"/>
      <c r="AI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Y234" s="54"/>
      <c r="Z234" s="54"/>
      <c r="AA234" s="54"/>
      <c r="AB234" s="54"/>
      <c r="AE234" s="54"/>
      <c r="AF234" s="54"/>
      <c r="AG234" s="54"/>
      <c r="AH234" s="54"/>
      <c r="AI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Y235" s="54"/>
      <c r="Z235" s="54"/>
      <c r="AA235" s="54"/>
      <c r="AB235" s="54"/>
      <c r="AE235" s="54"/>
      <c r="AF235" s="54"/>
      <c r="AG235" s="54"/>
      <c r="AH235" s="54"/>
      <c r="AI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Y236" s="54"/>
      <c r="Z236" s="54"/>
      <c r="AA236" s="54"/>
      <c r="AB236" s="54"/>
      <c r="AE236" s="54"/>
      <c r="AF236" s="54"/>
      <c r="AG236" s="54"/>
      <c r="AH236" s="54"/>
      <c r="AI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Y237" s="54"/>
      <c r="Z237" s="54"/>
      <c r="AA237" s="54"/>
      <c r="AB237" s="54"/>
      <c r="AE237" s="54"/>
      <c r="AF237" s="54"/>
      <c r="AG237" s="54"/>
      <c r="AH237" s="54"/>
      <c r="AI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Y238" s="54"/>
      <c r="Z238" s="54"/>
      <c r="AA238" s="54"/>
      <c r="AB238" s="54"/>
      <c r="AE238" s="54"/>
      <c r="AF238" s="54"/>
      <c r="AG238" s="54"/>
      <c r="AH238" s="54"/>
      <c r="AI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Y239" s="54"/>
      <c r="Z239" s="54"/>
      <c r="AA239" s="54"/>
      <c r="AB239" s="54"/>
      <c r="AE239" s="54"/>
      <c r="AF239" s="54"/>
      <c r="AG239" s="54"/>
      <c r="AH239" s="54"/>
      <c r="AI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Y240" s="54"/>
      <c r="Z240" s="54"/>
      <c r="AA240" s="54"/>
      <c r="AB240" s="54"/>
      <c r="AE240" s="54"/>
      <c r="AF240" s="54"/>
      <c r="AG240" s="54"/>
      <c r="AH240" s="54"/>
      <c r="AI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Y241" s="54"/>
      <c r="Z241" s="54"/>
      <c r="AA241" s="54"/>
      <c r="AB241" s="54"/>
      <c r="AE241" s="54"/>
      <c r="AF241" s="54"/>
      <c r="AG241" s="54"/>
      <c r="AH241" s="54"/>
      <c r="AI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Y242" s="54"/>
      <c r="Z242" s="54"/>
      <c r="AA242" s="54"/>
      <c r="AB242" s="54"/>
      <c r="AE242" s="54"/>
      <c r="AF242" s="54"/>
      <c r="AG242" s="54"/>
      <c r="AH242" s="54"/>
      <c r="AI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Y243" s="54"/>
      <c r="Z243" s="54"/>
      <c r="AA243" s="54"/>
      <c r="AB243" s="54"/>
      <c r="AE243" s="54"/>
      <c r="AF243" s="54"/>
      <c r="AG243" s="54"/>
      <c r="AH243" s="54"/>
      <c r="AI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Y244" s="54"/>
      <c r="Z244" s="54"/>
      <c r="AA244" s="54"/>
      <c r="AB244" s="54"/>
      <c r="AE244" s="54"/>
      <c r="AF244" s="54"/>
      <c r="AG244" s="54"/>
      <c r="AH244" s="54"/>
      <c r="AI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Y245" s="54"/>
      <c r="Z245" s="54"/>
      <c r="AA245" s="54"/>
      <c r="AB245" s="54"/>
      <c r="AE245" s="54"/>
      <c r="AF245" s="54"/>
      <c r="AG245" s="54"/>
      <c r="AH245" s="54"/>
      <c r="AI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Y246" s="54"/>
      <c r="Z246" s="54"/>
      <c r="AA246" s="54"/>
      <c r="AB246" s="54"/>
      <c r="AE246" s="54"/>
      <c r="AF246" s="54"/>
      <c r="AG246" s="54"/>
      <c r="AH246" s="54"/>
      <c r="AI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Y247" s="54"/>
      <c r="Z247" s="54"/>
      <c r="AA247" s="54"/>
      <c r="AB247" s="54"/>
      <c r="AE247" s="54"/>
      <c r="AF247" s="54"/>
      <c r="AG247" s="54"/>
      <c r="AH247" s="54"/>
      <c r="AI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Y248" s="54"/>
      <c r="Z248" s="54"/>
      <c r="AA248" s="54"/>
      <c r="AB248" s="54"/>
      <c r="AE248" s="54"/>
      <c r="AF248" s="54"/>
      <c r="AG248" s="54"/>
      <c r="AH248" s="54"/>
      <c r="AI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Y249" s="54"/>
      <c r="Z249" s="54"/>
      <c r="AA249" s="54"/>
      <c r="AB249" s="54"/>
      <c r="AE249" s="54"/>
      <c r="AF249" s="54"/>
      <c r="AG249" s="54"/>
      <c r="AH249" s="54"/>
      <c r="AI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Y250" s="54"/>
      <c r="Z250" s="54"/>
      <c r="AA250" s="54"/>
      <c r="AB250" s="54"/>
      <c r="AE250" s="54"/>
      <c r="AF250" s="54"/>
      <c r="AG250" s="54"/>
      <c r="AH250" s="54"/>
      <c r="AI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Y251" s="54"/>
      <c r="Z251" s="54"/>
      <c r="AA251" s="54"/>
      <c r="AB251" s="54"/>
      <c r="AE251" s="54"/>
      <c r="AF251" s="54"/>
      <c r="AG251" s="54"/>
      <c r="AH251" s="54"/>
      <c r="AI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Y252" s="54"/>
      <c r="Z252" s="54"/>
      <c r="AA252" s="54"/>
      <c r="AB252" s="54"/>
      <c r="AE252" s="54"/>
      <c r="AF252" s="54"/>
      <c r="AG252" s="54"/>
      <c r="AH252" s="54"/>
      <c r="AI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Y253" s="54"/>
      <c r="Z253" s="54"/>
      <c r="AA253" s="54"/>
      <c r="AB253" s="54"/>
      <c r="AE253" s="54"/>
      <c r="AF253" s="54"/>
      <c r="AG253" s="54"/>
      <c r="AH253" s="54"/>
      <c r="AI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Y254" s="54"/>
      <c r="Z254" s="54"/>
      <c r="AA254" s="54"/>
      <c r="AB254" s="54"/>
      <c r="AE254" s="54"/>
      <c r="AF254" s="54"/>
      <c r="AG254" s="54"/>
      <c r="AH254" s="54"/>
      <c r="AI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Y255" s="54"/>
      <c r="Z255" s="54"/>
      <c r="AA255" s="54"/>
      <c r="AB255" s="54"/>
      <c r="AE255" s="54"/>
      <c r="AF255" s="54"/>
      <c r="AG255" s="54"/>
      <c r="AH255" s="54"/>
      <c r="AI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Y256" s="54"/>
      <c r="Z256" s="54"/>
      <c r="AA256" s="54"/>
      <c r="AB256" s="54"/>
      <c r="AE256" s="54"/>
      <c r="AF256" s="54"/>
      <c r="AG256" s="54"/>
      <c r="AH256" s="54"/>
      <c r="AI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Y257" s="54"/>
      <c r="Z257" s="54"/>
      <c r="AA257" s="54"/>
      <c r="AB257" s="54"/>
      <c r="AE257" s="54"/>
      <c r="AF257" s="54"/>
      <c r="AG257" s="54"/>
      <c r="AH257" s="54"/>
      <c r="AI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Y258" s="54"/>
      <c r="Z258" s="54"/>
      <c r="AA258" s="54"/>
      <c r="AB258" s="54"/>
      <c r="AE258" s="54"/>
      <c r="AF258" s="54"/>
      <c r="AG258" s="54"/>
      <c r="AH258" s="54"/>
      <c r="AI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Y259" s="54"/>
      <c r="Z259" s="54"/>
      <c r="AA259" s="54"/>
      <c r="AB259" s="54"/>
      <c r="AE259" s="54"/>
      <c r="AF259" s="54"/>
      <c r="AG259" s="54"/>
      <c r="AH259" s="54"/>
      <c r="AI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Y260" s="54"/>
      <c r="Z260" s="54"/>
      <c r="AA260" s="54"/>
      <c r="AB260" s="54"/>
      <c r="AE260" s="54"/>
      <c r="AF260" s="54"/>
      <c r="AG260" s="54"/>
      <c r="AH260" s="54"/>
      <c r="AI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Y261" s="54"/>
      <c r="Z261" s="54"/>
      <c r="AA261" s="54"/>
      <c r="AB261" s="54"/>
      <c r="AE261" s="54"/>
      <c r="AF261" s="54"/>
      <c r="AG261" s="54"/>
      <c r="AH261" s="54"/>
      <c r="AI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Y262" s="54"/>
      <c r="Z262" s="54"/>
      <c r="AA262" s="54"/>
      <c r="AB262" s="54"/>
      <c r="AE262" s="54"/>
      <c r="AF262" s="54"/>
      <c r="AG262" s="54"/>
      <c r="AH262" s="54"/>
      <c r="AI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Y263" s="54"/>
      <c r="Z263" s="54"/>
      <c r="AA263" s="54"/>
      <c r="AB263" s="54"/>
      <c r="AE263" s="54"/>
      <c r="AF263" s="54"/>
      <c r="AG263" s="54"/>
      <c r="AH263" s="54"/>
      <c r="AI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Y264" s="54"/>
      <c r="Z264" s="54"/>
      <c r="AA264" s="54"/>
      <c r="AB264" s="54"/>
      <c r="AE264" s="54"/>
      <c r="AF264" s="54"/>
      <c r="AG264" s="54"/>
      <c r="AH264" s="54"/>
      <c r="AI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Y265" s="54"/>
      <c r="Z265" s="54"/>
      <c r="AA265" s="54"/>
      <c r="AB265" s="54"/>
      <c r="AE265" s="54"/>
      <c r="AF265" s="54"/>
      <c r="AG265" s="54"/>
      <c r="AH265" s="54"/>
      <c r="AI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Y266" s="54"/>
      <c r="Z266" s="54"/>
      <c r="AA266" s="54"/>
      <c r="AB266" s="54"/>
      <c r="AE266" s="54"/>
      <c r="AF266" s="54"/>
      <c r="AG266" s="54"/>
      <c r="AH266" s="54"/>
      <c r="AI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Y267" s="54"/>
      <c r="Z267" s="54"/>
      <c r="AA267" s="54"/>
      <c r="AB267" s="54"/>
      <c r="AE267" s="54"/>
      <c r="AF267" s="54"/>
      <c r="AG267" s="54"/>
      <c r="AH267" s="54"/>
      <c r="AI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Y268" s="54"/>
      <c r="Z268" s="54"/>
      <c r="AA268" s="54"/>
      <c r="AB268" s="54"/>
      <c r="AE268" s="54"/>
      <c r="AF268" s="54"/>
      <c r="AG268" s="54"/>
      <c r="AH268" s="54"/>
      <c r="AI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Y269" s="54"/>
      <c r="Z269" s="54"/>
      <c r="AA269" s="54"/>
      <c r="AB269" s="54"/>
      <c r="AE269" s="54"/>
      <c r="AF269" s="54"/>
      <c r="AG269" s="54"/>
      <c r="AH269" s="54"/>
      <c r="AI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Y270" s="54"/>
      <c r="Z270" s="54"/>
      <c r="AA270" s="54"/>
      <c r="AB270" s="54"/>
      <c r="AE270" s="54"/>
      <c r="AF270" s="54"/>
      <c r="AG270" s="54"/>
      <c r="AH270" s="54"/>
      <c r="AI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Y271" s="54"/>
      <c r="Z271" s="54"/>
      <c r="AA271" s="54"/>
      <c r="AB271" s="54"/>
      <c r="AE271" s="54"/>
      <c r="AF271" s="54"/>
      <c r="AG271" s="54"/>
      <c r="AH271" s="54"/>
      <c r="AI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Y272" s="54"/>
      <c r="Z272" s="54"/>
      <c r="AA272" s="54"/>
      <c r="AB272" s="54"/>
      <c r="AE272" s="54"/>
      <c r="AF272" s="54"/>
      <c r="AG272" s="54"/>
      <c r="AH272" s="54"/>
      <c r="AI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Y273" s="54"/>
      <c r="Z273" s="54"/>
      <c r="AA273" s="54"/>
      <c r="AB273" s="54"/>
      <c r="AE273" s="54"/>
      <c r="AF273" s="54"/>
      <c r="AG273" s="54"/>
      <c r="AH273" s="54"/>
      <c r="AI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Y274" s="54"/>
      <c r="Z274" s="54"/>
      <c r="AA274" s="54"/>
      <c r="AB274" s="54"/>
      <c r="AE274" s="54"/>
      <c r="AF274" s="54"/>
      <c r="AG274" s="54"/>
      <c r="AH274" s="54"/>
      <c r="AI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Y275" s="54"/>
      <c r="Z275" s="54"/>
      <c r="AA275" s="54"/>
      <c r="AB275" s="54"/>
      <c r="AE275" s="54"/>
      <c r="AF275" s="54"/>
      <c r="AG275" s="54"/>
      <c r="AH275" s="54"/>
      <c r="AI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Y276" s="54"/>
      <c r="Z276" s="54"/>
      <c r="AA276" s="54"/>
      <c r="AB276" s="54"/>
      <c r="AE276" s="54"/>
      <c r="AF276" s="54"/>
      <c r="AG276" s="54"/>
      <c r="AH276" s="54"/>
      <c r="AI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Y277" s="54"/>
      <c r="Z277" s="54"/>
      <c r="AA277" s="54"/>
      <c r="AB277" s="54"/>
      <c r="AE277" s="54"/>
      <c r="AF277" s="54"/>
      <c r="AG277" s="54"/>
      <c r="AH277" s="54"/>
      <c r="AI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Y278" s="54"/>
      <c r="Z278" s="54"/>
      <c r="AA278" s="54"/>
      <c r="AB278" s="54"/>
      <c r="AE278" s="54"/>
      <c r="AF278" s="54"/>
      <c r="AG278" s="54"/>
      <c r="AH278" s="54"/>
      <c r="AI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Y279" s="54"/>
      <c r="Z279" s="54"/>
      <c r="AA279" s="54"/>
      <c r="AB279" s="54"/>
      <c r="AE279" s="54"/>
      <c r="AF279" s="54"/>
      <c r="AG279" s="54"/>
      <c r="AH279" s="54"/>
      <c r="AI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Y280" s="54"/>
      <c r="Z280" s="54"/>
      <c r="AA280" s="54"/>
      <c r="AB280" s="54"/>
      <c r="AE280" s="54"/>
      <c r="AF280" s="54"/>
      <c r="AG280" s="54"/>
      <c r="AH280" s="54"/>
      <c r="AI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Y281" s="54"/>
      <c r="Z281" s="54"/>
      <c r="AA281" s="54"/>
      <c r="AB281" s="54"/>
      <c r="AE281" s="54"/>
      <c r="AF281" s="54"/>
      <c r="AG281" s="54"/>
      <c r="AH281" s="54"/>
      <c r="AI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Y282" s="54"/>
      <c r="Z282" s="54"/>
      <c r="AA282" s="54"/>
      <c r="AB282" s="54"/>
      <c r="AE282" s="54"/>
      <c r="AF282" s="54"/>
      <c r="AG282" s="54"/>
      <c r="AH282" s="54"/>
      <c r="AI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Y283" s="54"/>
      <c r="Z283" s="54"/>
      <c r="AA283" s="54"/>
      <c r="AB283" s="54"/>
      <c r="AE283" s="54"/>
      <c r="AF283" s="54"/>
      <c r="AG283" s="54"/>
      <c r="AH283" s="54"/>
      <c r="AI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Y284" s="54"/>
      <c r="Z284" s="54"/>
      <c r="AA284" s="54"/>
      <c r="AB284" s="54"/>
      <c r="AE284" s="54"/>
      <c r="AF284" s="54"/>
      <c r="AG284" s="54"/>
      <c r="AH284" s="54"/>
      <c r="AI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Y285" s="54"/>
      <c r="Z285" s="54"/>
      <c r="AA285" s="54"/>
      <c r="AB285" s="54"/>
      <c r="AE285" s="54"/>
      <c r="AF285" s="54"/>
      <c r="AG285" s="54"/>
      <c r="AH285" s="54"/>
      <c r="AI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Y286" s="54"/>
      <c r="Z286" s="54"/>
      <c r="AA286" s="54"/>
      <c r="AB286" s="54"/>
      <c r="AE286" s="54"/>
      <c r="AF286" s="54"/>
      <c r="AG286" s="54"/>
      <c r="AH286" s="54"/>
      <c r="AI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Y287" s="54"/>
      <c r="Z287" s="54"/>
      <c r="AA287" s="54"/>
      <c r="AB287" s="54"/>
      <c r="AE287" s="54"/>
      <c r="AF287" s="54"/>
      <c r="AG287" s="54"/>
      <c r="AH287" s="54"/>
      <c r="AI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Y288" s="54"/>
      <c r="Z288" s="54"/>
      <c r="AA288" s="54"/>
      <c r="AB288" s="54"/>
      <c r="AE288" s="54"/>
      <c r="AF288" s="54"/>
      <c r="AG288" s="54"/>
      <c r="AH288" s="54"/>
      <c r="AI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Y289" s="54"/>
      <c r="Z289" s="54"/>
      <c r="AA289" s="54"/>
      <c r="AB289" s="54"/>
      <c r="AE289" s="54"/>
      <c r="AF289" s="54"/>
      <c r="AG289" s="54"/>
      <c r="AH289" s="54"/>
      <c r="AI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Y290" s="54"/>
      <c r="Z290" s="54"/>
      <c r="AA290" s="54"/>
      <c r="AB290" s="54"/>
      <c r="AE290" s="54"/>
      <c r="AF290" s="54"/>
      <c r="AG290" s="54"/>
      <c r="AH290" s="54"/>
      <c r="AI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Y291" s="54"/>
      <c r="Z291" s="54"/>
      <c r="AA291" s="54"/>
      <c r="AB291" s="54"/>
      <c r="AE291" s="54"/>
      <c r="AF291" s="54"/>
      <c r="AG291" s="54"/>
      <c r="AH291" s="54"/>
      <c r="AI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Y292" s="54"/>
      <c r="Z292" s="54"/>
      <c r="AA292" s="54"/>
      <c r="AB292" s="54"/>
      <c r="AE292" s="54"/>
      <c r="AF292" s="54"/>
      <c r="AG292" s="54"/>
      <c r="AH292" s="54"/>
      <c r="AI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Y293" s="54"/>
      <c r="Z293" s="54"/>
      <c r="AA293" s="54"/>
      <c r="AB293" s="54"/>
      <c r="AE293" s="54"/>
      <c r="AF293" s="54"/>
      <c r="AG293" s="54"/>
      <c r="AH293" s="54"/>
      <c r="AI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Y294" s="54"/>
      <c r="Z294" s="54"/>
      <c r="AA294" s="54"/>
      <c r="AB294" s="54"/>
      <c r="AE294" s="54"/>
      <c r="AF294" s="54"/>
      <c r="AG294" s="54"/>
      <c r="AH294" s="54"/>
      <c r="AI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Y295" s="54"/>
      <c r="Z295" s="54"/>
      <c r="AA295" s="54"/>
      <c r="AB295" s="54"/>
      <c r="AE295" s="54"/>
      <c r="AF295" s="54"/>
      <c r="AG295" s="54"/>
      <c r="AH295" s="54"/>
      <c r="AI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Y296" s="54"/>
      <c r="Z296" s="54"/>
      <c r="AA296" s="54"/>
      <c r="AB296" s="54"/>
      <c r="AE296" s="54"/>
      <c r="AF296" s="54"/>
      <c r="AG296" s="54"/>
      <c r="AH296" s="54"/>
      <c r="AI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Y297" s="54"/>
      <c r="Z297" s="54"/>
      <c r="AA297" s="54"/>
      <c r="AB297" s="54"/>
      <c r="AE297" s="54"/>
      <c r="AF297" s="54"/>
      <c r="AG297" s="54"/>
      <c r="AH297" s="54"/>
      <c r="AI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Y298" s="54"/>
      <c r="Z298" s="54"/>
      <c r="AA298" s="54"/>
      <c r="AB298" s="54"/>
      <c r="AE298" s="54"/>
      <c r="AF298" s="54"/>
      <c r="AG298" s="54"/>
      <c r="AH298" s="54"/>
      <c r="AI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Y299" s="54"/>
      <c r="Z299" s="54"/>
      <c r="AA299" s="54"/>
      <c r="AB299" s="54"/>
      <c r="AE299" s="54"/>
      <c r="AF299" s="54"/>
      <c r="AG299" s="54"/>
      <c r="AH299" s="54"/>
      <c r="AI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Y300" s="54"/>
      <c r="Z300" s="54"/>
      <c r="AA300" s="54"/>
      <c r="AB300" s="54"/>
      <c r="AE300" s="54"/>
      <c r="AF300" s="54"/>
      <c r="AG300" s="54"/>
      <c r="AH300" s="54"/>
      <c r="AI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Y301" s="54"/>
      <c r="Z301" s="54"/>
      <c r="AA301" s="54"/>
      <c r="AB301" s="54"/>
      <c r="AE301" s="54"/>
      <c r="AF301" s="54"/>
      <c r="AG301" s="54"/>
      <c r="AH301" s="54"/>
      <c r="AI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Y302" s="54"/>
      <c r="Z302" s="54"/>
      <c r="AA302" s="54"/>
      <c r="AB302" s="54"/>
      <c r="AE302" s="54"/>
      <c r="AF302" s="54"/>
      <c r="AG302" s="54"/>
      <c r="AH302" s="54"/>
      <c r="AI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Y303" s="54"/>
      <c r="Z303" s="54"/>
      <c r="AA303" s="54"/>
      <c r="AB303" s="54"/>
      <c r="AE303" s="54"/>
      <c r="AF303" s="54"/>
      <c r="AG303" s="54"/>
      <c r="AH303" s="54"/>
      <c r="AI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Y304" s="54"/>
      <c r="Z304" s="54"/>
      <c r="AA304" s="54"/>
      <c r="AB304" s="54"/>
      <c r="AE304" s="54"/>
      <c r="AF304" s="54"/>
      <c r="AG304" s="54"/>
      <c r="AH304" s="54"/>
      <c r="AI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Y305" s="54"/>
      <c r="Z305" s="54"/>
      <c r="AA305" s="54"/>
      <c r="AB305" s="54"/>
      <c r="AE305" s="54"/>
      <c r="AF305" s="54"/>
      <c r="AG305" s="54"/>
      <c r="AH305" s="54"/>
      <c r="AI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Y306" s="54"/>
      <c r="Z306" s="54"/>
      <c r="AA306" s="54"/>
      <c r="AB306" s="54"/>
      <c r="AE306" s="54"/>
      <c r="AF306" s="54"/>
      <c r="AG306" s="54"/>
      <c r="AH306" s="54"/>
      <c r="AI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Y307" s="54"/>
      <c r="Z307" s="54"/>
      <c r="AA307" s="54"/>
      <c r="AB307" s="54"/>
      <c r="AE307" s="54"/>
      <c r="AF307" s="54"/>
      <c r="AG307" s="54"/>
      <c r="AH307" s="54"/>
      <c r="AI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Y308" s="54"/>
      <c r="Z308" s="54"/>
      <c r="AA308" s="54"/>
      <c r="AB308" s="54"/>
      <c r="AE308" s="54"/>
      <c r="AF308" s="54"/>
      <c r="AG308" s="54"/>
      <c r="AH308" s="54"/>
      <c r="AI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Y309" s="54"/>
      <c r="Z309" s="54"/>
      <c r="AA309" s="54"/>
      <c r="AB309" s="54"/>
      <c r="AE309" s="54"/>
      <c r="AF309" s="54"/>
      <c r="AG309" s="54"/>
      <c r="AH309" s="54"/>
      <c r="AI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Y310" s="54"/>
      <c r="Z310" s="54"/>
      <c r="AA310" s="54"/>
      <c r="AB310" s="54"/>
      <c r="AE310" s="54"/>
      <c r="AF310" s="54"/>
      <c r="AG310" s="54"/>
      <c r="AH310" s="54"/>
      <c r="AI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Y311" s="54"/>
      <c r="Z311" s="54"/>
      <c r="AA311" s="54"/>
      <c r="AB311" s="54"/>
      <c r="AE311" s="54"/>
      <c r="AF311" s="54"/>
      <c r="AG311" s="54"/>
      <c r="AH311" s="54"/>
      <c r="AI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Y312" s="54"/>
      <c r="Z312" s="54"/>
      <c r="AA312" s="54"/>
      <c r="AB312" s="54"/>
      <c r="AE312" s="54"/>
      <c r="AF312" s="54"/>
      <c r="AG312" s="54"/>
      <c r="AH312" s="54"/>
      <c r="AI312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28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260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261</v>
      </c>
      <c r="H2" s="46" t="s">
        <v>237</v>
      </c>
      <c r="I2" s="46" t="s">
        <v>238</v>
      </c>
      <c r="J2" s="46" t="s">
        <v>239</v>
      </c>
      <c r="K2" s="46" t="s">
        <v>240</v>
      </c>
      <c r="L2" s="46" t="s">
        <v>241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  <col collapsed="false" customWidth="false" hidden="false" outlineLevel="0" max="5" min="3" style="61" width="9.14"/>
    <col collapsed="false" customWidth="true" hidden="false" outlineLevel="0" max="6" min="6" style="61" width="26.57"/>
    <col collapsed="false" customWidth="false" hidden="false" outlineLevel="0" max="256" min="7" style="61" width="9.14"/>
    <col collapsed="false" customWidth="true" hidden="false" outlineLevel="0" max="257" min="257" style="61" width="20.28"/>
    <col collapsed="false" customWidth="true" hidden="false" outlineLevel="0" max="258" min="258" style="61" width="53.15"/>
    <col collapsed="false" customWidth="false" hidden="false" outlineLevel="0" max="512" min="259" style="61" width="9.14"/>
    <col collapsed="false" customWidth="true" hidden="false" outlineLevel="0" max="513" min="513" style="61" width="20.28"/>
    <col collapsed="false" customWidth="true" hidden="false" outlineLevel="0" max="514" min="514" style="61" width="53.15"/>
    <col collapsed="false" customWidth="false" hidden="false" outlineLevel="0" max="768" min="515" style="61" width="9.14"/>
    <col collapsed="false" customWidth="true" hidden="false" outlineLevel="0" max="769" min="769" style="61" width="20.28"/>
    <col collapsed="false" customWidth="true" hidden="false" outlineLevel="0" max="770" min="770" style="61" width="53.15"/>
    <col collapsed="false" customWidth="false" hidden="false" outlineLevel="0" max="1024" min="771" style="61" width="9.14"/>
  </cols>
  <sheetData>
    <row r="1" customFormat="false" ht="18.75" hidden="false" customHeight="false" outlineLevel="0" collapsed="false">
      <c r="A1" s="62" t="s">
        <v>262</v>
      </c>
      <c r="F1" s="63" t="s">
        <v>263</v>
      </c>
    </row>
    <row r="2" customFormat="false" ht="15" hidden="false" customHeight="false" outlineLevel="0" collapsed="false">
      <c r="A2" s="64"/>
      <c r="F2" s="65"/>
    </row>
    <row r="3" customFormat="false" ht="15" hidden="false" customHeight="false" outlineLevel="0" collapsed="false">
      <c r="A3" s="66" t="s">
        <v>264</v>
      </c>
      <c r="B3" s="66"/>
      <c r="F3" s="67" t="s">
        <v>265</v>
      </c>
    </row>
    <row r="4" customFormat="false" ht="15" hidden="false" customHeight="false" outlineLevel="0" collapsed="false">
      <c r="A4" s="68" t="s">
        <v>266</v>
      </c>
      <c r="B4" s="68" t="s">
        <v>267</v>
      </c>
      <c r="F4" s="67" t="s">
        <v>268</v>
      </c>
    </row>
    <row r="5" customFormat="false" ht="15" hidden="false" customHeight="false" outlineLevel="0" collapsed="false">
      <c r="A5" s="69" t="n">
        <v>1</v>
      </c>
      <c r="B5" s="70" t="s">
        <v>269</v>
      </c>
      <c r="F5" s="67" t="s">
        <v>270</v>
      </c>
    </row>
    <row r="6" customFormat="false" ht="15" hidden="false" customHeight="false" outlineLevel="0" collapsed="false">
      <c r="A6" s="69" t="n">
        <v>2</v>
      </c>
      <c r="B6" s="70" t="s">
        <v>271</v>
      </c>
    </row>
    <row r="7" customFormat="false" ht="15" hidden="false" customHeight="false" outlineLevel="0" collapsed="false">
      <c r="A7" s="69" t="n">
        <v>3</v>
      </c>
      <c r="B7" s="70" t="s">
        <v>272</v>
      </c>
    </row>
    <row r="8" customFormat="false" ht="15" hidden="false" customHeight="false" outlineLevel="0" collapsed="false">
      <c r="A8" s="69" t="n">
        <v>4</v>
      </c>
      <c r="B8" s="70" t="s">
        <v>273</v>
      </c>
    </row>
    <row r="9" customFormat="false" ht="15" hidden="false" customHeight="false" outlineLevel="0" collapsed="false">
      <c r="A9" s="69" t="n">
        <v>5</v>
      </c>
      <c r="B9" s="70" t="s">
        <v>274</v>
      </c>
    </row>
    <row r="10" customFormat="false" ht="15" hidden="false" customHeight="false" outlineLevel="0" collapsed="false">
      <c r="A10" s="71"/>
      <c r="B10" s="71"/>
    </row>
    <row r="11" customFormat="false" ht="15" hidden="false" customHeight="true" outlineLevel="0" collapsed="false">
      <c r="A11" s="72" t="s">
        <v>275</v>
      </c>
      <c r="B11" s="72"/>
    </row>
    <row r="12" customFormat="false" ht="15" hidden="false" customHeight="false" outlineLevel="0" collapsed="false">
      <c r="A12" s="68" t="s">
        <v>276</v>
      </c>
      <c r="B12" s="68" t="s">
        <v>277</v>
      </c>
    </row>
    <row r="13" customFormat="false" ht="90" hidden="false" customHeight="false" outlineLevel="0" collapsed="false">
      <c r="A13" s="69" t="s">
        <v>278</v>
      </c>
      <c r="B13" s="70" t="s">
        <v>279</v>
      </c>
    </row>
    <row r="14" customFormat="false" ht="60" hidden="false" customHeight="false" outlineLevel="0" collapsed="false">
      <c r="A14" s="69" t="s">
        <v>280</v>
      </c>
      <c r="B14" s="70" t="s">
        <v>281</v>
      </c>
    </row>
    <row r="15" customFormat="false" ht="90" hidden="false" customHeight="false" outlineLevel="0" collapsed="false">
      <c r="A15" s="69" t="s">
        <v>282</v>
      </c>
      <c r="B15" s="70" t="s">
        <v>283</v>
      </c>
    </row>
    <row r="16" customFormat="false" ht="75" hidden="false" customHeight="false" outlineLevel="0" collapsed="false">
      <c r="A16" s="69" t="s">
        <v>284</v>
      </c>
      <c r="B16" s="70" t="s">
        <v>285</v>
      </c>
    </row>
    <row r="17" customFormat="false" ht="45" hidden="false" customHeight="true" outlineLevel="0" collapsed="false">
      <c r="A17" s="69" t="s">
        <v>286</v>
      </c>
      <c r="B17" s="70" t="s">
        <v>287</v>
      </c>
    </row>
    <row r="18" customFormat="false" ht="15" hidden="false" customHeight="false" outlineLevel="0" collapsed="false">
      <c r="A18" s="73"/>
      <c r="B18" s="71"/>
    </row>
    <row r="19" customFormat="false" ht="15" hidden="false" customHeight="false" outlineLevel="0" collapsed="false">
      <c r="A19" s="74" t="s">
        <v>288</v>
      </c>
      <c r="B19" s="74"/>
    </row>
    <row r="20" customFormat="false" ht="15" hidden="false" customHeight="false" outlineLevel="0" collapsed="false">
      <c r="A20" s="68" t="s">
        <v>289</v>
      </c>
      <c r="B20" s="68" t="s">
        <v>290</v>
      </c>
    </row>
    <row r="21" customFormat="false" ht="15" hidden="false" customHeight="false" outlineLevel="0" collapsed="false">
      <c r="A21" s="69" t="n">
        <v>1</v>
      </c>
      <c r="B21" s="70" t="s">
        <v>269</v>
      </c>
    </row>
    <row r="22" customFormat="false" ht="15" hidden="false" customHeight="false" outlineLevel="0" collapsed="false">
      <c r="A22" s="69" t="n">
        <v>2</v>
      </c>
      <c r="B22" s="70" t="s">
        <v>291</v>
      </c>
    </row>
    <row r="23" customFormat="false" ht="15" hidden="false" customHeight="false" outlineLevel="0" collapsed="false">
      <c r="A23" s="69" t="n">
        <v>3</v>
      </c>
      <c r="B23" s="70" t="s">
        <v>292</v>
      </c>
    </row>
    <row r="24" customFormat="false" ht="15" hidden="false" customHeight="false" outlineLevel="0" collapsed="false">
      <c r="A24" s="69" t="n">
        <v>4</v>
      </c>
      <c r="B24" s="70" t="s">
        <v>293</v>
      </c>
    </row>
    <row r="25" customFormat="false" ht="15" hidden="false" customHeight="false" outlineLevel="0" collapsed="false">
      <c r="A25" s="69" t="n">
        <v>5</v>
      </c>
      <c r="B25" s="70" t="s">
        <v>294</v>
      </c>
    </row>
    <row r="26" customFormat="false" ht="15" hidden="false" customHeight="false" outlineLevel="0" collapsed="false">
      <c r="A26" s="69" t="n">
        <v>6</v>
      </c>
      <c r="B26" s="70" t="s">
        <v>295</v>
      </c>
    </row>
    <row r="27" customFormat="false" ht="15" hidden="false" customHeight="false" outlineLevel="0" collapsed="false">
      <c r="A27" s="69" t="n">
        <v>7</v>
      </c>
      <c r="B27" s="70" t="s">
        <v>296</v>
      </c>
    </row>
    <row r="28" customFormat="false" ht="15" hidden="false" customHeight="false" outlineLevel="0" collapsed="false">
      <c r="A28" s="69" t="n">
        <v>8</v>
      </c>
      <c r="B28" s="70" t="s">
        <v>297</v>
      </c>
    </row>
    <row r="29" customFormat="false" ht="15" hidden="false" customHeight="false" outlineLevel="0" collapsed="false">
      <c r="A29" s="69" t="n">
        <v>9</v>
      </c>
      <c r="B29" s="70" t="s">
        <v>298</v>
      </c>
    </row>
    <row r="30" customFormat="false" ht="15" hidden="false" customHeight="false" outlineLevel="0" collapsed="false">
      <c r="A30" s="69" t="n">
        <v>10</v>
      </c>
      <c r="B30" s="70" t="s">
        <v>299</v>
      </c>
    </row>
    <row r="31" customFormat="false" ht="15" hidden="false" customHeight="false" outlineLevel="0" collapsed="false">
      <c r="A31" s="69" t="n">
        <v>11</v>
      </c>
      <c r="B31" s="70" t="s">
        <v>300</v>
      </c>
    </row>
    <row r="32" customFormat="false" ht="15" hidden="false" customHeight="false" outlineLevel="0" collapsed="false">
      <c r="A32" s="69" t="n">
        <v>12</v>
      </c>
      <c r="B32" s="70" t="s">
        <v>301</v>
      </c>
    </row>
    <row r="33" customFormat="false" ht="15" hidden="false" customHeight="false" outlineLevel="0" collapsed="false">
      <c r="A33" s="69" t="n">
        <v>13</v>
      </c>
      <c r="B33" s="70" t="s">
        <v>302</v>
      </c>
    </row>
    <row r="34" customFormat="false" ht="15" hidden="false" customHeight="false" outlineLevel="0" collapsed="false">
      <c r="A34" s="69" t="n">
        <v>14</v>
      </c>
      <c r="B34" s="70" t="s">
        <v>303</v>
      </c>
    </row>
    <row r="35" customFormat="false" ht="15" hidden="false" customHeight="false" outlineLevel="0" collapsed="false">
      <c r="A35" s="69" t="n">
        <v>15</v>
      </c>
      <c r="B35" s="70" t="s">
        <v>304</v>
      </c>
    </row>
    <row r="36" customFormat="false" ht="15" hidden="false" customHeight="false" outlineLevel="0" collapsed="false">
      <c r="A36" s="69" t="n">
        <v>16</v>
      </c>
      <c r="B36" s="70" t="s">
        <v>305</v>
      </c>
    </row>
    <row r="37" customFormat="false" ht="15" hidden="false" customHeight="false" outlineLevel="0" collapsed="false">
      <c r="A37" s="69" t="n">
        <v>17</v>
      </c>
      <c r="B37" s="70" t="s">
        <v>306</v>
      </c>
    </row>
    <row r="38" customFormat="false" ht="15" hidden="false" customHeight="false" outlineLevel="0" collapsed="false">
      <c r="A38" s="69" t="n">
        <v>18</v>
      </c>
      <c r="B38" s="70" t="s">
        <v>307</v>
      </c>
    </row>
    <row r="39" customFormat="false" ht="15" hidden="false" customHeight="false" outlineLevel="0" collapsed="false">
      <c r="A39" s="69" t="n">
        <v>19</v>
      </c>
      <c r="B39" s="70" t="s">
        <v>308</v>
      </c>
    </row>
    <row r="40" customFormat="false" ht="15" hidden="false" customHeight="false" outlineLevel="0" collapsed="false">
      <c r="A40" s="69" t="n">
        <v>20</v>
      </c>
      <c r="B40" s="70" t="s">
        <v>309</v>
      </c>
    </row>
    <row r="41" customFormat="false" ht="15" hidden="false" customHeight="false" outlineLevel="0" collapsed="false">
      <c r="A41" s="69" t="n">
        <v>21</v>
      </c>
      <c r="B41" s="70" t="s">
        <v>310</v>
      </c>
    </row>
    <row r="42" customFormat="false" ht="15" hidden="false" customHeight="false" outlineLevel="0" collapsed="false">
      <c r="A42" s="69" t="n">
        <v>22</v>
      </c>
      <c r="B42" s="70" t="s">
        <v>311</v>
      </c>
    </row>
    <row r="43" customFormat="false" ht="15" hidden="false" customHeight="false" outlineLevel="0" collapsed="false">
      <c r="A43" s="69" t="n">
        <v>23</v>
      </c>
      <c r="B43" s="70" t="s">
        <v>312</v>
      </c>
    </row>
    <row r="44" customFormat="false" ht="15" hidden="false" customHeight="false" outlineLevel="0" collapsed="false">
      <c r="A44" s="69" t="n">
        <v>24</v>
      </c>
      <c r="B44" s="70" t="s">
        <v>313</v>
      </c>
    </row>
    <row r="45" customFormat="false" ht="15" hidden="false" customHeight="false" outlineLevel="0" collapsed="false">
      <c r="A45" s="69" t="n">
        <v>25</v>
      </c>
      <c r="B45" s="70" t="s">
        <v>314</v>
      </c>
    </row>
    <row r="46" customFormat="false" ht="15" hidden="false" customHeight="false" outlineLevel="0" collapsed="false">
      <c r="A46" s="69" t="n">
        <v>26</v>
      </c>
      <c r="B46" s="70" t="s">
        <v>315</v>
      </c>
    </row>
    <row r="47" customFormat="false" ht="15" hidden="false" customHeight="false" outlineLevel="0" collapsed="false">
      <c r="A47" s="69" t="n">
        <v>27</v>
      </c>
      <c r="B47" s="70" t="s">
        <v>316</v>
      </c>
    </row>
    <row r="48" customFormat="false" ht="15" hidden="false" customHeight="false" outlineLevel="0" collapsed="false">
      <c r="A48" s="69" t="n">
        <v>28</v>
      </c>
      <c r="B48" s="70" t="s">
        <v>317</v>
      </c>
    </row>
    <row r="49" customFormat="false" ht="15" hidden="false" customHeight="false" outlineLevel="0" collapsed="false">
      <c r="A49" s="69" t="n">
        <v>29</v>
      </c>
      <c r="B49" s="70" t="s">
        <v>318</v>
      </c>
    </row>
    <row r="50" customFormat="false" ht="15" hidden="false" customHeight="false" outlineLevel="0" collapsed="false">
      <c r="A50" s="69" t="n">
        <v>30</v>
      </c>
      <c r="B50" s="70" t="s">
        <v>319</v>
      </c>
    </row>
    <row r="51" customFormat="false" ht="15" hidden="false" customHeight="false" outlineLevel="0" collapsed="false">
      <c r="A51" s="69" t="n">
        <v>31</v>
      </c>
      <c r="B51" s="70" t="s">
        <v>320</v>
      </c>
    </row>
    <row r="52" customFormat="false" ht="15" hidden="false" customHeight="false" outlineLevel="0" collapsed="false">
      <c r="A52" s="69" t="n">
        <v>32</v>
      </c>
      <c r="B52" s="70" t="s">
        <v>321</v>
      </c>
    </row>
    <row r="53" customFormat="false" ht="15" hidden="false" customHeight="false" outlineLevel="0" collapsed="false">
      <c r="A53" s="69" t="n">
        <v>33</v>
      </c>
      <c r="B53" s="70" t="s">
        <v>322</v>
      </c>
    </row>
    <row r="54" customFormat="false" ht="15" hidden="false" customHeight="false" outlineLevel="0" collapsed="false">
      <c r="A54" s="69" t="n">
        <v>34</v>
      </c>
      <c r="B54" s="70" t="s">
        <v>323</v>
      </c>
    </row>
    <row r="55" customFormat="false" ht="15" hidden="false" customHeight="false" outlineLevel="0" collapsed="false">
      <c r="A55" s="69" t="n">
        <v>35</v>
      </c>
      <c r="B55" s="70" t="s">
        <v>324</v>
      </c>
    </row>
    <row r="56" customFormat="false" ht="15" hidden="false" customHeight="false" outlineLevel="0" collapsed="false">
      <c r="A56" s="69" t="n">
        <v>36</v>
      </c>
      <c r="B56" s="70" t="s">
        <v>325</v>
      </c>
    </row>
    <row r="57" customFormat="false" ht="15" hidden="false" customHeight="false" outlineLevel="0" collapsed="false">
      <c r="A57" s="69" t="n">
        <v>37</v>
      </c>
      <c r="B57" s="70" t="s">
        <v>326</v>
      </c>
    </row>
    <row r="58" customFormat="false" ht="15" hidden="false" customHeight="false" outlineLevel="0" collapsed="false">
      <c r="A58" s="69" t="n">
        <v>38</v>
      </c>
      <c r="B58" s="70" t="s">
        <v>327</v>
      </c>
    </row>
    <row r="59" customFormat="false" ht="15" hidden="false" customHeight="false" outlineLevel="0" collapsed="false">
      <c r="A59" s="69" t="n">
        <v>39</v>
      </c>
      <c r="B59" s="70" t="s">
        <v>328</v>
      </c>
    </row>
    <row r="60" customFormat="false" ht="15" hidden="false" customHeight="false" outlineLevel="0" collapsed="false">
      <c r="A60" s="69" t="n">
        <v>40</v>
      </c>
      <c r="B60" s="70" t="s">
        <v>329</v>
      </c>
    </row>
    <row r="61" customFormat="false" ht="15" hidden="false" customHeight="false" outlineLevel="0" collapsed="false">
      <c r="A61" s="69" t="n">
        <v>41</v>
      </c>
      <c r="B61" s="70" t="s">
        <v>330</v>
      </c>
    </row>
    <row r="62" customFormat="false" ht="15" hidden="false" customHeight="false" outlineLevel="0" collapsed="false">
      <c r="A62" s="69" t="n">
        <v>42</v>
      </c>
      <c r="B62" s="70" t="s">
        <v>331</v>
      </c>
    </row>
    <row r="63" customFormat="false" ht="15" hidden="false" customHeight="false" outlineLevel="0" collapsed="false">
      <c r="A63" s="69" t="n">
        <v>43</v>
      </c>
      <c r="B63" s="70" t="s">
        <v>332</v>
      </c>
    </row>
    <row r="64" customFormat="false" ht="15" hidden="false" customHeight="false" outlineLevel="0" collapsed="false">
      <c r="A64" s="69" t="n">
        <v>44</v>
      </c>
      <c r="B64" s="70" t="s">
        <v>333</v>
      </c>
    </row>
    <row r="65" customFormat="false" ht="15" hidden="false" customHeight="false" outlineLevel="0" collapsed="false">
      <c r="A65" s="69" t="n">
        <v>45</v>
      </c>
      <c r="B65" s="70" t="s">
        <v>319</v>
      </c>
    </row>
    <row r="66" customFormat="false" ht="15" hidden="false" customHeight="false" outlineLevel="0" collapsed="false">
      <c r="A66" s="69" t="n">
        <v>46</v>
      </c>
      <c r="B66" s="70" t="s">
        <v>334</v>
      </c>
    </row>
    <row r="67" customFormat="false" ht="15" hidden="false" customHeight="false" outlineLevel="0" collapsed="false">
      <c r="A67" s="69" t="n">
        <v>47</v>
      </c>
      <c r="B67" s="70" t="s">
        <v>335</v>
      </c>
    </row>
    <row r="68" customFormat="false" ht="15" hidden="false" customHeight="false" outlineLevel="0" collapsed="false">
      <c r="A68" s="69" t="n">
        <v>48</v>
      </c>
      <c r="B68" s="70" t="s">
        <v>336</v>
      </c>
    </row>
    <row r="69" customFormat="false" ht="15" hidden="false" customHeight="false" outlineLevel="0" collapsed="false">
      <c r="A69" s="69" t="n">
        <v>49</v>
      </c>
      <c r="B69" s="70" t="s">
        <v>337</v>
      </c>
    </row>
    <row r="70" customFormat="false" ht="15" hidden="false" customHeight="false" outlineLevel="0" collapsed="false">
      <c r="A70" s="69" t="n">
        <v>50</v>
      </c>
      <c r="B70" s="70" t="s">
        <v>338</v>
      </c>
    </row>
    <row r="71" customFormat="false" ht="15" hidden="false" customHeight="false" outlineLevel="0" collapsed="false">
      <c r="A71" s="69" t="n">
        <v>51</v>
      </c>
      <c r="B71" s="70" t="s">
        <v>339</v>
      </c>
    </row>
    <row r="72" customFormat="false" ht="15" hidden="false" customHeight="false" outlineLevel="0" collapsed="false">
      <c r="A72" s="69" t="n">
        <v>52</v>
      </c>
      <c r="B72" s="70" t="s">
        <v>340</v>
      </c>
    </row>
    <row r="73" customFormat="false" ht="15" hidden="false" customHeight="false" outlineLevel="0" collapsed="false">
      <c r="A73" s="69" t="n">
        <v>53</v>
      </c>
      <c r="B73" s="70" t="s">
        <v>341</v>
      </c>
    </row>
    <row r="74" customFormat="false" ht="15" hidden="false" customHeight="false" outlineLevel="0" collapsed="false">
      <c r="A74" s="69" t="n">
        <v>54</v>
      </c>
      <c r="B74" s="70" t="s">
        <v>342</v>
      </c>
    </row>
    <row r="75" customFormat="false" ht="15" hidden="false" customHeight="false" outlineLevel="0" collapsed="false">
      <c r="A75" s="73"/>
      <c r="B75" s="71"/>
    </row>
    <row r="76" customFormat="false" ht="15" hidden="false" customHeight="false" outlineLevel="0" collapsed="false">
      <c r="A76" s="75" t="s">
        <v>343</v>
      </c>
      <c r="B76" s="75" t="s">
        <v>344</v>
      </c>
    </row>
    <row r="77" customFormat="false" ht="15" hidden="false" customHeight="false" outlineLevel="0" collapsed="false">
      <c r="A77" s="69" t="n">
        <v>1</v>
      </c>
      <c r="B77" s="70" t="s">
        <v>345</v>
      </c>
    </row>
    <row r="78" customFormat="false" ht="30" hidden="false" customHeight="false" outlineLevel="0" collapsed="false">
      <c r="A78" s="69" t="n">
        <v>2</v>
      </c>
      <c r="B78" s="70" t="s">
        <v>346</v>
      </c>
    </row>
    <row r="79" customFormat="false" ht="15" hidden="false" customHeight="false" outlineLevel="0" collapsed="false">
      <c r="A79" s="69" t="n">
        <v>3</v>
      </c>
      <c r="B79" s="70" t="s">
        <v>347</v>
      </c>
    </row>
    <row r="80" customFormat="false" ht="75" hidden="false" customHeight="false" outlineLevel="0" collapsed="false">
      <c r="A80" s="69" t="n">
        <v>4</v>
      </c>
      <c r="B80" s="70" t="s">
        <v>348</v>
      </c>
    </row>
    <row r="81" customFormat="false" ht="45" hidden="false" customHeight="false" outlineLevel="0" collapsed="false">
      <c r="A81" s="69" t="n">
        <v>5</v>
      </c>
      <c r="B81" s="70" t="s">
        <v>349</v>
      </c>
    </row>
    <row r="82" customFormat="false" ht="30" hidden="false" customHeight="false" outlineLevel="0" collapsed="false">
      <c r="A82" s="69" t="n">
        <v>6</v>
      </c>
      <c r="B82" s="70" t="s">
        <v>350</v>
      </c>
    </row>
    <row r="83" customFormat="false" ht="15" hidden="false" customHeight="false" outlineLevel="0" collapsed="false">
      <c r="A83" s="73"/>
      <c r="B83" s="71"/>
    </row>
    <row r="84" customFormat="false" ht="15" hidden="false" customHeight="true" outlineLevel="0" collapsed="false">
      <c r="A84" s="76" t="s">
        <v>351</v>
      </c>
      <c r="B84" s="76"/>
    </row>
    <row r="85" customFormat="false" ht="15" hidden="false" customHeight="false" outlineLevel="0" collapsed="false">
      <c r="A85" s="75" t="s">
        <v>352</v>
      </c>
      <c r="B85" s="75" t="s">
        <v>353</v>
      </c>
    </row>
    <row r="86" customFormat="false" ht="15" hidden="false" customHeight="false" outlineLevel="0" collapsed="false">
      <c r="A86" s="69" t="n">
        <v>1</v>
      </c>
      <c r="B86" s="70" t="s">
        <v>354</v>
      </c>
    </row>
    <row r="87" customFormat="false" ht="15" hidden="false" customHeight="false" outlineLevel="0" collapsed="false">
      <c r="A87" s="69" t="n">
        <v>2</v>
      </c>
      <c r="B87" s="70" t="s">
        <v>355</v>
      </c>
    </row>
    <row r="88" customFormat="false" ht="15" hidden="false" customHeight="false" outlineLevel="0" collapsed="false">
      <c r="A88" s="73"/>
      <c r="B88" s="71"/>
    </row>
    <row r="89" customFormat="false" ht="15" hidden="false" customHeight="false" outlineLevel="0" collapsed="false">
      <c r="A89" s="77" t="s">
        <v>356</v>
      </c>
      <c r="B89" s="77"/>
    </row>
    <row r="90" customFormat="false" ht="15" hidden="false" customHeight="false" outlineLevel="0" collapsed="false">
      <c r="A90" s="75" t="s">
        <v>357</v>
      </c>
      <c r="B90" s="75" t="s">
        <v>358</v>
      </c>
    </row>
    <row r="91" customFormat="false" ht="15" hidden="false" customHeight="false" outlineLevel="0" collapsed="false">
      <c r="A91" s="69" t="n">
        <v>1</v>
      </c>
      <c r="B91" s="70" t="s">
        <v>359</v>
      </c>
    </row>
    <row r="92" customFormat="false" ht="15" hidden="false" customHeight="false" outlineLevel="0" collapsed="false">
      <c r="A92" s="69" t="n">
        <v>2</v>
      </c>
      <c r="B92" s="70" t="s">
        <v>360</v>
      </c>
    </row>
    <row r="93" customFormat="false" ht="15" hidden="false" customHeight="false" outlineLevel="0" collapsed="false">
      <c r="A93" s="69" t="n">
        <v>3</v>
      </c>
      <c r="B93" s="70" t="s">
        <v>361</v>
      </c>
    </row>
    <row r="94" customFormat="false" ht="15" hidden="false" customHeight="false" outlineLevel="0" collapsed="false">
      <c r="A94" s="69" t="n">
        <v>4</v>
      </c>
      <c r="B94" s="70" t="s">
        <v>362</v>
      </c>
    </row>
    <row r="95" customFormat="false" ht="15" hidden="false" customHeight="false" outlineLevel="0" collapsed="false">
      <c r="A95" s="78"/>
      <c r="B95" s="78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2021-04-27T11:24:29Z</dcterms:created>
  <dc:creator>Cinzia Caso</dc:creator>
  <dc:description/>
  <dc:language>en-US</dc:language>
  <cp:lastModifiedBy/>
  <cp:lastPrinted>2021-04-29T08:03:44Z</cp:lastPrinted>
  <dcterms:modified xsi:type="dcterms:W3CDTF">2025-03-26T15:33:03Z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